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1" documentId="11_A7A75078ACB680FF3317A81EA15CFCC0ED396FA7" xr6:coauthVersionLast="47" xr6:coauthVersionMax="47" xr10:uidLastSave="{59B68384-4C61-4A4A-9F26-DC1F2A9513A7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0" hidden="1">'Report Properties'!$A$1:$B$12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41" i="2" l="1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<sst xmlns="http://schemas.openxmlformats.org/spreadsheetml/2006/main" count="24063" uniqueCount="1861">
  <si>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</si>
  <si>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</si>
  <si>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</si>
  <si>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</si>
  <si>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</si>
  <si>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</si>
  <si>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</si>
  <si>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</si>
  <si>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</si>
  <si>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</si>
  <si>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</si>
  <si>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</si>
  <si>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</si>
  <si>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</si>
  <si>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</si>
  <si>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</si>
  <si>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</si>
  <si>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</si>
  <si>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</si>
  <si>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</si>
  <si>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</si>
  <si>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</si>
  <si>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</si>
  <si>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</si>
  <si>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</si>
  <si>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</si>
  <si>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</si>
  <si>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</si>
  <si>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</si>
  <si>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</si>
  <si>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</si>
  <si>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</si>
  <si>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</si>
  <si>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</si>
  <si>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</si>
  <si>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</si>
  <si>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</si>
  <si>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</si>
  <si>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</si>
  <si>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</si>
  <si>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</si>
  <si>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</si>
  <si>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</si>
  <si>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</si>
  <si>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</si>
  <si>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</si>
  <si>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</si>
  <si>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</si>
  <si>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</si>
  <si>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</si>
  <si>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</si>
  <si>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</si>
  <si>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</si>
  <si>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</si>
  <si>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</si>
  <si>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</si>
  <si>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</si>
  <si>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</si>
  <si>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</si>
  <si>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</si>
  <si>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</si>
  <si>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</si>
  <si>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</si>
  <si>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</si>
  <si>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</si>
  <si>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</si>
  <si>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</si>
  <si>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</si>
  <si>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</si>
  <si>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</si>
  <si>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</si>
  <si>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</si>
  <si>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</si>
  <si>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</si>
  <si>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</si>
  <si>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</si>
  <si>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</si>
  <si>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</si>
  <si>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WI220410180</t>
  </si>
  <si>
    <t>DATA_VALIDATION</t>
  </si>
  <si>
    <t>201330006289</t>
  </si>
  <si>
    <t>Folder</t>
  </si>
  <si>
    <t>Mailitem</t>
  </si>
  <si>
    <t>MI2204100226</t>
  </si>
  <si>
    <t>COMPLETED</t>
  </si>
  <si>
    <t>MARK_AS_COMPLETED</t>
  </si>
  <si>
    <t>Queue</t>
  </si>
  <si>
    <t>N/A</t>
  </si>
  <si>
    <t>Suraj Toradmal</t>
  </si>
  <si>
    <t>WI220410213</t>
  </si>
  <si>
    <t>201330006127</t>
  </si>
  <si>
    <t>MI2204100579</t>
  </si>
  <si>
    <t>WI220410242</t>
  </si>
  <si>
    <t>201130013588</t>
  </si>
  <si>
    <t>MI2204100832</t>
  </si>
  <si>
    <t>WI220410243</t>
  </si>
  <si>
    <t>201330006201</t>
  </si>
  <si>
    <t>MI220496712</t>
  </si>
  <si>
    <t>Pratik Bhandwalkar</t>
  </si>
  <si>
    <t>Mohini Shinde</t>
  </si>
  <si>
    <t>WI220410245</t>
  </si>
  <si>
    <t>MI2204100843</t>
  </si>
  <si>
    <t>Vikash Suryakanth Parmar</t>
  </si>
  <si>
    <t>WI220410246</t>
  </si>
  <si>
    <t>MI2204100871</t>
  </si>
  <si>
    <t>WI220410249</t>
  </si>
  <si>
    <t>MI2204100892</t>
  </si>
  <si>
    <t>WI220410255</t>
  </si>
  <si>
    <t>Ganesh Bavdiwale</t>
  </si>
  <si>
    <t>WI220410258</t>
  </si>
  <si>
    <t>MI2204100998</t>
  </si>
  <si>
    <t>WI220410267</t>
  </si>
  <si>
    <t>MI2204101088</t>
  </si>
  <si>
    <t>WI220410271</t>
  </si>
  <si>
    <t>Sagar Belhekar</t>
  </si>
  <si>
    <t>Ketan Pathak</t>
  </si>
  <si>
    <t>WI220410276</t>
  </si>
  <si>
    <t>WI220410324</t>
  </si>
  <si>
    <t>WI220410445</t>
  </si>
  <si>
    <t>201340000778</t>
  </si>
  <si>
    <t>MI2204102435</t>
  </si>
  <si>
    <t>WI220410623</t>
  </si>
  <si>
    <t>201300022692</t>
  </si>
  <si>
    <t>MI2204103725</t>
  </si>
  <si>
    <t>WI220410690</t>
  </si>
  <si>
    <t>201330018167</t>
  </si>
  <si>
    <t>MI2204104224</t>
  </si>
  <si>
    <t>Nilesh Thakur</t>
  </si>
  <si>
    <t>WI220410692</t>
  </si>
  <si>
    <t>MI2204104235</t>
  </si>
  <si>
    <t>Shivani Narwade</t>
  </si>
  <si>
    <t>WI220410693</t>
  </si>
  <si>
    <t>MI2204104252</t>
  </si>
  <si>
    <t>Bhagyashree Takawale</t>
  </si>
  <si>
    <t>WI220410694</t>
  </si>
  <si>
    <t>MI2204104255</t>
  </si>
  <si>
    <t>Swapnil Kadam</t>
  </si>
  <si>
    <t>WI220410701</t>
  </si>
  <si>
    <t>MI2204104321</t>
  </si>
  <si>
    <t>Prajakta Jagannath Mane</t>
  </si>
  <si>
    <t>WI220410704</t>
  </si>
  <si>
    <t>MI2204104343</t>
  </si>
  <si>
    <t>WI220410740</t>
  </si>
  <si>
    <t>MI2204104620</t>
  </si>
  <si>
    <t>WI220410743</t>
  </si>
  <si>
    <t>MI2204104682</t>
  </si>
  <si>
    <t>WI220410744</t>
  </si>
  <si>
    <t>MI2204104640</t>
  </si>
  <si>
    <t>Swapnil Chavan</t>
  </si>
  <si>
    <t>WI220410746</t>
  </si>
  <si>
    <t>MI2204104697</t>
  </si>
  <si>
    <t>Samadhan Kamble</t>
  </si>
  <si>
    <t>WI220410773</t>
  </si>
  <si>
    <t>201300022491</t>
  </si>
  <si>
    <t>MI2204104840</t>
  </si>
  <si>
    <t>WI220410921</t>
  </si>
  <si>
    <t>201300022651</t>
  </si>
  <si>
    <t>MI2204106675</t>
  </si>
  <si>
    <t>Nikita Mandage</t>
  </si>
  <si>
    <t>WI220410939</t>
  </si>
  <si>
    <t>201300022697</t>
  </si>
  <si>
    <t>MI2204106778</t>
  </si>
  <si>
    <t>WI220410986</t>
  </si>
  <si>
    <t>201348000451</t>
  </si>
  <si>
    <t>MI2204107476</t>
  </si>
  <si>
    <t>WI220411002</t>
  </si>
  <si>
    <t>201348000407</t>
  </si>
  <si>
    <t>MI2204107690</t>
  </si>
  <si>
    <t>WI220411031</t>
  </si>
  <si>
    <t>201348000443</t>
  </si>
  <si>
    <t>MI2204107910</t>
  </si>
  <si>
    <t>WI220411042</t>
  </si>
  <si>
    <t>201308008270</t>
  </si>
  <si>
    <t>MI2204108132</t>
  </si>
  <si>
    <t>WI220411066</t>
  </si>
  <si>
    <t>201348000362</t>
  </si>
  <si>
    <t>MI2204108453</t>
  </si>
  <si>
    <t>WI220411093</t>
  </si>
  <si>
    <t>201348000458</t>
  </si>
  <si>
    <t>MI2204108823</t>
  </si>
  <si>
    <t>Shubham Karwate</t>
  </si>
  <si>
    <t>WI220411097</t>
  </si>
  <si>
    <t>Dashrath Soren</t>
  </si>
  <si>
    <t>WI220411125</t>
  </si>
  <si>
    <t>201330006181</t>
  </si>
  <si>
    <t>MI2204109290</t>
  </si>
  <si>
    <t>WI22041128</t>
  </si>
  <si>
    <t>201110012667</t>
  </si>
  <si>
    <t>MI22048009</t>
  </si>
  <si>
    <t>Shivani Rapariya</t>
  </si>
  <si>
    <t>Archana Bhujbal</t>
  </si>
  <si>
    <t>WI220411328</t>
  </si>
  <si>
    <t>WI220411342</t>
  </si>
  <si>
    <t>Sumit Jarhad</t>
  </si>
  <si>
    <t>WI220411362</t>
  </si>
  <si>
    <t>WI220411364</t>
  </si>
  <si>
    <t>Pooja Supekar</t>
  </si>
  <si>
    <t>WI220411365</t>
  </si>
  <si>
    <t>201348000386</t>
  </si>
  <si>
    <t>MI2204110861</t>
  </si>
  <si>
    <t>Poonam Patil</t>
  </si>
  <si>
    <t>WI220411378</t>
  </si>
  <si>
    <t>WI220411388</t>
  </si>
  <si>
    <t>WI220411459</t>
  </si>
  <si>
    <t>201330006092</t>
  </si>
  <si>
    <t>MI2204111414</t>
  </si>
  <si>
    <t>WI22041146</t>
  </si>
  <si>
    <t>201340000755</t>
  </si>
  <si>
    <t>MI220412045</t>
  </si>
  <si>
    <t>WI220411460</t>
  </si>
  <si>
    <t>MI2204111465</t>
  </si>
  <si>
    <t>WI220411464</t>
  </si>
  <si>
    <t>MI2204111458</t>
  </si>
  <si>
    <t>WI22041148</t>
  </si>
  <si>
    <t>MI22048020</t>
  </si>
  <si>
    <t>WI220411542</t>
  </si>
  <si>
    <t>201348000352</t>
  </si>
  <si>
    <t>MI2204112166</t>
  </si>
  <si>
    <t>WI220411596</t>
  </si>
  <si>
    <t>201300022704</t>
  </si>
  <si>
    <t>MI2204112441</t>
  </si>
  <si>
    <t>WI220411618</t>
  </si>
  <si>
    <t>201300022664</t>
  </si>
  <si>
    <t>MI2204112729</t>
  </si>
  <si>
    <t>WI220411683</t>
  </si>
  <si>
    <t>201330006306</t>
  </si>
  <si>
    <t>MI2204113205</t>
  </si>
  <si>
    <t>WI220411710</t>
  </si>
  <si>
    <t>201110012683</t>
  </si>
  <si>
    <t>MI2204113568</t>
  </si>
  <si>
    <t>WI220411712</t>
  </si>
  <si>
    <t>MI2204113592</t>
  </si>
  <si>
    <t>WI220411721</t>
  </si>
  <si>
    <t>WI220411722</t>
  </si>
  <si>
    <t>MI2204113900</t>
  </si>
  <si>
    <t>WI220411723</t>
  </si>
  <si>
    <t>MI2204113898</t>
  </si>
  <si>
    <t>WI220411751</t>
  </si>
  <si>
    <t>WI220411816</t>
  </si>
  <si>
    <t>WI220411863</t>
  </si>
  <si>
    <t>Sanjana Uttekar</t>
  </si>
  <si>
    <t>WI220411867</t>
  </si>
  <si>
    <t>201300022695</t>
  </si>
  <si>
    <t>MI2204115668</t>
  </si>
  <si>
    <t>WI220411876</t>
  </si>
  <si>
    <t>Kalyani Mane</t>
  </si>
  <si>
    <t>WI220411880</t>
  </si>
  <si>
    <t>WI220411883</t>
  </si>
  <si>
    <t>MI2204115857</t>
  </si>
  <si>
    <t>WI220411887</t>
  </si>
  <si>
    <t>MI2204115906</t>
  </si>
  <si>
    <t>WI220411889</t>
  </si>
  <si>
    <t>MI2204115915</t>
  </si>
  <si>
    <t>WI220411894</t>
  </si>
  <si>
    <t>201308008343</t>
  </si>
  <si>
    <t>MI2204115931</t>
  </si>
  <si>
    <t>WI220411895</t>
  </si>
  <si>
    <t>MI2204115952</t>
  </si>
  <si>
    <t>WI220411897</t>
  </si>
  <si>
    <t>MI2204115963</t>
  </si>
  <si>
    <t>WI220411903</t>
  </si>
  <si>
    <t>MI2204115975</t>
  </si>
  <si>
    <t>WI220411907</t>
  </si>
  <si>
    <t>MI2204115977</t>
  </si>
  <si>
    <t>WI220411909</t>
  </si>
  <si>
    <t>MI2204115984</t>
  </si>
  <si>
    <t>WI220411910</t>
  </si>
  <si>
    <t>MI2204115955</t>
  </si>
  <si>
    <t>WI220411915</t>
  </si>
  <si>
    <t>MI2204116031</t>
  </si>
  <si>
    <t>WI220411917</t>
  </si>
  <si>
    <t>MI2204116051</t>
  </si>
  <si>
    <t>WI220411918</t>
  </si>
  <si>
    <t>MI2204116055</t>
  </si>
  <si>
    <t>WI220411921</t>
  </si>
  <si>
    <t>MI2204116078</t>
  </si>
  <si>
    <t>WI220411924</t>
  </si>
  <si>
    <t>MI2204116071</t>
  </si>
  <si>
    <t>WI220411925</t>
  </si>
  <si>
    <t>201100014945</t>
  </si>
  <si>
    <t>MI2204116080</t>
  </si>
  <si>
    <t>WI220411926</t>
  </si>
  <si>
    <t>MI2204116083</t>
  </si>
  <si>
    <t>WI220411927</t>
  </si>
  <si>
    <t>MI2204116105</t>
  </si>
  <si>
    <t>WI220411932</t>
  </si>
  <si>
    <t>MI2204116115</t>
  </si>
  <si>
    <t>WI220411933</t>
  </si>
  <si>
    <t>MI2204116124</t>
  </si>
  <si>
    <t>WI220411934</t>
  </si>
  <si>
    <t>MI2204116132</t>
  </si>
  <si>
    <t>WI220411938</t>
  </si>
  <si>
    <t>MI2204116145</t>
  </si>
  <si>
    <t>WI220411946</t>
  </si>
  <si>
    <t>MI2204116147</t>
  </si>
  <si>
    <t>WI220411971</t>
  </si>
  <si>
    <t>MI2204116152</t>
  </si>
  <si>
    <t>WI220411984</t>
  </si>
  <si>
    <t>MI2204116253</t>
  </si>
  <si>
    <t>Supriya Khape</t>
  </si>
  <si>
    <t>WI220411985</t>
  </si>
  <si>
    <t>WI220411987</t>
  </si>
  <si>
    <t>MI2204116275</t>
  </si>
  <si>
    <t>WI220411989</t>
  </si>
  <si>
    <t>MI2204116280</t>
  </si>
  <si>
    <t>WI220411990</t>
  </si>
  <si>
    <t>WI220411991</t>
  </si>
  <si>
    <t>MI2204116284</t>
  </si>
  <si>
    <t>WI220411992</t>
  </si>
  <si>
    <t>MI2204116242</t>
  </si>
  <si>
    <t>WI220411993</t>
  </si>
  <si>
    <t>MI2204116288</t>
  </si>
  <si>
    <t>WI220411996</t>
  </si>
  <si>
    <t>WI220412007</t>
  </si>
  <si>
    <t>WI220412064</t>
  </si>
  <si>
    <t>Mohit Bilampelli</t>
  </si>
  <si>
    <t>WI220412070</t>
  </si>
  <si>
    <t>WI220412073</t>
  </si>
  <si>
    <t>201300022710</t>
  </si>
  <si>
    <t>MI2204116693</t>
  </si>
  <si>
    <t>Sandip Tribhuvan</t>
  </si>
  <si>
    <t>WI220412089</t>
  </si>
  <si>
    <t>Monali Jadhav</t>
  </si>
  <si>
    <t>WI220412109</t>
  </si>
  <si>
    <t>201348000446</t>
  </si>
  <si>
    <t>MI2204116806</t>
  </si>
  <si>
    <t>WI220412127</t>
  </si>
  <si>
    <t>201330006278</t>
  </si>
  <si>
    <t>MI2204117053</t>
  </si>
  <si>
    <t>WI220412236</t>
  </si>
  <si>
    <t>201110012681</t>
  </si>
  <si>
    <t>MI2204117869</t>
  </si>
  <si>
    <t>WI220412237</t>
  </si>
  <si>
    <t>MI2204117871</t>
  </si>
  <si>
    <t>WI220412239</t>
  </si>
  <si>
    <t>MI2204117882</t>
  </si>
  <si>
    <t>WI220412241</t>
  </si>
  <si>
    <t>MI2204117884</t>
  </si>
  <si>
    <t>WI220412242</t>
  </si>
  <si>
    <t>MI2204117888</t>
  </si>
  <si>
    <t>WI220412244</t>
  </si>
  <si>
    <t>MI2204117897</t>
  </si>
  <si>
    <t>WI220412245</t>
  </si>
  <si>
    <t>MI2204117903</t>
  </si>
  <si>
    <t>WI220412246</t>
  </si>
  <si>
    <t>MI2204117906</t>
  </si>
  <si>
    <t>WI220412268</t>
  </si>
  <si>
    <t>MI2204118063</t>
  </si>
  <si>
    <t>WI220412284</t>
  </si>
  <si>
    <t>201348000461</t>
  </si>
  <si>
    <t>MI2204118198</t>
  </si>
  <si>
    <t>Komal Kharde</t>
  </si>
  <si>
    <t>Rohit Mawal</t>
  </si>
  <si>
    <t>WI220412285</t>
  </si>
  <si>
    <t>WI220412342</t>
  </si>
  <si>
    <t>201130013618</t>
  </si>
  <si>
    <t>MI2204118562</t>
  </si>
  <si>
    <t>WI220412343</t>
  </si>
  <si>
    <t>WI220412356</t>
  </si>
  <si>
    <t>201300022399</t>
  </si>
  <si>
    <t>MI2204118729</t>
  </si>
  <si>
    <t>WI220412358</t>
  </si>
  <si>
    <t>MI2204118739</t>
  </si>
  <si>
    <t>WI220412359</t>
  </si>
  <si>
    <t>MI2204118747</t>
  </si>
  <si>
    <t>WI220412360</t>
  </si>
  <si>
    <t>MI2204118745</t>
  </si>
  <si>
    <t>WI220412362</t>
  </si>
  <si>
    <t>MI2204118752</t>
  </si>
  <si>
    <t>WI220412363</t>
  </si>
  <si>
    <t>MI2204118755</t>
  </si>
  <si>
    <t>WI220412374</t>
  </si>
  <si>
    <t>201110012664</t>
  </si>
  <si>
    <t>MI2204118887</t>
  </si>
  <si>
    <t>WI220412375</t>
  </si>
  <si>
    <t>MI2204118889</t>
  </si>
  <si>
    <t>WI220412376</t>
  </si>
  <si>
    <t>MI2204118891</t>
  </si>
  <si>
    <t>WI220412377</t>
  </si>
  <si>
    <t>MI2204118892</t>
  </si>
  <si>
    <t>WI220412394</t>
  </si>
  <si>
    <t>WI220412396</t>
  </si>
  <si>
    <t>Sayali Shinde</t>
  </si>
  <si>
    <t>WI220412400</t>
  </si>
  <si>
    <t>Malleshwari Bonla</t>
  </si>
  <si>
    <t>WI220412402</t>
  </si>
  <si>
    <t>Adesh Dhire</t>
  </si>
  <si>
    <t>WI220412404</t>
  </si>
  <si>
    <t>WI220412431</t>
  </si>
  <si>
    <t>201300022627</t>
  </si>
  <si>
    <t>MI2204119344</t>
  </si>
  <si>
    <t>WI220412432</t>
  </si>
  <si>
    <t>MI2204119347</t>
  </si>
  <si>
    <t>WI220412435</t>
  </si>
  <si>
    <t>MI2204119349</t>
  </si>
  <si>
    <t>Deepika Dutta</t>
  </si>
  <si>
    <t>WI220412436</t>
  </si>
  <si>
    <t>MI2204119353</t>
  </si>
  <si>
    <t>WI220412465</t>
  </si>
  <si>
    <t>WI220412527</t>
  </si>
  <si>
    <t>MI2204120037</t>
  </si>
  <si>
    <t>WI22041282</t>
  </si>
  <si>
    <t>201300022566</t>
  </si>
  <si>
    <t>MI220413197</t>
  </si>
  <si>
    <t>WI220413047</t>
  </si>
  <si>
    <t>201340000789</t>
  </si>
  <si>
    <t>MI2204124683</t>
  </si>
  <si>
    <t>Prajwal Kendre</t>
  </si>
  <si>
    <t>WI220413056</t>
  </si>
  <si>
    <t>201330006101</t>
  </si>
  <si>
    <t>MI2204124782</t>
  </si>
  <si>
    <t>WI220413072</t>
  </si>
  <si>
    <t>MI2204124848</t>
  </si>
  <si>
    <t>Nisha Verma</t>
  </si>
  <si>
    <t>WI220413101</t>
  </si>
  <si>
    <t>201300022721</t>
  </si>
  <si>
    <t>MI2204125102</t>
  </si>
  <si>
    <t>WI220413103</t>
  </si>
  <si>
    <t>MI2204125114</t>
  </si>
  <si>
    <t>Rituja Bhuse</t>
  </si>
  <si>
    <t>Raman Vaidya</t>
  </si>
  <si>
    <t>WI220413122</t>
  </si>
  <si>
    <t>201340000784</t>
  </si>
  <si>
    <t>MI2204125228</t>
  </si>
  <si>
    <t>Prathamesh Amte</t>
  </si>
  <si>
    <t>WI220413123</t>
  </si>
  <si>
    <t>MI2204125236</t>
  </si>
  <si>
    <t>WI220413125</t>
  </si>
  <si>
    <t>MI2204125241</t>
  </si>
  <si>
    <t>WI220413141</t>
  </si>
  <si>
    <t>MI2204125397</t>
  </si>
  <si>
    <t>WI220413144</t>
  </si>
  <si>
    <t>WI220413147</t>
  </si>
  <si>
    <t>MI2204125462</t>
  </si>
  <si>
    <t>WI220413148</t>
  </si>
  <si>
    <t>MI2204125467</t>
  </si>
  <si>
    <t>WI22041315</t>
  </si>
  <si>
    <t>201330006209</t>
  </si>
  <si>
    <t>MI220413688</t>
  </si>
  <si>
    <t>WI220413150</t>
  </si>
  <si>
    <t>MI2204125472</t>
  </si>
  <si>
    <t>WI220413162</t>
  </si>
  <si>
    <t>Ujwala Ajabe</t>
  </si>
  <si>
    <t>WI220413207</t>
  </si>
  <si>
    <t>201330005920</t>
  </si>
  <si>
    <t>MI2204125837</t>
  </si>
  <si>
    <t>WI220413289</t>
  </si>
  <si>
    <t>201340000788</t>
  </si>
  <si>
    <t>MI2204126331</t>
  </si>
  <si>
    <t>WI220413300</t>
  </si>
  <si>
    <t>201300022674</t>
  </si>
  <si>
    <t>MI2204126438</t>
  </si>
  <si>
    <t>WI220413305</t>
  </si>
  <si>
    <t>WI220413353</t>
  </si>
  <si>
    <t>WI220413364</t>
  </si>
  <si>
    <t>MI2204127036</t>
  </si>
  <si>
    <t>WI220413366</t>
  </si>
  <si>
    <t>MI2204127074</t>
  </si>
  <si>
    <t>WI220413438</t>
  </si>
  <si>
    <t>201130013539</t>
  </si>
  <si>
    <t>MI2204127953</t>
  </si>
  <si>
    <t>WI220413559</t>
  </si>
  <si>
    <t>201348000453</t>
  </si>
  <si>
    <t>MI2204128914</t>
  </si>
  <si>
    <t>WI220413592</t>
  </si>
  <si>
    <t>201348000427</t>
  </si>
  <si>
    <t>MI2204129156</t>
  </si>
  <si>
    <t>WI220413629</t>
  </si>
  <si>
    <t>201130013611</t>
  </si>
  <si>
    <t>MI2204129757</t>
  </si>
  <si>
    <t>WI220413630</t>
  </si>
  <si>
    <t>MI2204129753</t>
  </si>
  <si>
    <t>WI220413634</t>
  </si>
  <si>
    <t>MI2204129731</t>
  </si>
  <si>
    <t>WI220413646</t>
  </si>
  <si>
    <t>MI2204129764</t>
  </si>
  <si>
    <t>WI220413702</t>
  </si>
  <si>
    <t>201130013559</t>
  </si>
  <si>
    <t>MI2204130210</t>
  </si>
  <si>
    <t>Sanjay Kharade</t>
  </si>
  <si>
    <t>WI220413709</t>
  </si>
  <si>
    <t>MI2204130273</t>
  </si>
  <si>
    <t>WI220413713</t>
  </si>
  <si>
    <t>MI2204130286</t>
  </si>
  <si>
    <t>WI22041374</t>
  </si>
  <si>
    <t>MI220414180</t>
  </si>
  <si>
    <t>WI220413791</t>
  </si>
  <si>
    <t>WI220413809</t>
  </si>
  <si>
    <t>WI220413829</t>
  </si>
  <si>
    <t>WI220413861</t>
  </si>
  <si>
    <t>WI220413899</t>
  </si>
  <si>
    <t>MI2204132024</t>
  </si>
  <si>
    <t>WI220413905</t>
  </si>
  <si>
    <t>MI2204132071</t>
  </si>
  <si>
    <t>WI220413906</t>
  </si>
  <si>
    <t>MI2204132089</t>
  </si>
  <si>
    <t>WI220413907</t>
  </si>
  <si>
    <t>MI2204132107</t>
  </si>
  <si>
    <t>WI220413908</t>
  </si>
  <si>
    <t>MI2204132080</t>
  </si>
  <si>
    <t>WI220413979</t>
  </si>
  <si>
    <t>201308008376</t>
  </si>
  <si>
    <t>MI2204132596</t>
  </si>
  <si>
    <t>WI22041399</t>
  </si>
  <si>
    <t>201130013574</t>
  </si>
  <si>
    <t>MI220414432</t>
  </si>
  <si>
    <t>WI220414019</t>
  </si>
  <si>
    <t>201300022620</t>
  </si>
  <si>
    <t>MI2204133165</t>
  </si>
  <si>
    <t>WI220414192</t>
  </si>
  <si>
    <t>201300022551</t>
  </si>
  <si>
    <t>MI2204134446</t>
  </si>
  <si>
    <t>WI220414231</t>
  </si>
  <si>
    <t>MI2204134718</t>
  </si>
  <si>
    <t>WI220414298</t>
  </si>
  <si>
    <t>WI220414327</t>
  </si>
  <si>
    <t>201308008351</t>
  </si>
  <si>
    <t>MI2204135562</t>
  </si>
  <si>
    <t>WI220414371</t>
  </si>
  <si>
    <t>201348000454</t>
  </si>
  <si>
    <t>MI2204136167</t>
  </si>
  <si>
    <t>WI220414473</t>
  </si>
  <si>
    <t>WI220414633</t>
  </si>
  <si>
    <t>201340000794</t>
  </si>
  <si>
    <t>MI2204138533</t>
  </si>
  <si>
    <t>WI22041468</t>
  </si>
  <si>
    <t>MI220415078</t>
  </si>
  <si>
    <t>WI220414684</t>
  </si>
  <si>
    <t>WI220414686</t>
  </si>
  <si>
    <t>WI22041469</t>
  </si>
  <si>
    <t>MI220415152</t>
  </si>
  <si>
    <t>Nayan Naramshettiwar</t>
  </si>
  <si>
    <t>WI220414690</t>
  </si>
  <si>
    <t>MI2204139028</t>
  </si>
  <si>
    <t>WI220414692</t>
  </si>
  <si>
    <t>201300022564</t>
  </si>
  <si>
    <t>MI2204139044</t>
  </si>
  <si>
    <t>WI220414696</t>
  </si>
  <si>
    <t>201300022699</t>
  </si>
  <si>
    <t>MI2204139124</t>
  </si>
  <si>
    <t>WI220415122</t>
  </si>
  <si>
    <t>201300022705</t>
  </si>
  <si>
    <t>MI2204142448</t>
  </si>
  <si>
    <t>WI22041538</t>
  </si>
  <si>
    <t>MI220415978</t>
  </si>
  <si>
    <t>WI220415425</t>
  </si>
  <si>
    <t>201300022642</t>
  </si>
  <si>
    <t>MI2204145285</t>
  </si>
  <si>
    <t>WI220415572</t>
  </si>
  <si>
    <t>201100014933</t>
  </si>
  <si>
    <t>MI2204146522</t>
  </si>
  <si>
    <t>WI220415662</t>
  </si>
  <si>
    <t>WI220415677</t>
  </si>
  <si>
    <t>WI220415698</t>
  </si>
  <si>
    <t>WI220415735</t>
  </si>
  <si>
    <t>201330006282</t>
  </si>
  <si>
    <t>MI2204148112</t>
  </si>
  <si>
    <t>WI220415737</t>
  </si>
  <si>
    <t>MI2204148124</t>
  </si>
  <si>
    <t>WI220415738</t>
  </si>
  <si>
    <t>MI2204148135</t>
  </si>
  <si>
    <t>WI220415740</t>
  </si>
  <si>
    <t>MI2204148150</t>
  </si>
  <si>
    <t>WI220415754</t>
  </si>
  <si>
    <t>MI2204148242</t>
  </si>
  <si>
    <t>WI220415757</t>
  </si>
  <si>
    <t>MI2204148267</t>
  </si>
  <si>
    <t>WI220415758</t>
  </si>
  <si>
    <t>MI2204148271</t>
  </si>
  <si>
    <t>WI220415759</t>
  </si>
  <si>
    <t>MI2204148285</t>
  </si>
  <si>
    <t>WI220415951</t>
  </si>
  <si>
    <t>201330006281</t>
  </si>
  <si>
    <t>MI2204150088</t>
  </si>
  <si>
    <t>WI220415954</t>
  </si>
  <si>
    <t>MI2204150103</t>
  </si>
  <si>
    <t>WI220415955</t>
  </si>
  <si>
    <t>201300022725</t>
  </si>
  <si>
    <t>MI2204150095</t>
  </si>
  <si>
    <t>WI220415959</t>
  </si>
  <si>
    <t>MI2204150114</t>
  </si>
  <si>
    <t>WI220415967</t>
  </si>
  <si>
    <t>MI2204150126</t>
  </si>
  <si>
    <t>WI220415971</t>
  </si>
  <si>
    <t>MI2204150137</t>
  </si>
  <si>
    <t>WI220415980</t>
  </si>
  <si>
    <t>MI2204150163</t>
  </si>
  <si>
    <t>WI220415981</t>
  </si>
  <si>
    <t>MI2204150196</t>
  </si>
  <si>
    <t>WI220415982</t>
  </si>
  <si>
    <t>MI2204150210</t>
  </si>
  <si>
    <t>WI220415986</t>
  </si>
  <si>
    <t>MI2204150221</t>
  </si>
  <si>
    <t>WI220415987</t>
  </si>
  <si>
    <t>MI2204150233</t>
  </si>
  <si>
    <t>WI220416099</t>
  </si>
  <si>
    <t>WI220416101</t>
  </si>
  <si>
    <t>WI220416103</t>
  </si>
  <si>
    <t>MI2204151159</t>
  </si>
  <si>
    <t>WI220416121</t>
  </si>
  <si>
    <t>201308008359</t>
  </si>
  <si>
    <t>MI2204151404</t>
  </si>
  <si>
    <t>WI22041620</t>
  </si>
  <si>
    <t>201130013589</t>
  </si>
  <si>
    <t>MI220416706</t>
  </si>
  <si>
    <t>WI220416224</t>
  </si>
  <si>
    <t>201300022748</t>
  </si>
  <si>
    <t>MI2204152758</t>
  </si>
  <si>
    <t>WI22041623</t>
  </si>
  <si>
    <t>WI220416246</t>
  </si>
  <si>
    <t>WI220416371</t>
  </si>
  <si>
    <t>201130013624</t>
  </si>
  <si>
    <t>MI2204154494</t>
  </si>
  <si>
    <t>WI220416374</t>
  </si>
  <si>
    <t>201300022641</t>
  </si>
  <si>
    <t>MI2204154563</t>
  </si>
  <si>
    <t>WI220416375</t>
  </si>
  <si>
    <t>MI2204154574</t>
  </si>
  <si>
    <t>WI220416378</t>
  </si>
  <si>
    <t>MI2204154646</t>
  </si>
  <si>
    <t>WI220416379</t>
  </si>
  <si>
    <t>MI2204154636</t>
  </si>
  <si>
    <t>WI220416385</t>
  </si>
  <si>
    <t>MI2204154664</t>
  </si>
  <si>
    <t>WI220416386</t>
  </si>
  <si>
    <t>MI2204154657</t>
  </si>
  <si>
    <t>WI220416388</t>
  </si>
  <si>
    <t>MI2204154667</t>
  </si>
  <si>
    <t>WI220416389</t>
  </si>
  <si>
    <t>MI2204154672</t>
  </si>
  <si>
    <t>WI220416390</t>
  </si>
  <si>
    <t>MI2204154678</t>
  </si>
  <si>
    <t>WI220416392</t>
  </si>
  <si>
    <t>MI2204154683</t>
  </si>
  <si>
    <t>WI220416393</t>
  </si>
  <si>
    <t>MI2204154690</t>
  </si>
  <si>
    <t>WI220416394</t>
  </si>
  <si>
    <t>MI2204154695</t>
  </si>
  <si>
    <t>WI220416427</t>
  </si>
  <si>
    <t>201300022709</t>
  </si>
  <si>
    <t>MI2204154959</t>
  </si>
  <si>
    <t>WI220416513</t>
  </si>
  <si>
    <t>WI220416558</t>
  </si>
  <si>
    <t>WI220416574</t>
  </si>
  <si>
    <t>WI220416616</t>
  </si>
  <si>
    <t>MI2204156515</t>
  </si>
  <si>
    <t>WI220416623</t>
  </si>
  <si>
    <t>201308008349</t>
  </si>
  <si>
    <t>MI2204156653</t>
  </si>
  <si>
    <t>WI220416683</t>
  </si>
  <si>
    <t>201308008346</t>
  </si>
  <si>
    <t>MI2204156959</t>
  </si>
  <si>
    <t>WI220416685</t>
  </si>
  <si>
    <t>WI220417243</t>
  </si>
  <si>
    <t>201348000412</t>
  </si>
  <si>
    <t>MI2204162871</t>
  </si>
  <si>
    <t>Akash Pawar</t>
  </si>
  <si>
    <t>WI220417345</t>
  </si>
  <si>
    <t>201300022746</t>
  </si>
  <si>
    <t>MI2204164057</t>
  </si>
  <si>
    <t>Tejas Bomidwar</t>
  </si>
  <si>
    <t>WI220417357</t>
  </si>
  <si>
    <t>201300022606</t>
  </si>
  <si>
    <t>MI2204164303</t>
  </si>
  <si>
    <t>WI22041736</t>
  </si>
  <si>
    <t>201130013576</t>
  </si>
  <si>
    <t>MI220417925</t>
  </si>
  <si>
    <t>WI220417443</t>
  </si>
  <si>
    <t>MI2204165317</t>
  </si>
  <si>
    <t>WI220417444</t>
  </si>
  <si>
    <t>MI2204165310</t>
  </si>
  <si>
    <t>WI220417448</t>
  </si>
  <si>
    <t>MI2204165320</t>
  </si>
  <si>
    <t>WI220417449</t>
  </si>
  <si>
    <t>MI2204165326</t>
  </si>
  <si>
    <t>WI220417453</t>
  </si>
  <si>
    <t>MI2204165331</t>
  </si>
  <si>
    <t>WI22041747</t>
  </si>
  <si>
    <t>WI220417572</t>
  </si>
  <si>
    <t>201308008320</t>
  </si>
  <si>
    <t>MI2204166734</t>
  </si>
  <si>
    <t>WI220417578</t>
  </si>
  <si>
    <t>MI2204166771</t>
  </si>
  <si>
    <t>WI220417585</t>
  </si>
  <si>
    <t>201330006266</t>
  </si>
  <si>
    <t>MI2204166875</t>
  </si>
  <si>
    <t>WI220417587</t>
  </si>
  <si>
    <t>MI2204166883</t>
  </si>
  <si>
    <t>WI220417589</t>
  </si>
  <si>
    <t>MI2204166881</t>
  </si>
  <si>
    <t>WI220417590</t>
  </si>
  <si>
    <t>MI2204166894</t>
  </si>
  <si>
    <t>WI22041783</t>
  </si>
  <si>
    <t>201330006081</t>
  </si>
  <si>
    <t>MI220418453</t>
  </si>
  <si>
    <t>WI22041784</t>
  </si>
  <si>
    <t>MI220418487</t>
  </si>
  <si>
    <t>WI22041785</t>
  </si>
  <si>
    <t>MI220418486</t>
  </si>
  <si>
    <t>WI220417928</t>
  </si>
  <si>
    <t>201330006300</t>
  </si>
  <si>
    <t>MI2204169632</t>
  </si>
  <si>
    <t>WI220417931</t>
  </si>
  <si>
    <t>MI2204169641</t>
  </si>
  <si>
    <t>WI220417932</t>
  </si>
  <si>
    <t>201308008282</t>
  </si>
  <si>
    <t>MI2204169647</t>
  </si>
  <si>
    <t>WI220417934</t>
  </si>
  <si>
    <t>MI2204169672</t>
  </si>
  <si>
    <t>WI220417938</t>
  </si>
  <si>
    <t>MI2204169682</t>
  </si>
  <si>
    <t>WI22041794</t>
  </si>
  <si>
    <t>201308008274</t>
  </si>
  <si>
    <t>MI220418581</t>
  </si>
  <si>
    <t>WI220417941</t>
  </si>
  <si>
    <t>MI2204169712</t>
  </si>
  <si>
    <t>WI220417945</t>
  </si>
  <si>
    <t>MI2204169720</t>
  </si>
  <si>
    <t>WI220417948</t>
  </si>
  <si>
    <t>MI2204169763</t>
  </si>
  <si>
    <t>WI220417955</t>
  </si>
  <si>
    <t>MI2204169781</t>
  </si>
  <si>
    <t>WI220418004</t>
  </si>
  <si>
    <t>WI22041802</t>
  </si>
  <si>
    <t>201308008269</t>
  </si>
  <si>
    <t>MI220418617</t>
  </si>
  <si>
    <t>WI220418049</t>
  </si>
  <si>
    <t>WI220418100</t>
  </si>
  <si>
    <t>201130013617</t>
  </si>
  <si>
    <t>MI2204171372</t>
  </si>
  <si>
    <t>WI220418203</t>
  </si>
  <si>
    <t>201300022745</t>
  </si>
  <si>
    <t>MI2204172493</t>
  </si>
  <si>
    <t>WI220418204</t>
  </si>
  <si>
    <t>201300022753</t>
  </si>
  <si>
    <t>MI2204172530</t>
  </si>
  <si>
    <t>WI220418224</t>
  </si>
  <si>
    <t>201300022670</t>
  </si>
  <si>
    <t>MI2204172724</t>
  </si>
  <si>
    <t>WI220418266</t>
  </si>
  <si>
    <t>MI2204173184</t>
  </si>
  <si>
    <t>WI220418269</t>
  </si>
  <si>
    <t>MI2204173212</t>
  </si>
  <si>
    <t>WI220418395</t>
  </si>
  <si>
    <t>201110012686</t>
  </si>
  <si>
    <t>MI2204174539</t>
  </si>
  <si>
    <t>WI220418398</t>
  </si>
  <si>
    <t>MI2204174537</t>
  </si>
  <si>
    <t>WI220418402</t>
  </si>
  <si>
    <t>MI2204174544</t>
  </si>
  <si>
    <t>WI220418403</t>
  </si>
  <si>
    <t>MI2204174557</t>
  </si>
  <si>
    <t>WI220418405</t>
  </si>
  <si>
    <t>MI2204174564</t>
  </si>
  <si>
    <t>WI220418407</t>
  </si>
  <si>
    <t>MI2204174565</t>
  </si>
  <si>
    <t>WI220418414</t>
  </si>
  <si>
    <t>MI2204174758</t>
  </si>
  <si>
    <t>WI22041844</t>
  </si>
  <si>
    <t>WI22041858</t>
  </si>
  <si>
    <t>WI220418633</t>
  </si>
  <si>
    <t>MI2204176343</t>
  </si>
  <si>
    <t>WI220418642</t>
  </si>
  <si>
    <t>201348000373</t>
  </si>
  <si>
    <t>MI2204176427</t>
  </si>
  <si>
    <t>WI22041865</t>
  </si>
  <si>
    <t>201300022614</t>
  </si>
  <si>
    <t>MI220419359</t>
  </si>
  <si>
    <t>WI220418768</t>
  </si>
  <si>
    <t>201300022684</t>
  </si>
  <si>
    <t>MI2204177368</t>
  </si>
  <si>
    <t>WI220418769</t>
  </si>
  <si>
    <t>201300022669</t>
  </si>
  <si>
    <t>MI2204177360</t>
  </si>
  <si>
    <t>WI220418770</t>
  </si>
  <si>
    <t>MI2204177375</t>
  </si>
  <si>
    <t>WI220418786</t>
  </si>
  <si>
    <t>MI2204177467</t>
  </si>
  <si>
    <t>WI220418790</t>
  </si>
  <si>
    <t>MI2204177475</t>
  </si>
  <si>
    <t>WI220418791</t>
  </si>
  <si>
    <t>MI2204177477</t>
  </si>
  <si>
    <t>WI220418794</t>
  </si>
  <si>
    <t>MI2204177502</t>
  </si>
  <si>
    <t>WI22041888</t>
  </si>
  <si>
    <t>WI220418894</t>
  </si>
  <si>
    <t>MI2204178317</t>
  </si>
  <si>
    <t>WI220418895</t>
  </si>
  <si>
    <t>MI2204178310</t>
  </si>
  <si>
    <t>WI220418897</t>
  </si>
  <si>
    <t>MI2204178355</t>
  </si>
  <si>
    <t>WI220418898</t>
  </si>
  <si>
    <t>MI2204178361</t>
  </si>
  <si>
    <t>WI220418899</t>
  </si>
  <si>
    <t>MI2204178370</t>
  </si>
  <si>
    <t>WI220418900</t>
  </si>
  <si>
    <t>MI2204178367</t>
  </si>
  <si>
    <t>WI220418906</t>
  </si>
  <si>
    <t>MI2204178380</t>
  </si>
  <si>
    <t>WI220418907</t>
  </si>
  <si>
    <t>MI2204178383</t>
  </si>
  <si>
    <t>WI220418911</t>
  </si>
  <si>
    <t>MI2204178388</t>
  </si>
  <si>
    <t>WI220418912</t>
  </si>
  <si>
    <t>MI2204178394</t>
  </si>
  <si>
    <t>WI220418916</t>
  </si>
  <si>
    <t>MI2204178399</t>
  </si>
  <si>
    <t>WI220418917</t>
  </si>
  <si>
    <t>MI2204178397</t>
  </si>
  <si>
    <t>WI220418946</t>
  </si>
  <si>
    <t>201330004092</t>
  </si>
  <si>
    <t>MI2204178729</t>
  </si>
  <si>
    <t>WI220418947</t>
  </si>
  <si>
    <t>MI2204178723</t>
  </si>
  <si>
    <t>WI220418951</t>
  </si>
  <si>
    <t>MI2204178730</t>
  </si>
  <si>
    <t>WI220419043</t>
  </si>
  <si>
    <t>201110012601</t>
  </si>
  <si>
    <t>MI2204179284</t>
  </si>
  <si>
    <t>WI22041905</t>
  </si>
  <si>
    <t>201330006184</t>
  </si>
  <si>
    <t>MI220419901</t>
  </si>
  <si>
    <t>WI220419119</t>
  </si>
  <si>
    <t>201130013602</t>
  </si>
  <si>
    <t>MI2204180069</t>
  </si>
  <si>
    <t>WI220419300</t>
  </si>
  <si>
    <t>MI2204181375</t>
  </si>
  <si>
    <t>WI220419301</t>
  </si>
  <si>
    <t>MI2204181364</t>
  </si>
  <si>
    <t>WI220419342</t>
  </si>
  <si>
    <t>201330006290</t>
  </si>
  <si>
    <t>MI2204181899</t>
  </si>
  <si>
    <t>WI220419344</t>
  </si>
  <si>
    <t>MI2204181906</t>
  </si>
  <si>
    <t>WI220419349</t>
  </si>
  <si>
    <t>MI2204181916</t>
  </si>
  <si>
    <t>WI220419359</t>
  </si>
  <si>
    <t>MI2204182050</t>
  </si>
  <si>
    <t>WI220419363</t>
  </si>
  <si>
    <t>MI2204182076</t>
  </si>
  <si>
    <t>WI220419365</t>
  </si>
  <si>
    <t>MI2204182087</t>
  </si>
  <si>
    <t>WI220419366</t>
  </si>
  <si>
    <t>MI2204182103</t>
  </si>
  <si>
    <t>WI220419390</t>
  </si>
  <si>
    <t>MI2204182329</t>
  </si>
  <si>
    <t>WI220419403</t>
  </si>
  <si>
    <t>MI2204182609</t>
  </si>
  <si>
    <t>WI220419404</t>
  </si>
  <si>
    <t>WI220419405</t>
  </si>
  <si>
    <t>MI2204182621</t>
  </si>
  <si>
    <t>WI220419406</t>
  </si>
  <si>
    <t>MI2204182633</t>
  </si>
  <si>
    <t>WI220419414</t>
  </si>
  <si>
    <t>WI220419442</t>
  </si>
  <si>
    <t>MI2204183376</t>
  </si>
  <si>
    <t>WI220419443</t>
  </si>
  <si>
    <t>MI2204183379</t>
  </si>
  <si>
    <t>WI220419445</t>
  </si>
  <si>
    <t>201300022643</t>
  </si>
  <si>
    <t>MI2204183374</t>
  </si>
  <si>
    <t>WI220419510</t>
  </si>
  <si>
    <t>201308008368</t>
  </si>
  <si>
    <t>MI2204184389</t>
  </si>
  <si>
    <t>WI220419537</t>
  </si>
  <si>
    <t>MI2204184774</t>
  </si>
  <si>
    <t>WI220419579</t>
  </si>
  <si>
    <t>201300022645</t>
  </si>
  <si>
    <t>MI2204185292</t>
  </si>
  <si>
    <t>WI220419691</t>
  </si>
  <si>
    <t>MI2204186626</t>
  </si>
  <si>
    <t>WI22041973</t>
  </si>
  <si>
    <t>201330006207</t>
  </si>
  <si>
    <t>MI220420665</t>
  </si>
  <si>
    <t>WI22041974</t>
  </si>
  <si>
    <t>MI220420667</t>
  </si>
  <si>
    <t>WI22041975</t>
  </si>
  <si>
    <t>MI220420677</t>
  </si>
  <si>
    <t>WI22041976</t>
  </si>
  <si>
    <t>MI220420682</t>
  </si>
  <si>
    <t>WI22041977</t>
  </si>
  <si>
    <t>MI220420683</t>
  </si>
  <si>
    <t>WI220419782</t>
  </si>
  <si>
    <t>201300022708</t>
  </si>
  <si>
    <t>MI2204187354</t>
  </si>
  <si>
    <t>WI22041979</t>
  </si>
  <si>
    <t>MI220420688</t>
  </si>
  <si>
    <t>WI22041980</t>
  </si>
  <si>
    <t>MI220420694</t>
  </si>
  <si>
    <t>WI22041981</t>
  </si>
  <si>
    <t>MI220420705</t>
  </si>
  <si>
    <t>WI22041982</t>
  </si>
  <si>
    <t>MI220420709</t>
  </si>
  <si>
    <t>WI220419827</t>
  </si>
  <si>
    <t>WI220419830</t>
  </si>
  <si>
    <t>MI2204187660</t>
  </si>
  <si>
    <t>WI220419835</t>
  </si>
  <si>
    <t>MI2204187688</t>
  </si>
  <si>
    <t>WI220419885</t>
  </si>
  <si>
    <t>MI2204187997</t>
  </si>
  <si>
    <t>WI220419893</t>
  </si>
  <si>
    <t>WI220419903</t>
  </si>
  <si>
    <t>MI2204188047</t>
  </si>
  <si>
    <t>WI220419918</t>
  </si>
  <si>
    <t>201308008366</t>
  </si>
  <si>
    <t>MI2204188085</t>
  </si>
  <si>
    <t>WI220419921</t>
  </si>
  <si>
    <t>WI220419949</t>
  </si>
  <si>
    <t>201110012694</t>
  </si>
  <si>
    <t>MI2204188225</t>
  </si>
  <si>
    <t>WI220419953</t>
  </si>
  <si>
    <t>MI2204188258</t>
  </si>
  <si>
    <t>WI220419982</t>
  </si>
  <si>
    <t>WI220419983</t>
  </si>
  <si>
    <t>MI2204188743</t>
  </si>
  <si>
    <t>WI220419984</t>
  </si>
  <si>
    <t>MI2204188749</t>
  </si>
  <si>
    <t>WI220420015</t>
  </si>
  <si>
    <t>MI2204189121</t>
  </si>
  <si>
    <t>WI220420022</t>
  </si>
  <si>
    <t>WI220420038</t>
  </si>
  <si>
    <t>WI220420081</t>
  </si>
  <si>
    <t>201330006313</t>
  </si>
  <si>
    <t>MI2204189748</t>
  </si>
  <si>
    <t>WI22042010</t>
  </si>
  <si>
    <t>201110012670</t>
  </si>
  <si>
    <t>MI220421299</t>
  </si>
  <si>
    <t>WI220420117</t>
  </si>
  <si>
    <t>201300022698</t>
  </si>
  <si>
    <t>MI2204190039</t>
  </si>
  <si>
    <t>WI220420189</t>
  </si>
  <si>
    <t>201130013612</t>
  </si>
  <si>
    <t>MI2204190980</t>
  </si>
  <si>
    <t>WI220420199</t>
  </si>
  <si>
    <t>WI220420207</t>
  </si>
  <si>
    <t>WI220420211</t>
  </si>
  <si>
    <t>WI220420215</t>
  </si>
  <si>
    <t>201330006356</t>
  </si>
  <si>
    <t>MI2204191197</t>
  </si>
  <si>
    <t>WI220420219</t>
  </si>
  <si>
    <t>WI220420221</t>
  </si>
  <si>
    <t>WI220420232</t>
  </si>
  <si>
    <t>WI220420286</t>
  </si>
  <si>
    <t>WI220420291</t>
  </si>
  <si>
    <t>WI220420301</t>
  </si>
  <si>
    <t>WI220420322</t>
  </si>
  <si>
    <t>201300022775</t>
  </si>
  <si>
    <t>MI2204192117</t>
  </si>
  <si>
    <t>WI220420341</t>
  </si>
  <si>
    <t>WI220420393</t>
  </si>
  <si>
    <t>201300022778</t>
  </si>
  <si>
    <t>MI2204193189</t>
  </si>
  <si>
    <t>WI22042046</t>
  </si>
  <si>
    <t>201100014071</t>
  </si>
  <si>
    <t>MI220421711</t>
  </si>
  <si>
    <t>WI220420466</t>
  </si>
  <si>
    <t>201130013607</t>
  </si>
  <si>
    <t>MI2204194215</t>
  </si>
  <si>
    <t>WI220420468</t>
  </si>
  <si>
    <t>MI2204194224</t>
  </si>
  <si>
    <t>WI220420469</t>
  </si>
  <si>
    <t>MI2204194231</t>
  </si>
  <si>
    <t>WI22042050</t>
  </si>
  <si>
    <t>MI220421820</t>
  </si>
  <si>
    <t>WI220420531</t>
  </si>
  <si>
    <t>WI220420568</t>
  </si>
  <si>
    <t>201308008290</t>
  </si>
  <si>
    <t>MI2204195285</t>
  </si>
  <si>
    <t>WI220420569</t>
  </si>
  <si>
    <t>201330014513</t>
  </si>
  <si>
    <t>MI2204195284</t>
  </si>
  <si>
    <t>WI220420580</t>
  </si>
  <si>
    <t>MI2204195377</t>
  </si>
  <si>
    <t>WI220420586</t>
  </si>
  <si>
    <t>WI220420590</t>
  </si>
  <si>
    <t>WI220420614</t>
  </si>
  <si>
    <t>201300022793</t>
  </si>
  <si>
    <t>MI2204196046</t>
  </si>
  <si>
    <t>WI220420618</t>
  </si>
  <si>
    <t>WI220420628</t>
  </si>
  <si>
    <t>201300021229</t>
  </si>
  <si>
    <t>MI2204196245</t>
  </si>
  <si>
    <t>WI220420637</t>
  </si>
  <si>
    <t>201100014961</t>
  </si>
  <si>
    <t>MI2204196295</t>
  </si>
  <si>
    <t>WI220420642</t>
  </si>
  <si>
    <t>WI220420651</t>
  </si>
  <si>
    <t>WI22042091</t>
  </si>
  <si>
    <t>201330006203</t>
  </si>
  <si>
    <t>MI220422350</t>
  </si>
  <si>
    <t>WI220421062</t>
  </si>
  <si>
    <t>201300020892</t>
  </si>
  <si>
    <t>MI2204200815</t>
  </si>
  <si>
    <t>Sushant Bhambure</t>
  </si>
  <si>
    <t>WI220421068</t>
  </si>
  <si>
    <t>MI2204200874</t>
  </si>
  <si>
    <t>WI220421074</t>
  </si>
  <si>
    <t>WI22042131</t>
  </si>
  <si>
    <t>201330006204</t>
  </si>
  <si>
    <t>MI220423425</t>
  </si>
  <si>
    <t>WI22042132</t>
  </si>
  <si>
    <t>201308008330</t>
  </si>
  <si>
    <t>MI220423416</t>
  </si>
  <si>
    <t>WI22042133</t>
  </si>
  <si>
    <t>MI220423443</t>
  </si>
  <si>
    <t>WI220421338</t>
  </si>
  <si>
    <t>201308008348</t>
  </si>
  <si>
    <t>MI2204203490</t>
  </si>
  <si>
    <t>WI22042134</t>
  </si>
  <si>
    <t>MI220423446</t>
  </si>
  <si>
    <t>WI22042135</t>
  </si>
  <si>
    <t>MI220423447</t>
  </si>
  <si>
    <t>WI22042136</t>
  </si>
  <si>
    <t>MI220423450</t>
  </si>
  <si>
    <t>WI22042137</t>
  </si>
  <si>
    <t>MI220423456</t>
  </si>
  <si>
    <t>WI220421394</t>
  </si>
  <si>
    <t>WI22042141</t>
  </si>
  <si>
    <t>MI220423464</t>
  </si>
  <si>
    <t>WI220421430</t>
  </si>
  <si>
    <t>201100014944</t>
  </si>
  <si>
    <t>MI2204204336</t>
  </si>
  <si>
    <t>WI220421488</t>
  </si>
  <si>
    <t>201110012692</t>
  </si>
  <si>
    <t>MI2204204814</t>
  </si>
  <si>
    <t>WI220421490</t>
  </si>
  <si>
    <t>MI2204204822</t>
  </si>
  <si>
    <t>WI220421493</t>
  </si>
  <si>
    <t>MI2204204804</t>
  </si>
  <si>
    <t>WI220421495</t>
  </si>
  <si>
    <t>MI2204204837</t>
  </si>
  <si>
    <t>WI220421497</t>
  </si>
  <si>
    <t>MI2204204853</t>
  </si>
  <si>
    <t>WI220421501</t>
  </si>
  <si>
    <t>MI2204204863</t>
  </si>
  <si>
    <t>WI220421502</t>
  </si>
  <si>
    <t>MI2204204871</t>
  </si>
  <si>
    <t>WI220421503</t>
  </si>
  <si>
    <t>MI2204204899</t>
  </si>
  <si>
    <t>WI220421504</t>
  </si>
  <si>
    <t>MI2204204880</t>
  </si>
  <si>
    <t>WI220421505</t>
  </si>
  <si>
    <t>MI2204204848</t>
  </si>
  <si>
    <t>WI220421554</t>
  </si>
  <si>
    <t>201308008335</t>
  </si>
  <si>
    <t>MI2204205608</t>
  </si>
  <si>
    <t>WI220421556</t>
  </si>
  <si>
    <t>MI2204205635</t>
  </si>
  <si>
    <t>WI220421592</t>
  </si>
  <si>
    <t>MI2204206064</t>
  </si>
  <si>
    <t>WI220421593</t>
  </si>
  <si>
    <t>MI2204206111</t>
  </si>
  <si>
    <t>WI22042162</t>
  </si>
  <si>
    <t>201340000758</t>
  </si>
  <si>
    <t>MI220423575</t>
  </si>
  <si>
    <t>WI220421681</t>
  </si>
  <si>
    <t>MI2204206989</t>
  </si>
  <si>
    <t>WI220421687</t>
  </si>
  <si>
    <t>MI2204207013</t>
  </si>
  <si>
    <t>WI220421773</t>
  </si>
  <si>
    <t>MI2204207717</t>
  </si>
  <si>
    <t>WI220421808</t>
  </si>
  <si>
    <t>201300022786</t>
  </si>
  <si>
    <t>MI2204207925</t>
  </si>
  <si>
    <t>WI220421875</t>
  </si>
  <si>
    <t>201300022681</t>
  </si>
  <si>
    <t>MI2204208759</t>
  </si>
  <si>
    <t>WI220421878</t>
  </si>
  <si>
    <t>MI2204208786</t>
  </si>
  <si>
    <t>WI220421886</t>
  </si>
  <si>
    <t>MI2204208876</t>
  </si>
  <si>
    <t>WI220421888</t>
  </si>
  <si>
    <t>MI2204208871</t>
  </si>
  <si>
    <t>WI220421890</t>
  </si>
  <si>
    <t>MI2204208860</t>
  </si>
  <si>
    <t>WI220421894</t>
  </si>
  <si>
    <t>MI2204208883</t>
  </si>
  <si>
    <t>WI220421895</t>
  </si>
  <si>
    <t>MI2204208890</t>
  </si>
  <si>
    <t>WI220421900</t>
  </si>
  <si>
    <t>MI2204208892</t>
  </si>
  <si>
    <t>WI220421926</t>
  </si>
  <si>
    <t>WI220421967</t>
  </si>
  <si>
    <t>WI220421977</t>
  </si>
  <si>
    <t>WI220421994</t>
  </si>
  <si>
    <t>WI22042205</t>
  </si>
  <si>
    <t>201130013600</t>
  </si>
  <si>
    <t>MI220424081</t>
  </si>
  <si>
    <t>WI220422069</t>
  </si>
  <si>
    <t>201340000803</t>
  </si>
  <si>
    <t>MI2204210545</t>
  </si>
  <si>
    <t>WI220422075</t>
  </si>
  <si>
    <t>MI2204210577</t>
  </si>
  <si>
    <t>WI220422077</t>
  </si>
  <si>
    <t>MI2204210567</t>
  </si>
  <si>
    <t>WI220422079</t>
  </si>
  <si>
    <t>MI2204210588</t>
  </si>
  <si>
    <t>WI220422080</t>
  </si>
  <si>
    <t>MI2204210581</t>
  </si>
  <si>
    <t>WI220422081</t>
  </si>
  <si>
    <t>MI2204210600</t>
  </si>
  <si>
    <t>WI220422165</t>
  </si>
  <si>
    <t>201308008313</t>
  </si>
  <si>
    <t>MI2204211594</t>
  </si>
  <si>
    <t>WI220422181</t>
  </si>
  <si>
    <t>201300022795</t>
  </si>
  <si>
    <t>MI2204211800</t>
  </si>
  <si>
    <t>WI220422184</t>
  </si>
  <si>
    <t>MI2204211809</t>
  </si>
  <si>
    <t>WI220422214</t>
  </si>
  <si>
    <t>201338000095</t>
  </si>
  <si>
    <t>MI2204212155</t>
  </si>
  <si>
    <t>WI220422215</t>
  </si>
  <si>
    <t>201300022798</t>
  </si>
  <si>
    <t>MI2204212121</t>
  </si>
  <si>
    <t>WI220422257</t>
  </si>
  <si>
    <t>201330006235</t>
  </si>
  <si>
    <t>MI2204212536</t>
  </si>
  <si>
    <t>WI220422278</t>
  </si>
  <si>
    <t>WI220422323</t>
  </si>
  <si>
    <t>201308008217</t>
  </si>
  <si>
    <t>MI2204213302</t>
  </si>
  <si>
    <t>WI220422387</t>
  </si>
  <si>
    <t>201110012369</t>
  </si>
  <si>
    <t>MI2204213909</t>
  </si>
  <si>
    <t>WI220422448</t>
  </si>
  <si>
    <t>201308008286</t>
  </si>
  <si>
    <t>MI2204214621</t>
  </si>
  <si>
    <t>WI220422595</t>
  </si>
  <si>
    <t>201300022644</t>
  </si>
  <si>
    <t>MI2204215580</t>
  </si>
  <si>
    <t>WI220422611</t>
  </si>
  <si>
    <t>201300022773</t>
  </si>
  <si>
    <t>MI2204215809</t>
  </si>
  <si>
    <t>WI220422622</t>
  </si>
  <si>
    <t>MI2204215923</t>
  </si>
  <si>
    <t>WI220422648</t>
  </si>
  <si>
    <t>MI2204216354</t>
  </si>
  <si>
    <t>WI220422707</t>
  </si>
  <si>
    <t>201340000795</t>
  </si>
  <si>
    <t>MI2204216975</t>
  </si>
  <si>
    <t>WI220422708</t>
  </si>
  <si>
    <t>MI2204216961</t>
  </si>
  <si>
    <t>WI22042275</t>
  </si>
  <si>
    <t>201300022633</t>
  </si>
  <si>
    <t>MI220424766</t>
  </si>
  <si>
    <t>WI220422866</t>
  </si>
  <si>
    <t>201340000801</t>
  </si>
  <si>
    <t>MI2204218039</t>
  </si>
  <si>
    <t>WI220422905</t>
  </si>
  <si>
    <t>201300022754</t>
  </si>
  <si>
    <t>MI2204218626</t>
  </si>
  <si>
    <t>WI220422907</t>
  </si>
  <si>
    <t>WI220422924</t>
  </si>
  <si>
    <t>201348000401</t>
  </si>
  <si>
    <t>MI2204218975</t>
  </si>
  <si>
    <t>WI220422943</t>
  </si>
  <si>
    <t>WI220422952</t>
  </si>
  <si>
    <t>WI220422956</t>
  </si>
  <si>
    <t>WI220422965</t>
  </si>
  <si>
    <t>WI220422993</t>
  </si>
  <si>
    <t>WI220423009</t>
  </si>
  <si>
    <t>WI220423195</t>
  </si>
  <si>
    <t>201348000463</t>
  </si>
  <si>
    <t>MI2204221216</t>
  </si>
  <si>
    <t>WI220423252</t>
  </si>
  <si>
    <t>201110012688</t>
  </si>
  <si>
    <t>MI2204221755</t>
  </si>
  <si>
    <t>WI220423305</t>
  </si>
  <si>
    <t>201330014515</t>
  </si>
  <si>
    <t>MI2204222498</t>
  </si>
  <si>
    <t>WI220423336</t>
  </si>
  <si>
    <t>WI220423354</t>
  </si>
  <si>
    <t>MI2204222877</t>
  </si>
  <si>
    <t>WI220423355</t>
  </si>
  <si>
    <t>MI2204222896</t>
  </si>
  <si>
    <t>WI220423356</t>
  </si>
  <si>
    <t>WI220423358</t>
  </si>
  <si>
    <t>MI2204222801</t>
  </si>
  <si>
    <t>WI220423375</t>
  </si>
  <si>
    <t>WI220423385</t>
  </si>
  <si>
    <t>WI220423393</t>
  </si>
  <si>
    <t>201110012682</t>
  </si>
  <si>
    <t>MI2204223519</t>
  </si>
  <si>
    <t>WI220423395</t>
  </si>
  <si>
    <t>MI2204223542</t>
  </si>
  <si>
    <t>WI220423401</t>
  </si>
  <si>
    <t>201330006354</t>
  </si>
  <si>
    <t>MI2204223547</t>
  </si>
  <si>
    <t>WI220423626</t>
  </si>
  <si>
    <t>201130013627</t>
  </si>
  <si>
    <t>MI2204225254</t>
  </si>
  <si>
    <t>WI220423699</t>
  </si>
  <si>
    <t>Hemanshi Deshlahara</t>
  </si>
  <si>
    <t>WI22042370</t>
  </si>
  <si>
    <t>WI220423744</t>
  </si>
  <si>
    <t>WI22042377</t>
  </si>
  <si>
    <t>WI220423790</t>
  </si>
  <si>
    <t>WI220423794</t>
  </si>
  <si>
    <t>WI220423797</t>
  </si>
  <si>
    <t>201330006385</t>
  </si>
  <si>
    <t>MI2204226107</t>
  </si>
  <si>
    <t>WI220423799</t>
  </si>
  <si>
    <t>201330006367</t>
  </si>
  <si>
    <t>MI2204226141</t>
  </si>
  <si>
    <t>WI22042382</t>
  </si>
  <si>
    <t>WI220423902</t>
  </si>
  <si>
    <t>201300022755</t>
  </si>
  <si>
    <t>MI2204227521</t>
  </si>
  <si>
    <t>WI220423903</t>
  </si>
  <si>
    <t>MI2204227523</t>
  </si>
  <si>
    <t>WI220423905</t>
  </si>
  <si>
    <t>MI2204227529</t>
  </si>
  <si>
    <t>WI220423906</t>
  </si>
  <si>
    <t>MI2204227532</t>
  </si>
  <si>
    <t>WI220423909</t>
  </si>
  <si>
    <t>MI2204227539</t>
  </si>
  <si>
    <t>WI220423952</t>
  </si>
  <si>
    <t>201330006407</t>
  </si>
  <si>
    <t>MI2204227892</t>
  </si>
  <si>
    <t>WI220423956</t>
  </si>
  <si>
    <t>201348000464</t>
  </si>
  <si>
    <t>MI2204227938</t>
  </si>
  <si>
    <t>WI220423976</t>
  </si>
  <si>
    <t>WI220423980</t>
  </si>
  <si>
    <t>WI220424013</t>
  </si>
  <si>
    <t>WI220424015</t>
  </si>
  <si>
    <t>WI220424016</t>
  </si>
  <si>
    <t>WI22042438</t>
  </si>
  <si>
    <t>WI22042439</t>
  </si>
  <si>
    <t>WI22042464</t>
  </si>
  <si>
    <t>201330006206</t>
  </si>
  <si>
    <t>MI220426965</t>
  </si>
  <si>
    <t>WI22042469</t>
  </si>
  <si>
    <t>WI22042472</t>
  </si>
  <si>
    <t>WI220424766</t>
  </si>
  <si>
    <t>201300022768</t>
  </si>
  <si>
    <t>MI2204237733</t>
  </si>
  <si>
    <t>WI220424769</t>
  </si>
  <si>
    <t>MI2204237750</t>
  </si>
  <si>
    <t>WI220424799</t>
  </si>
  <si>
    <t>MI2204238310</t>
  </si>
  <si>
    <t>WI220424845</t>
  </si>
  <si>
    <t>201300022781</t>
  </si>
  <si>
    <t>MI2204238738</t>
  </si>
  <si>
    <t>WI220424862</t>
  </si>
  <si>
    <t>WI220424875</t>
  </si>
  <si>
    <t>WI220424905</t>
  </si>
  <si>
    <t>201308008284</t>
  </si>
  <si>
    <t>MI2204239414</t>
  </si>
  <si>
    <t>WI220424914</t>
  </si>
  <si>
    <t>WI22042492</t>
  </si>
  <si>
    <t>WI220424948</t>
  </si>
  <si>
    <t>201330006109</t>
  </si>
  <si>
    <t>MI2204239680</t>
  </si>
  <si>
    <t>WI220424962</t>
  </si>
  <si>
    <t>MI2204239796</t>
  </si>
  <si>
    <t>WI220424963</t>
  </si>
  <si>
    <t>MI2204239794</t>
  </si>
  <si>
    <t>WI220424964</t>
  </si>
  <si>
    <t>MI2204239798</t>
  </si>
  <si>
    <t>WI220424965</t>
  </si>
  <si>
    <t>MI2204239799</t>
  </si>
  <si>
    <t>WI220424967</t>
  </si>
  <si>
    <t>MI2204239800</t>
  </si>
  <si>
    <t>WI220424995</t>
  </si>
  <si>
    <t>201300019493</t>
  </si>
  <si>
    <t>MI2204240057</t>
  </si>
  <si>
    <t>WI220424997</t>
  </si>
  <si>
    <t>MI2204240070</t>
  </si>
  <si>
    <t>WI220425000</t>
  </si>
  <si>
    <t>MI2204240077</t>
  </si>
  <si>
    <t>WI220425106</t>
  </si>
  <si>
    <t>201348000423</t>
  </si>
  <si>
    <t>MI2204241338</t>
  </si>
  <si>
    <t>WI220425152</t>
  </si>
  <si>
    <t>201130013629</t>
  </si>
  <si>
    <t>MI2204241659</t>
  </si>
  <si>
    <t>WI220425159</t>
  </si>
  <si>
    <t>MI2204241700</t>
  </si>
  <si>
    <t>WI220425162</t>
  </si>
  <si>
    <t>MI2204241731</t>
  </si>
  <si>
    <t>WI220425258</t>
  </si>
  <si>
    <t>MI2204242718</t>
  </si>
  <si>
    <t>WI220425260</t>
  </si>
  <si>
    <t>MI2204242745</t>
  </si>
  <si>
    <t>WI220425262</t>
  </si>
  <si>
    <t>MI2204242743</t>
  </si>
  <si>
    <t>WI220425263</t>
  </si>
  <si>
    <t>WI220425317</t>
  </si>
  <si>
    <t>201110012700</t>
  </si>
  <si>
    <t>MI2204243439</t>
  </si>
  <si>
    <t>WI220425325</t>
  </si>
  <si>
    <t>201340000793</t>
  </si>
  <si>
    <t>MI2204243235</t>
  </si>
  <si>
    <t>WI220425343</t>
  </si>
  <si>
    <t>201348000312</t>
  </si>
  <si>
    <t>MI2204243447</t>
  </si>
  <si>
    <t>WI220425344</t>
  </si>
  <si>
    <t>MI2204243458</t>
  </si>
  <si>
    <t>WI220425350</t>
  </si>
  <si>
    <t>MI2204243557</t>
  </si>
  <si>
    <t>WI220425364</t>
  </si>
  <si>
    <t>MI2204243629</t>
  </si>
  <si>
    <t>WI220425374</t>
  </si>
  <si>
    <t>MI2204243687</t>
  </si>
  <si>
    <t>WI220425375</t>
  </si>
  <si>
    <t>MI2204243681</t>
  </si>
  <si>
    <t>WI220425561</t>
  </si>
  <si>
    <t>MI2204245497</t>
  </si>
  <si>
    <t>WI220425564</t>
  </si>
  <si>
    <t>201130013609</t>
  </si>
  <si>
    <t>MI2204245298</t>
  </si>
  <si>
    <t>WI220425570</t>
  </si>
  <si>
    <t>WI220425642</t>
  </si>
  <si>
    <t>201308008229</t>
  </si>
  <si>
    <t>MI2204246579</t>
  </si>
  <si>
    <t>WI220425655</t>
  </si>
  <si>
    <t>WI220425697</t>
  </si>
  <si>
    <t>WI220425705</t>
  </si>
  <si>
    <t>201300022816</t>
  </si>
  <si>
    <t>MI2204246965</t>
  </si>
  <si>
    <t>WI220425707</t>
  </si>
  <si>
    <t>MI2204246959</t>
  </si>
  <si>
    <t>WI220425712</t>
  </si>
  <si>
    <t>MI2204246996</t>
  </si>
  <si>
    <t>WI220425714</t>
  </si>
  <si>
    <t>WI220425796</t>
  </si>
  <si>
    <t>WI220425818</t>
  </si>
  <si>
    <t>201300022822</t>
  </si>
  <si>
    <t>MI2204247923</t>
  </si>
  <si>
    <t>WI220425820</t>
  </si>
  <si>
    <t>WI220425826</t>
  </si>
  <si>
    <t>MI2204248036</t>
  </si>
  <si>
    <t>WI220425828</t>
  </si>
  <si>
    <t>MI2204248041</t>
  </si>
  <si>
    <t>WI220425834</t>
  </si>
  <si>
    <t>MI2204248042</t>
  </si>
  <si>
    <t>WI220425836</t>
  </si>
  <si>
    <t>MI2204248043</t>
  </si>
  <si>
    <t>WI220425838</t>
  </si>
  <si>
    <t>WI220425927</t>
  </si>
  <si>
    <t>MI2204248994</t>
  </si>
  <si>
    <t>WI220426103</t>
  </si>
  <si>
    <t>201300022805</t>
  </si>
  <si>
    <t>MI2204250557</t>
  </si>
  <si>
    <t>WI220426107</t>
  </si>
  <si>
    <t>MI2204250574</t>
  </si>
  <si>
    <t>WI220426110</t>
  </si>
  <si>
    <t>MI2204250594</t>
  </si>
  <si>
    <t>WI220426112</t>
  </si>
  <si>
    <t>MI2204250603</t>
  </si>
  <si>
    <t>WI220426129</t>
  </si>
  <si>
    <t>WI220426187</t>
  </si>
  <si>
    <t>201300022359</t>
  </si>
  <si>
    <t>MI2204251567</t>
  </si>
  <si>
    <t>WI220426294</t>
  </si>
  <si>
    <t>MI2204252785</t>
  </si>
  <si>
    <t>WI220426368</t>
  </si>
  <si>
    <t>MI2204254264</t>
  </si>
  <si>
    <t>WI22042638</t>
  </si>
  <si>
    <t>201340000761</t>
  </si>
  <si>
    <t>MI220429354</t>
  </si>
  <si>
    <t>WI220426412</t>
  </si>
  <si>
    <t>MI2204254644</t>
  </si>
  <si>
    <t>WI220426414</t>
  </si>
  <si>
    <t>WI220426417</t>
  </si>
  <si>
    <t>WI22042645</t>
  </si>
  <si>
    <t>201300022594</t>
  </si>
  <si>
    <t>MI220429600</t>
  </si>
  <si>
    <t>WI220426860</t>
  </si>
  <si>
    <t>MI2204257926</t>
  </si>
  <si>
    <t>WI220426895</t>
  </si>
  <si>
    <t>MI2204258403</t>
  </si>
  <si>
    <t>WI22042699</t>
  </si>
  <si>
    <t>201300022629</t>
  </si>
  <si>
    <t>MI220430628</t>
  </si>
  <si>
    <t>WI220426993</t>
  </si>
  <si>
    <t>MI2204259556</t>
  </si>
  <si>
    <t>WI220427017</t>
  </si>
  <si>
    <t>MI2204259795</t>
  </si>
  <si>
    <t>WI220427026</t>
  </si>
  <si>
    <t>201308008145</t>
  </si>
  <si>
    <t>MI2204259600</t>
  </si>
  <si>
    <t>WI220427077</t>
  </si>
  <si>
    <t>MI2204259932</t>
  </si>
  <si>
    <t>WI220427078</t>
  </si>
  <si>
    <t>MI2204259939</t>
  </si>
  <si>
    <t>WI220427235</t>
  </si>
  <si>
    <t>WI220427249</t>
  </si>
  <si>
    <t>201300022518</t>
  </si>
  <si>
    <t>MI2204260993</t>
  </si>
  <si>
    <t>WI220427274</t>
  </si>
  <si>
    <t>MI2204261558</t>
  </si>
  <si>
    <t>Swapnil Ambesange</t>
  </si>
  <si>
    <t>WI220427362</t>
  </si>
  <si>
    <t>MI2204262474</t>
  </si>
  <si>
    <t>WI220427382</t>
  </si>
  <si>
    <t>201338000119</t>
  </si>
  <si>
    <t>MI2204262641</t>
  </si>
  <si>
    <t>WI220427490</t>
  </si>
  <si>
    <t>MI2204264019</t>
  </si>
  <si>
    <t>WI220427527</t>
  </si>
  <si>
    <t>MI2204264473</t>
  </si>
  <si>
    <t>WI220427605</t>
  </si>
  <si>
    <t>WI220427730</t>
  </si>
  <si>
    <t>201330006135</t>
  </si>
  <si>
    <t>MI2204266208</t>
  </si>
  <si>
    <t>WI220427799</t>
  </si>
  <si>
    <t>201330006361</t>
  </si>
  <si>
    <t>MI2204266856</t>
  </si>
  <si>
    <t>WI220427845</t>
  </si>
  <si>
    <t>201330006398</t>
  </si>
  <si>
    <t>MI2204267255</t>
  </si>
  <si>
    <t>WI220427898</t>
  </si>
  <si>
    <t>WI220427911</t>
  </si>
  <si>
    <t>WI220427960</t>
  </si>
  <si>
    <t>WI220427971</t>
  </si>
  <si>
    <t>201348000457</t>
  </si>
  <si>
    <t>MI2204268490</t>
  </si>
  <si>
    <t>WI22042798</t>
  </si>
  <si>
    <t>MI220431268</t>
  </si>
  <si>
    <t>WI22042799</t>
  </si>
  <si>
    <t>MI220431293</t>
  </si>
  <si>
    <t>WI22042801</t>
  </si>
  <si>
    <t>MI220431306</t>
  </si>
  <si>
    <t>WI220428037</t>
  </si>
  <si>
    <t>201300022835</t>
  </si>
  <si>
    <t>MI2204269192</t>
  </si>
  <si>
    <t>WI22042806</t>
  </si>
  <si>
    <t>201300022570</t>
  </si>
  <si>
    <t>MI220431466</t>
  </si>
  <si>
    <t>WI220428073</t>
  </si>
  <si>
    <t>WI220428094</t>
  </si>
  <si>
    <t>WI220428131</t>
  </si>
  <si>
    <t>201308008340</t>
  </si>
  <si>
    <t>MI2204270034</t>
  </si>
  <si>
    <t>WI220428132</t>
  </si>
  <si>
    <t>MI2204270035</t>
  </si>
  <si>
    <t>WI220428133</t>
  </si>
  <si>
    <t>MI2204270040</t>
  </si>
  <si>
    <t>WI220428134</t>
  </si>
  <si>
    <t>MI2204270042</t>
  </si>
  <si>
    <t>WI220428135</t>
  </si>
  <si>
    <t>MI2204270048</t>
  </si>
  <si>
    <t>WI22042840</t>
  </si>
  <si>
    <t>WI22042845</t>
  </si>
  <si>
    <t>WI22042853</t>
  </si>
  <si>
    <t>WI22042863</t>
  </si>
  <si>
    <t>MI220432020</t>
  </si>
  <si>
    <t>WI22042914</t>
  </si>
  <si>
    <t>WI22043071</t>
  </si>
  <si>
    <t>MI220434347</t>
  </si>
  <si>
    <t>WI22043072</t>
  </si>
  <si>
    <t>MI220434356</t>
  </si>
  <si>
    <t>WI22043074</t>
  </si>
  <si>
    <t>MI220434360</t>
  </si>
  <si>
    <t>WI22043075</t>
  </si>
  <si>
    <t>201330006250</t>
  </si>
  <si>
    <t>MI220434380</t>
  </si>
  <si>
    <t>WI22043088</t>
  </si>
  <si>
    <t>201330006187</t>
  </si>
  <si>
    <t>MI220434598</t>
  </si>
  <si>
    <t>WI22043093</t>
  </si>
  <si>
    <t>WI22043095</t>
  </si>
  <si>
    <t>201340000764</t>
  </si>
  <si>
    <t>MI220434753</t>
  </si>
  <si>
    <t>WI22043096</t>
  </si>
  <si>
    <t>WI22043136</t>
  </si>
  <si>
    <t>201300022635</t>
  </si>
  <si>
    <t>MI220435281</t>
  </si>
  <si>
    <t>WI22043150</t>
  </si>
  <si>
    <t>201330006217</t>
  </si>
  <si>
    <t>MI220435627</t>
  </si>
  <si>
    <t>WI22043161</t>
  </si>
  <si>
    <t>MI220435848</t>
  </si>
  <si>
    <t>WI22043216</t>
  </si>
  <si>
    <t>201330006251</t>
  </si>
  <si>
    <t>MI220436572</t>
  </si>
  <si>
    <t>WI22043254</t>
  </si>
  <si>
    <t>WI22043256</t>
  </si>
  <si>
    <t>WI22043260</t>
  </si>
  <si>
    <t>WI22043261</t>
  </si>
  <si>
    <t>WI22043268</t>
  </si>
  <si>
    <t>WI22043810</t>
  </si>
  <si>
    <t>MI220442531</t>
  </si>
  <si>
    <t>Apeksha Hirve</t>
  </si>
  <si>
    <t>WI22043816</t>
  </si>
  <si>
    <t>201130013566</t>
  </si>
  <si>
    <t>MI220442607</t>
  </si>
  <si>
    <t>WI22044178</t>
  </si>
  <si>
    <t>201300022624</t>
  </si>
  <si>
    <t>MI220445969</t>
  </si>
  <si>
    <t>WI22044210</t>
  </si>
  <si>
    <t>201130013593</t>
  </si>
  <si>
    <t>MI220446234</t>
  </si>
  <si>
    <t>WI22044211</t>
  </si>
  <si>
    <t>MI220446238</t>
  </si>
  <si>
    <t>WI22044218</t>
  </si>
  <si>
    <t>MI220446245</t>
  </si>
  <si>
    <t>WI22044223</t>
  </si>
  <si>
    <t>MI220446240</t>
  </si>
  <si>
    <t>WI22044263</t>
  </si>
  <si>
    <t>201340000773</t>
  </si>
  <si>
    <t>MI220446977</t>
  </si>
  <si>
    <t>WI22044266</t>
  </si>
  <si>
    <t>MI220447055</t>
  </si>
  <si>
    <t>WI22044285</t>
  </si>
  <si>
    <t>Varsha Dombale</t>
  </si>
  <si>
    <t>WI22044321</t>
  </si>
  <si>
    <t>201330006248</t>
  </si>
  <si>
    <t>MI220447907</t>
  </si>
  <si>
    <t>WI22044340</t>
  </si>
  <si>
    <t>WI22044342</t>
  </si>
  <si>
    <t>MI220448378</t>
  </si>
  <si>
    <t>WI22044386</t>
  </si>
  <si>
    <t>WI22044463</t>
  </si>
  <si>
    <t>201300022576</t>
  </si>
  <si>
    <t>MI220449247</t>
  </si>
  <si>
    <t>WI22044654</t>
  </si>
  <si>
    <t>201340000763</t>
  </si>
  <si>
    <t>MI220450773</t>
  </si>
  <si>
    <t>WI22044662</t>
  </si>
  <si>
    <t>MI220450787</t>
  </si>
  <si>
    <t>WI22044670</t>
  </si>
  <si>
    <t>MI220450874</t>
  </si>
  <si>
    <t>WI22044676</t>
  </si>
  <si>
    <t>MI220450895</t>
  </si>
  <si>
    <t>WI22044705</t>
  </si>
  <si>
    <t>201330006219</t>
  </si>
  <si>
    <t>MI220451061</t>
  </si>
  <si>
    <t>WI22044760</t>
  </si>
  <si>
    <t>WI22044767</t>
  </si>
  <si>
    <t>WI22044796</t>
  </si>
  <si>
    <t>WI22044799</t>
  </si>
  <si>
    <t>WI22044811</t>
  </si>
  <si>
    <t>WI22044834</t>
  </si>
  <si>
    <t>WI22044884</t>
  </si>
  <si>
    <t>201110012675</t>
  </si>
  <si>
    <t>MI220452448</t>
  </si>
  <si>
    <t>WI22044905</t>
  </si>
  <si>
    <t>201308008356</t>
  </si>
  <si>
    <t>MI220452650</t>
  </si>
  <si>
    <t>WI22044909</t>
  </si>
  <si>
    <t>MI220452689</t>
  </si>
  <si>
    <t>WI22044910</t>
  </si>
  <si>
    <t>MI220452685</t>
  </si>
  <si>
    <t>WI22044912</t>
  </si>
  <si>
    <t>MI220452698</t>
  </si>
  <si>
    <t>WI22044913</t>
  </si>
  <si>
    <t>MI220452700</t>
  </si>
  <si>
    <t>WI22044995</t>
  </si>
  <si>
    <t>WI22045070</t>
  </si>
  <si>
    <t>MI220453797</t>
  </si>
  <si>
    <t>WI22045073</t>
  </si>
  <si>
    <t>MI220453810</t>
  </si>
  <si>
    <t>WI22045158</t>
  </si>
  <si>
    <t>201330006256</t>
  </si>
  <si>
    <t>MI220454406</t>
  </si>
  <si>
    <t>WI22045191</t>
  </si>
  <si>
    <t>201110012666</t>
  </si>
  <si>
    <t>MI220454600</t>
  </si>
  <si>
    <t>WI22045350</t>
  </si>
  <si>
    <t>WI22045371</t>
  </si>
  <si>
    <t>MI220456663</t>
  </si>
  <si>
    <t>WI22045427</t>
  </si>
  <si>
    <t>201300022541</t>
  </si>
  <si>
    <t>MI220457048</t>
  </si>
  <si>
    <t>WI22045431</t>
  </si>
  <si>
    <t>MI220457073</t>
  </si>
  <si>
    <t>WI22045446</t>
  </si>
  <si>
    <t>MI220457167</t>
  </si>
  <si>
    <t>WI22045491</t>
  </si>
  <si>
    <t>201348000310</t>
  </si>
  <si>
    <t>MI220457449</t>
  </si>
  <si>
    <t>WI22045564</t>
  </si>
  <si>
    <t>WI22045709</t>
  </si>
  <si>
    <t>MI220459056</t>
  </si>
  <si>
    <t>WI22045741</t>
  </si>
  <si>
    <t>201340000762</t>
  </si>
  <si>
    <t>MI220459337</t>
  </si>
  <si>
    <t>WI22045797</t>
  </si>
  <si>
    <t>201300022517</t>
  </si>
  <si>
    <t>MI220459832</t>
  </si>
  <si>
    <t>WI22045852</t>
  </si>
  <si>
    <t>201308008308</t>
  </si>
  <si>
    <t>MI220460275</t>
  </si>
  <si>
    <t>WI22045957</t>
  </si>
  <si>
    <t>201300022604</t>
  </si>
  <si>
    <t>MI220461144</t>
  </si>
  <si>
    <t>WI22045968</t>
  </si>
  <si>
    <t>201130013538</t>
  </si>
  <si>
    <t>MI220461207</t>
  </si>
  <si>
    <t>WI2204616</t>
  </si>
  <si>
    <t>201348000339</t>
  </si>
  <si>
    <t>MI22046497</t>
  </si>
  <si>
    <t>WI22046175</t>
  </si>
  <si>
    <t>WI22046196</t>
  </si>
  <si>
    <t>WI22046243</t>
  </si>
  <si>
    <t>201330006190</t>
  </si>
  <si>
    <t>MI220463305</t>
  </si>
  <si>
    <t>WI22046517</t>
  </si>
  <si>
    <t>WI22046563</t>
  </si>
  <si>
    <t>WI22046754</t>
  </si>
  <si>
    <t>201308008331</t>
  </si>
  <si>
    <t>MI220467703</t>
  </si>
  <si>
    <t>WI22046766</t>
  </si>
  <si>
    <t>201308008363</t>
  </si>
  <si>
    <t>MI220467764</t>
  </si>
  <si>
    <t>WI22046771</t>
  </si>
  <si>
    <t>201110012654</t>
  </si>
  <si>
    <t>MI220467941</t>
  </si>
  <si>
    <t>WI22046817</t>
  </si>
  <si>
    <t>MI220468446</t>
  </si>
  <si>
    <t>WI22047073</t>
  </si>
  <si>
    <t>MI220470801</t>
  </si>
  <si>
    <t>WI22047075</t>
  </si>
  <si>
    <t>WI22047210</t>
  </si>
  <si>
    <t>WI22047265</t>
  </si>
  <si>
    <t>201348000397</t>
  </si>
  <si>
    <t>MI220472375</t>
  </si>
  <si>
    <t>WI22047269</t>
  </si>
  <si>
    <t>WI22047289</t>
  </si>
  <si>
    <t>201300022478</t>
  </si>
  <si>
    <t>MI220472555</t>
  </si>
  <si>
    <t>WI22047291</t>
  </si>
  <si>
    <t>MI220472563</t>
  </si>
  <si>
    <t>WI22047296</t>
  </si>
  <si>
    <t>MI220472569</t>
  </si>
  <si>
    <t>WI22047297</t>
  </si>
  <si>
    <t>MI220472580</t>
  </si>
  <si>
    <t>WI22047299</t>
  </si>
  <si>
    <t>MI220472583</t>
  </si>
  <si>
    <t>WI22047318</t>
  </si>
  <si>
    <t>MI220472724</t>
  </si>
  <si>
    <t>WI22047320</t>
  </si>
  <si>
    <t>MI220472750</t>
  </si>
  <si>
    <t>WI22047324</t>
  </si>
  <si>
    <t>MI220472807</t>
  </si>
  <si>
    <t>WI22047325</t>
  </si>
  <si>
    <t>MI220472824</t>
  </si>
  <si>
    <t>WI22047336</t>
  </si>
  <si>
    <t>MI220472923</t>
  </si>
  <si>
    <t>WI22047339</t>
  </si>
  <si>
    <t>MI220472946</t>
  </si>
  <si>
    <t>WI22047341</t>
  </si>
  <si>
    <t>MI220472964</t>
  </si>
  <si>
    <t>WI22047343</t>
  </si>
  <si>
    <t>MI220472971</t>
  </si>
  <si>
    <t>WI22047344</t>
  </si>
  <si>
    <t>MI220472980</t>
  </si>
  <si>
    <t>WI22047346</t>
  </si>
  <si>
    <t>MI220472985</t>
  </si>
  <si>
    <t>WI22047347</t>
  </si>
  <si>
    <t>MI220472992</t>
  </si>
  <si>
    <t>WI22047348</t>
  </si>
  <si>
    <t>MI220472996</t>
  </si>
  <si>
    <t>WI22047350</t>
  </si>
  <si>
    <t>MI220473013</t>
  </si>
  <si>
    <t>WI22047353</t>
  </si>
  <si>
    <t>MI220473039</t>
  </si>
  <si>
    <t>WI22047356</t>
  </si>
  <si>
    <t>MI220473070</t>
  </si>
  <si>
    <t>WI22047357</t>
  </si>
  <si>
    <t>MI220473079</t>
  </si>
  <si>
    <t>WI22047358</t>
  </si>
  <si>
    <t>MI220473088</t>
  </si>
  <si>
    <t>WI22047364</t>
  </si>
  <si>
    <t>201130013605</t>
  </si>
  <si>
    <t>MI220473198</t>
  </si>
  <si>
    <t>WI22047415</t>
  </si>
  <si>
    <t>MI220473969</t>
  </si>
  <si>
    <t>WI22047465</t>
  </si>
  <si>
    <t>201300022677</t>
  </si>
  <si>
    <t>MI220474762</t>
  </si>
  <si>
    <t>WI22047487</t>
  </si>
  <si>
    <t>WI22047491</t>
  </si>
  <si>
    <t>WI22047495</t>
  </si>
  <si>
    <t>WI22047496</t>
  </si>
  <si>
    <t>MI220475297</t>
  </si>
  <si>
    <t>WI22047545</t>
  </si>
  <si>
    <t>WI22047548</t>
  </si>
  <si>
    <t>201300022667</t>
  </si>
  <si>
    <t>MI220475675</t>
  </si>
  <si>
    <t>WI22047572</t>
  </si>
  <si>
    <t>WI22047592</t>
  </si>
  <si>
    <t>201100014910</t>
  </si>
  <si>
    <t>MI220476369</t>
  </si>
  <si>
    <t>WI22047593</t>
  </si>
  <si>
    <t>MI220476374</t>
  </si>
  <si>
    <t>WI22047595</t>
  </si>
  <si>
    <t>MI220476382</t>
  </si>
  <si>
    <t>WI22047596</t>
  </si>
  <si>
    <t>MI220476393</t>
  </si>
  <si>
    <t>WI22047597</t>
  </si>
  <si>
    <t>MI220476398</t>
  </si>
  <si>
    <t>WI22047598</t>
  </si>
  <si>
    <t>MI220476404</t>
  </si>
  <si>
    <t>WI22047599</t>
  </si>
  <si>
    <t>MI220476414</t>
  </si>
  <si>
    <t>WI22047601</t>
  </si>
  <si>
    <t>MI220476418</t>
  </si>
  <si>
    <t>WI22047613</t>
  </si>
  <si>
    <t>MI220476472</t>
  </si>
  <si>
    <t>WI22047625</t>
  </si>
  <si>
    <t>MI220476563</t>
  </si>
  <si>
    <t>WI22047630</t>
  </si>
  <si>
    <t>201300022489</t>
  </si>
  <si>
    <t>MI220476652</t>
  </si>
  <si>
    <t>WI22047631</t>
  </si>
  <si>
    <t>MI220476654</t>
  </si>
  <si>
    <t>WI22047632</t>
  </si>
  <si>
    <t>MI220476655</t>
  </si>
  <si>
    <t>WI22047633</t>
  </si>
  <si>
    <t>MI220476656</t>
  </si>
  <si>
    <t>WI22047634</t>
  </si>
  <si>
    <t>MI220476657</t>
  </si>
  <si>
    <t>WI22047635</t>
  </si>
  <si>
    <t>MI220476660</t>
  </si>
  <si>
    <t>WI22047639</t>
  </si>
  <si>
    <t>201300021974</t>
  </si>
  <si>
    <t>MI220476718</t>
  </si>
  <si>
    <t>WI22047648</t>
  </si>
  <si>
    <t>WI22047703</t>
  </si>
  <si>
    <t>201330006261</t>
  </si>
  <si>
    <t>MI220477135</t>
  </si>
  <si>
    <t>WI22047704</t>
  </si>
  <si>
    <t>WI22047707</t>
  </si>
  <si>
    <t>WI22047718</t>
  </si>
  <si>
    <t>201330006275</t>
  </si>
  <si>
    <t>MI220477331</t>
  </si>
  <si>
    <t>WI22047747</t>
  </si>
  <si>
    <t>WI22047749</t>
  </si>
  <si>
    <t>201300022612</t>
  </si>
  <si>
    <t>MI220477676</t>
  </si>
  <si>
    <t>WI22047751</t>
  </si>
  <si>
    <t>MI220477689</t>
  </si>
  <si>
    <t>WI22047752</t>
  </si>
  <si>
    <t>MI220477692</t>
  </si>
  <si>
    <t>WI22047753</t>
  </si>
  <si>
    <t>MI220477696</t>
  </si>
  <si>
    <t>WI22047754</t>
  </si>
  <si>
    <t>MI220477700</t>
  </si>
  <si>
    <t>WI22047755</t>
  </si>
  <si>
    <t>MI220477706</t>
  </si>
  <si>
    <t>WI22047756</t>
  </si>
  <si>
    <t>MI220477705</t>
  </si>
  <si>
    <t>WI22047757</t>
  </si>
  <si>
    <t>MI220477710</t>
  </si>
  <si>
    <t>WI22047759</t>
  </si>
  <si>
    <t>MI220477741</t>
  </si>
  <si>
    <t>WI22047760</t>
  </si>
  <si>
    <t>MI220477749</t>
  </si>
  <si>
    <t>WI22047761</t>
  </si>
  <si>
    <t>MI220477753</t>
  </si>
  <si>
    <t>WI22047762</t>
  </si>
  <si>
    <t>MI220477760</t>
  </si>
  <si>
    <t>WI22047763</t>
  </si>
  <si>
    <t>MI220477765</t>
  </si>
  <si>
    <t>WI22047764</t>
  </si>
  <si>
    <t>MI220477767</t>
  </si>
  <si>
    <t>WI22047765</t>
  </si>
  <si>
    <t>MI220477771</t>
  </si>
  <si>
    <t>WI22047766</t>
  </si>
  <si>
    <t>MI220477773</t>
  </si>
  <si>
    <t>WI22047772</t>
  </si>
  <si>
    <t>201300022421</t>
  </si>
  <si>
    <t>MI220477843</t>
  </si>
  <si>
    <t>WI22047773</t>
  </si>
  <si>
    <t>MI220477847</t>
  </si>
  <si>
    <t>WI22047775</t>
  </si>
  <si>
    <t>MI220477861</t>
  </si>
  <si>
    <t>WI22047786</t>
  </si>
  <si>
    <t>201330006246</t>
  </si>
  <si>
    <t>MI220477997</t>
  </si>
  <si>
    <t>WI22047794</t>
  </si>
  <si>
    <t>WI22047854</t>
  </si>
  <si>
    <t>WI22047908</t>
  </si>
  <si>
    <t>MI220479167</t>
  </si>
  <si>
    <t>WI22047912</t>
  </si>
  <si>
    <t>WI2204798</t>
  </si>
  <si>
    <t>201340000767</t>
  </si>
  <si>
    <t>MI22047788</t>
  </si>
  <si>
    <t>WI2204813</t>
  </si>
  <si>
    <t>MI22047997</t>
  </si>
  <si>
    <t>WI2204814</t>
  </si>
  <si>
    <t>MI22048000</t>
  </si>
  <si>
    <t>WI2204817</t>
  </si>
  <si>
    <t>WI2204818</t>
  </si>
  <si>
    <t>WI2204834</t>
  </si>
  <si>
    <t>WI2204836</t>
  </si>
  <si>
    <t>WI22048455</t>
  </si>
  <si>
    <t>MI220484200</t>
  </si>
  <si>
    <t>WI22048508</t>
  </si>
  <si>
    <t>WI2204852</t>
  </si>
  <si>
    <t>201308008262</t>
  </si>
  <si>
    <t>MI22048467</t>
  </si>
  <si>
    <t>WI22048540</t>
  </si>
  <si>
    <t>201308008247</t>
  </si>
  <si>
    <t>MI220484637</t>
  </si>
  <si>
    <t>WI22048584</t>
  </si>
  <si>
    <t>201110012641</t>
  </si>
  <si>
    <t>MI220484917</t>
  </si>
  <si>
    <t>WI22048603</t>
  </si>
  <si>
    <t>201330006267</t>
  </si>
  <si>
    <t>MI220485290</t>
  </si>
  <si>
    <t>WI22048645</t>
  </si>
  <si>
    <t>WI22048670</t>
  </si>
  <si>
    <t>WI22048807</t>
  </si>
  <si>
    <t>MI220486898</t>
  </si>
  <si>
    <t>WI22048960</t>
  </si>
  <si>
    <t>MI220488447</t>
  </si>
  <si>
    <t>WI2204898</t>
  </si>
  <si>
    <t>201308008271</t>
  </si>
  <si>
    <t>MI22048843</t>
  </si>
  <si>
    <t>WI22048990</t>
  </si>
  <si>
    <t>201138001239</t>
  </si>
  <si>
    <t>MI220488675</t>
  </si>
  <si>
    <t>Sangeeta Kumari</t>
  </si>
  <si>
    <t>WI22048997</t>
  </si>
  <si>
    <t>MI220488698</t>
  </si>
  <si>
    <t>WI22048999</t>
  </si>
  <si>
    <t>MI220488725</t>
  </si>
  <si>
    <t>WI22049002</t>
  </si>
  <si>
    <t>MI220488709</t>
  </si>
  <si>
    <t>WI22049187</t>
  </si>
  <si>
    <t>MI220490935</t>
  </si>
  <si>
    <t>WI22049271</t>
  </si>
  <si>
    <t>201100014936</t>
  </si>
  <si>
    <t>MI220492226</t>
  </si>
  <si>
    <t>WI22049287</t>
  </si>
  <si>
    <t>MI220492430</t>
  </si>
  <si>
    <t>WI22049292</t>
  </si>
  <si>
    <t>MI220492379</t>
  </si>
  <si>
    <t>WI22049305</t>
  </si>
  <si>
    <t>MI220492469</t>
  </si>
  <si>
    <t>WI22049384</t>
  </si>
  <si>
    <t>WI22049392</t>
  </si>
  <si>
    <t>201308008182</t>
  </si>
  <si>
    <t>MI220492847</t>
  </si>
  <si>
    <t>WI22049424</t>
  </si>
  <si>
    <t>WI22049439</t>
  </si>
  <si>
    <t>WI2204944</t>
  </si>
  <si>
    <t>WI22049455</t>
  </si>
  <si>
    <t>WI2204957</t>
  </si>
  <si>
    <t>MI220410009</t>
  </si>
  <si>
    <t>WI22049682</t>
  </si>
  <si>
    <t>MI220495681</t>
  </si>
  <si>
    <t>WI22049685</t>
  </si>
  <si>
    <t>MI220495697</t>
  </si>
  <si>
    <t>WI22049686</t>
  </si>
  <si>
    <t>MI220495701</t>
  </si>
  <si>
    <t>WI22049688</t>
  </si>
  <si>
    <t>MI220495691</t>
  </si>
  <si>
    <t>WI22049689</t>
  </si>
  <si>
    <t>MI220495708</t>
  </si>
  <si>
    <t>WI22049812</t>
  </si>
  <si>
    <t>WI22049873</t>
  </si>
  <si>
    <t>MI220497367</t>
  </si>
  <si>
    <t>WI22049905</t>
  </si>
  <si>
    <t>MI220497676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</si>
</sst>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44663.416673449072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44663.416673449072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autoFilter ref="A1:B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841"/>
  <sheetViews>
    <sheetView tabSelected="1" topLeftCell="AZ824" workbookViewId="0">
      <selection activeCell="A2" sqref="A2:BE84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HYPERLINK("capsilon://?command=openfolder&amp;siteaddress=FAM.docvelocity-na8.net&amp;folderid=FX38742493-7DC7-4EDB-CF88-1D4110726747","FX22041264")</f>
        <v>FX22041264</v>
      </c>
      <c r="F2" t="s">
        <v>19</v>
      </c>
      <c r="G2" t="s">
        <v>19</v>
      </c>
      <c r="H2" t="s">
        <v>82</v>
      </c>
      <c r="I2" t="s">
        <v>83</v>
      </c>
      <c r="J2">
        <v>168</v>
      </c>
      <c r="K2" t="s">
        <v>84</v>
      </c>
      <c r="L2" t="s">
        <v>85</v>
      </c>
      <c r="M2" t="s">
        <v>86</v>
      </c>
      <c r="N2">
        <v>1</v>
      </c>
      <c r="O2" s="1">
        <v>44656.582719907405</v>
      </c>
      <c r="P2" s="1">
        <v>44656.589108796295</v>
      </c>
      <c r="Q2">
        <v>368</v>
      </c>
      <c r="R2">
        <v>184</v>
      </c>
      <c r="S2" t="b">
        <v>0</v>
      </c>
      <c r="T2" t="s">
        <v>87</v>
      </c>
      <c r="U2" t="b">
        <v>0</v>
      </c>
      <c r="V2" t="s">
        <v>88</v>
      </c>
      <c r="W2" s="1">
        <v>44656.589108796295</v>
      </c>
      <c r="X2">
        <v>125</v>
      </c>
      <c r="Y2">
        <v>0</v>
      </c>
      <c r="Z2">
        <v>0</v>
      </c>
      <c r="AA2">
        <v>0</v>
      </c>
      <c r="AB2">
        <v>0</v>
      </c>
      <c r="AC2">
        <v>0</v>
      </c>
      <c r="AD2">
        <v>168</v>
      </c>
      <c r="AE2">
        <v>163</v>
      </c>
      <c r="AF2">
        <v>0</v>
      </c>
      <c r="AG2">
        <v>2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HYPERLINK("capsilon://?command=openfolder&amp;siteaddress=FAM.docvelocity-na8.net&amp;folderid=FX8485A133-C3E4-E5A8-DC15-013622C26A60","FX220313067")</f>
        <v>FX220313067</v>
      </c>
      <c r="F3" t="s">
        <v>19</v>
      </c>
      <c r="G3" t="s">
        <v>19</v>
      </c>
      <c r="H3" t="s">
        <v>82</v>
      </c>
      <c r="I3" t="s">
        <v>91</v>
      </c>
      <c r="J3">
        <v>139</v>
      </c>
      <c r="K3" t="s">
        <v>84</v>
      </c>
      <c r="L3" t="s">
        <v>85</v>
      </c>
      <c r="M3" t="s">
        <v>86</v>
      </c>
      <c r="N3">
        <v>1</v>
      </c>
      <c r="O3" s="1">
        <v>44656.586493055554</v>
      </c>
      <c r="P3" s="1">
        <v>44656.59039351852</v>
      </c>
      <c r="Q3">
        <v>217</v>
      </c>
      <c r="R3">
        <v>120</v>
      </c>
      <c r="S3" t="b">
        <v>0</v>
      </c>
      <c r="T3" t="s">
        <v>87</v>
      </c>
      <c r="U3" t="b">
        <v>0</v>
      </c>
      <c r="V3" t="s">
        <v>88</v>
      </c>
      <c r="W3" s="1">
        <v>44656.59039351852</v>
      </c>
      <c r="X3">
        <v>85</v>
      </c>
      <c r="Y3">
        <v>0</v>
      </c>
      <c r="Z3">
        <v>0</v>
      </c>
      <c r="AA3">
        <v>0</v>
      </c>
      <c r="AB3">
        <v>0</v>
      </c>
      <c r="AC3">
        <v>0</v>
      </c>
      <c r="AD3">
        <v>139</v>
      </c>
      <c r="AE3">
        <v>127</v>
      </c>
      <c r="AF3">
        <v>0</v>
      </c>
      <c r="AG3">
        <v>4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92</v>
      </c>
      <c r="B4" t="s">
        <v>79</v>
      </c>
      <c r="C4" t="s">
        <v>93</v>
      </c>
      <c r="D4" t="s">
        <v>81</v>
      </c>
      <c r="E4" s="2" t="str">
        <f>HYPERLINK("capsilon://?command=openfolder&amp;siteaddress=FAM.docvelocity-na8.net&amp;folderid=FX74AC5BE2-3EEB-ABA2-2DD3-D655E928354E","FX220313790")</f>
        <v>FX220313790</v>
      </c>
      <c r="F4" t="s">
        <v>19</v>
      </c>
      <c r="G4" t="s">
        <v>19</v>
      </c>
      <c r="H4" t="s">
        <v>82</v>
      </c>
      <c r="I4" t="s">
        <v>94</v>
      </c>
      <c r="J4">
        <v>130</v>
      </c>
      <c r="K4" t="s">
        <v>84</v>
      </c>
      <c r="L4" t="s">
        <v>85</v>
      </c>
      <c r="M4" t="s">
        <v>86</v>
      </c>
      <c r="N4">
        <v>1</v>
      </c>
      <c r="O4" s="1">
        <v>44656.588877314818</v>
      </c>
      <c r="P4" s="1">
        <v>44656.591284722221</v>
      </c>
      <c r="Q4">
        <v>115</v>
      </c>
      <c r="R4">
        <v>93</v>
      </c>
      <c r="S4" t="b">
        <v>0</v>
      </c>
      <c r="T4" t="s">
        <v>87</v>
      </c>
      <c r="U4" t="b">
        <v>0</v>
      </c>
      <c r="V4" t="s">
        <v>88</v>
      </c>
      <c r="W4" s="1">
        <v>44656.591284722221</v>
      </c>
      <c r="X4">
        <v>67</v>
      </c>
      <c r="Y4">
        <v>0</v>
      </c>
      <c r="Z4">
        <v>0</v>
      </c>
      <c r="AA4">
        <v>0</v>
      </c>
      <c r="AB4">
        <v>0</v>
      </c>
      <c r="AC4">
        <v>0</v>
      </c>
      <c r="AD4">
        <v>130</v>
      </c>
      <c r="AE4">
        <v>125</v>
      </c>
      <c r="AF4">
        <v>0</v>
      </c>
      <c r="AG4">
        <v>2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95</v>
      </c>
      <c r="B5" t="s">
        <v>79</v>
      </c>
      <c r="C5" t="s">
        <v>96</v>
      </c>
      <c r="D5" t="s">
        <v>81</v>
      </c>
      <c r="E5" s="2" t="str">
        <f>HYPERLINK("capsilon://?command=openfolder&amp;siteaddress=FAM.docvelocity-na8.net&amp;folderid=FX8574FC59-3F0F-3C6E-723F-B5C2F3232736","FX220313677")</f>
        <v>FX220313677</v>
      </c>
      <c r="F5" t="s">
        <v>19</v>
      </c>
      <c r="G5" t="s">
        <v>19</v>
      </c>
      <c r="H5" t="s">
        <v>82</v>
      </c>
      <c r="I5" t="s">
        <v>97</v>
      </c>
      <c r="J5">
        <v>657</v>
      </c>
      <c r="K5" t="s">
        <v>84</v>
      </c>
      <c r="L5" t="s">
        <v>85</v>
      </c>
      <c r="M5" t="s">
        <v>86</v>
      </c>
      <c r="N5">
        <v>2</v>
      </c>
      <c r="O5" s="1">
        <v>44656.588912037034</v>
      </c>
      <c r="P5" s="1">
        <v>44656.774537037039</v>
      </c>
      <c r="Q5">
        <v>1746</v>
      </c>
      <c r="R5">
        <v>14292</v>
      </c>
      <c r="S5" t="b">
        <v>0</v>
      </c>
      <c r="T5" t="s">
        <v>87</v>
      </c>
      <c r="U5" t="b">
        <v>1</v>
      </c>
      <c r="V5" t="s">
        <v>98</v>
      </c>
      <c r="W5" s="1">
        <v>44656.720578703702</v>
      </c>
      <c r="X5">
        <v>11312</v>
      </c>
      <c r="Y5">
        <v>608</v>
      </c>
      <c r="Z5">
        <v>0</v>
      </c>
      <c r="AA5">
        <v>608</v>
      </c>
      <c r="AB5">
        <v>0</v>
      </c>
      <c r="AC5">
        <v>217</v>
      </c>
      <c r="AD5">
        <v>49</v>
      </c>
      <c r="AE5">
        <v>0</v>
      </c>
      <c r="AF5">
        <v>0</v>
      </c>
      <c r="AG5">
        <v>0</v>
      </c>
      <c r="AH5" t="s">
        <v>99</v>
      </c>
      <c r="AI5" s="1">
        <v>44656.774537037039</v>
      </c>
      <c r="AJ5">
        <v>852</v>
      </c>
      <c r="AK5">
        <v>49</v>
      </c>
      <c r="AL5">
        <v>0</v>
      </c>
      <c r="AM5">
        <v>49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93</v>
      </c>
      <c r="D6" t="s">
        <v>81</v>
      </c>
      <c r="E6" s="2" t="str">
        <f>HYPERLINK("capsilon://?command=openfolder&amp;siteaddress=FAM.docvelocity-na8.net&amp;folderid=FX74AC5BE2-3EEB-ABA2-2DD3-D655E928354E","FX220313790")</f>
        <v>FX220313790</v>
      </c>
      <c r="F6" t="s">
        <v>19</v>
      </c>
      <c r="G6" t="s">
        <v>19</v>
      </c>
      <c r="H6" t="s">
        <v>82</v>
      </c>
      <c r="I6" t="s">
        <v>101</v>
      </c>
      <c r="J6">
        <v>28</v>
      </c>
      <c r="K6" t="s">
        <v>84</v>
      </c>
      <c r="L6" t="s">
        <v>85</v>
      </c>
      <c r="M6" t="s">
        <v>86</v>
      </c>
      <c r="N6">
        <v>2</v>
      </c>
      <c r="O6" s="1">
        <v>44656.589143518519</v>
      </c>
      <c r="P6" s="1">
        <v>44656.679247685184</v>
      </c>
      <c r="Q6">
        <v>7663</v>
      </c>
      <c r="R6">
        <v>122</v>
      </c>
      <c r="S6" t="b">
        <v>0</v>
      </c>
      <c r="T6" t="s">
        <v>87</v>
      </c>
      <c r="U6" t="b">
        <v>0</v>
      </c>
      <c r="V6" t="s">
        <v>88</v>
      </c>
      <c r="W6" s="1">
        <v>44656.59233796296</v>
      </c>
      <c r="X6">
        <v>83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102</v>
      </c>
      <c r="AI6" s="1">
        <v>44656.679247685184</v>
      </c>
      <c r="AJ6">
        <v>39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93</v>
      </c>
      <c r="D7" t="s">
        <v>81</v>
      </c>
      <c r="E7" s="2" t="str">
        <f>HYPERLINK("capsilon://?command=openfolder&amp;siteaddress=FAM.docvelocity-na8.net&amp;folderid=FX74AC5BE2-3EEB-ABA2-2DD3-D655E928354E","FX220313790")</f>
        <v>FX220313790</v>
      </c>
      <c r="F7" t="s">
        <v>19</v>
      </c>
      <c r="G7" t="s">
        <v>19</v>
      </c>
      <c r="H7" t="s">
        <v>82</v>
      </c>
      <c r="I7" t="s">
        <v>104</v>
      </c>
      <c r="J7">
        <v>28</v>
      </c>
      <c r="K7" t="s">
        <v>84</v>
      </c>
      <c r="L7" t="s">
        <v>85</v>
      </c>
      <c r="M7" t="s">
        <v>86</v>
      </c>
      <c r="N7">
        <v>2</v>
      </c>
      <c r="O7" s="1">
        <v>44656.589236111111</v>
      </c>
      <c r="P7" s="1">
        <v>44656.679675925923</v>
      </c>
      <c r="Q7">
        <v>7730</v>
      </c>
      <c r="R7">
        <v>84</v>
      </c>
      <c r="S7" t="b">
        <v>0</v>
      </c>
      <c r="T7" t="s">
        <v>87</v>
      </c>
      <c r="U7" t="b">
        <v>0</v>
      </c>
      <c r="V7" t="s">
        <v>88</v>
      </c>
      <c r="W7" s="1">
        <v>44656.59443287037</v>
      </c>
      <c r="X7">
        <v>48</v>
      </c>
      <c r="Y7">
        <v>21</v>
      </c>
      <c r="Z7">
        <v>0</v>
      </c>
      <c r="AA7">
        <v>21</v>
      </c>
      <c r="AB7">
        <v>0</v>
      </c>
      <c r="AC7">
        <v>0</v>
      </c>
      <c r="AD7">
        <v>7</v>
      </c>
      <c r="AE7">
        <v>0</v>
      </c>
      <c r="AF7">
        <v>0</v>
      </c>
      <c r="AG7">
        <v>0</v>
      </c>
      <c r="AH7" t="s">
        <v>102</v>
      </c>
      <c r="AI7" s="1">
        <v>44656.679675925923</v>
      </c>
      <c r="AJ7">
        <v>36</v>
      </c>
      <c r="AK7">
        <v>0</v>
      </c>
      <c r="AL7">
        <v>0</v>
      </c>
      <c r="AM7">
        <v>0</v>
      </c>
      <c r="AN7">
        <v>0</v>
      </c>
      <c r="AO7">
        <v>0</v>
      </c>
      <c r="AP7">
        <v>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105</v>
      </c>
      <c r="B8" t="s">
        <v>79</v>
      </c>
      <c r="C8" t="s">
        <v>93</v>
      </c>
      <c r="D8" t="s">
        <v>81</v>
      </c>
      <c r="E8" s="2" t="str">
        <f>HYPERLINK("capsilon://?command=openfolder&amp;siteaddress=FAM.docvelocity-na8.net&amp;folderid=FX74AC5BE2-3EEB-ABA2-2DD3-D655E928354E","FX220313790")</f>
        <v>FX220313790</v>
      </c>
      <c r="F8" t="s">
        <v>19</v>
      </c>
      <c r="G8" t="s">
        <v>19</v>
      </c>
      <c r="H8" t="s">
        <v>82</v>
      </c>
      <c r="I8" t="s">
        <v>106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44656.589432870373</v>
      </c>
      <c r="P8" s="1">
        <v>44656.680428240739</v>
      </c>
      <c r="Q8">
        <v>7748</v>
      </c>
      <c r="R8">
        <v>114</v>
      </c>
      <c r="S8" t="b">
        <v>0</v>
      </c>
      <c r="T8" t="s">
        <v>87</v>
      </c>
      <c r="U8" t="b">
        <v>0</v>
      </c>
      <c r="V8" t="s">
        <v>88</v>
      </c>
      <c r="W8" s="1">
        <v>44656.595023148147</v>
      </c>
      <c r="X8">
        <v>50</v>
      </c>
      <c r="Y8">
        <v>21</v>
      </c>
      <c r="Z8">
        <v>0</v>
      </c>
      <c r="AA8">
        <v>21</v>
      </c>
      <c r="AB8">
        <v>0</v>
      </c>
      <c r="AC8">
        <v>1</v>
      </c>
      <c r="AD8">
        <v>7</v>
      </c>
      <c r="AE8">
        <v>0</v>
      </c>
      <c r="AF8">
        <v>0</v>
      </c>
      <c r="AG8">
        <v>0</v>
      </c>
      <c r="AH8" t="s">
        <v>102</v>
      </c>
      <c r="AI8" s="1">
        <v>44656.680428240739</v>
      </c>
      <c r="AJ8">
        <v>64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107</v>
      </c>
      <c r="B9" t="s">
        <v>79</v>
      </c>
      <c r="C9" t="s">
        <v>80</v>
      </c>
      <c r="D9" t="s">
        <v>81</v>
      </c>
      <c r="E9" s="2" t="str">
        <f>HYPERLINK("capsilon://?command=openfolder&amp;siteaddress=FAM.docvelocity-na8.net&amp;folderid=FX38742493-7DC7-4EDB-CF88-1D4110726747","FX22041264")</f>
        <v>FX22041264</v>
      </c>
      <c r="F9" t="s">
        <v>19</v>
      </c>
      <c r="G9" t="s">
        <v>19</v>
      </c>
      <c r="H9" t="s">
        <v>82</v>
      </c>
      <c r="I9" t="s">
        <v>83</v>
      </c>
      <c r="J9">
        <v>192</v>
      </c>
      <c r="K9" t="s">
        <v>84</v>
      </c>
      <c r="L9" t="s">
        <v>85</v>
      </c>
      <c r="M9" t="s">
        <v>86</v>
      </c>
      <c r="N9">
        <v>2</v>
      </c>
      <c r="O9" s="1">
        <v>44656.58971064815</v>
      </c>
      <c r="P9" s="1">
        <v>44656.640787037039</v>
      </c>
      <c r="Q9">
        <v>3251</v>
      </c>
      <c r="R9">
        <v>1162</v>
      </c>
      <c r="S9" t="b">
        <v>0</v>
      </c>
      <c r="T9" t="s">
        <v>87</v>
      </c>
      <c r="U9" t="b">
        <v>1</v>
      </c>
      <c r="V9" t="s">
        <v>108</v>
      </c>
      <c r="W9" s="1">
        <v>44656.611203703702</v>
      </c>
      <c r="X9">
        <v>417</v>
      </c>
      <c r="Y9">
        <v>182</v>
      </c>
      <c r="Z9">
        <v>0</v>
      </c>
      <c r="AA9">
        <v>182</v>
      </c>
      <c r="AB9">
        <v>0</v>
      </c>
      <c r="AC9">
        <v>6</v>
      </c>
      <c r="AD9">
        <v>10</v>
      </c>
      <c r="AE9">
        <v>0</v>
      </c>
      <c r="AF9">
        <v>0</v>
      </c>
      <c r="AG9">
        <v>0</v>
      </c>
      <c r="AH9" t="s">
        <v>99</v>
      </c>
      <c r="AI9" s="1">
        <v>44656.640787037039</v>
      </c>
      <c r="AJ9">
        <v>725</v>
      </c>
      <c r="AK9">
        <v>1</v>
      </c>
      <c r="AL9">
        <v>0</v>
      </c>
      <c r="AM9">
        <v>1</v>
      </c>
      <c r="AN9">
        <v>0</v>
      </c>
      <c r="AO9">
        <v>1</v>
      </c>
      <c r="AP9">
        <v>9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109</v>
      </c>
      <c r="B10" t="s">
        <v>79</v>
      </c>
      <c r="C10" t="s">
        <v>93</v>
      </c>
      <c r="D10" t="s">
        <v>81</v>
      </c>
      <c r="E10" s="2" t="str">
        <f>HYPERLINK("capsilon://?command=openfolder&amp;siteaddress=FAM.docvelocity-na8.net&amp;folderid=FX74AC5BE2-3EEB-ABA2-2DD3-D655E928354E","FX220313790")</f>
        <v>FX220313790</v>
      </c>
      <c r="F10" t="s">
        <v>19</v>
      </c>
      <c r="G10" t="s">
        <v>19</v>
      </c>
      <c r="H10" t="s">
        <v>82</v>
      </c>
      <c r="I10" t="s">
        <v>110</v>
      </c>
      <c r="J10">
        <v>110</v>
      </c>
      <c r="K10" t="s">
        <v>84</v>
      </c>
      <c r="L10" t="s">
        <v>85</v>
      </c>
      <c r="M10" t="s">
        <v>86</v>
      </c>
      <c r="N10">
        <v>1</v>
      </c>
      <c r="O10" s="1">
        <v>44656.590057870373</v>
      </c>
      <c r="P10" s="1">
        <v>44656.596192129633</v>
      </c>
      <c r="Q10">
        <v>430</v>
      </c>
      <c r="R10">
        <v>100</v>
      </c>
      <c r="S10" t="b">
        <v>0</v>
      </c>
      <c r="T10" t="s">
        <v>87</v>
      </c>
      <c r="U10" t="b">
        <v>0</v>
      </c>
      <c r="V10" t="s">
        <v>88</v>
      </c>
      <c r="W10" s="1">
        <v>44656.596192129633</v>
      </c>
      <c r="X10">
        <v>100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</v>
      </c>
      <c r="AE10">
        <v>105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111</v>
      </c>
      <c r="B11" t="s">
        <v>79</v>
      </c>
      <c r="C11" t="s">
        <v>93</v>
      </c>
      <c r="D11" t="s">
        <v>81</v>
      </c>
      <c r="E11" s="2" t="str">
        <f>HYPERLINK("capsilon://?command=openfolder&amp;siteaddress=FAM.docvelocity-na8.net&amp;folderid=FX74AC5BE2-3EEB-ABA2-2DD3-D655E928354E","FX220313790")</f>
        <v>FX220313790</v>
      </c>
      <c r="F11" t="s">
        <v>19</v>
      </c>
      <c r="G11" t="s">
        <v>19</v>
      </c>
      <c r="H11" t="s">
        <v>82</v>
      </c>
      <c r="I11" t="s">
        <v>112</v>
      </c>
      <c r="J11">
        <v>28</v>
      </c>
      <c r="K11" t="s">
        <v>84</v>
      </c>
      <c r="L11" t="s">
        <v>85</v>
      </c>
      <c r="M11" t="s">
        <v>86</v>
      </c>
      <c r="N11">
        <v>2</v>
      </c>
      <c r="O11" s="1">
        <v>44656.590868055559</v>
      </c>
      <c r="P11" s="1">
        <v>44656.680844907409</v>
      </c>
      <c r="Q11">
        <v>7667</v>
      </c>
      <c r="R11">
        <v>107</v>
      </c>
      <c r="S11" t="b">
        <v>0</v>
      </c>
      <c r="T11" t="s">
        <v>87</v>
      </c>
      <c r="U11" t="b">
        <v>0</v>
      </c>
      <c r="V11" t="s">
        <v>88</v>
      </c>
      <c r="W11" s="1">
        <v>44656.597025462965</v>
      </c>
      <c r="X11">
        <v>72</v>
      </c>
      <c r="Y11">
        <v>21</v>
      </c>
      <c r="Z11">
        <v>0</v>
      </c>
      <c r="AA11">
        <v>21</v>
      </c>
      <c r="AB11">
        <v>0</v>
      </c>
      <c r="AC11">
        <v>1</v>
      </c>
      <c r="AD11">
        <v>7</v>
      </c>
      <c r="AE11">
        <v>0</v>
      </c>
      <c r="AF11">
        <v>0</v>
      </c>
      <c r="AG11">
        <v>0</v>
      </c>
      <c r="AH11" t="s">
        <v>102</v>
      </c>
      <c r="AI11" s="1">
        <v>44656.680844907409</v>
      </c>
      <c r="AJ11">
        <v>35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113</v>
      </c>
      <c r="B12" t="s">
        <v>79</v>
      </c>
      <c r="C12" t="s">
        <v>90</v>
      </c>
      <c r="D12" t="s">
        <v>81</v>
      </c>
      <c r="E12" s="2" t="str">
        <f>HYPERLINK("capsilon://?command=openfolder&amp;siteaddress=FAM.docvelocity-na8.net&amp;folderid=FX8485A133-C3E4-E5A8-DC15-013622C26A60","FX220313067")</f>
        <v>FX220313067</v>
      </c>
      <c r="F12" t="s">
        <v>19</v>
      </c>
      <c r="G12" t="s">
        <v>19</v>
      </c>
      <c r="H12" t="s">
        <v>82</v>
      </c>
      <c r="I12" t="s">
        <v>91</v>
      </c>
      <c r="J12">
        <v>187</v>
      </c>
      <c r="K12" t="s">
        <v>84</v>
      </c>
      <c r="L12" t="s">
        <v>85</v>
      </c>
      <c r="M12" t="s">
        <v>86</v>
      </c>
      <c r="N12">
        <v>2</v>
      </c>
      <c r="O12" s="1">
        <v>44656.591168981482</v>
      </c>
      <c r="P12" s="1">
        <v>44656.755949074075</v>
      </c>
      <c r="Q12">
        <v>9266</v>
      </c>
      <c r="R12">
        <v>4971</v>
      </c>
      <c r="S12" t="b">
        <v>0</v>
      </c>
      <c r="T12" t="s">
        <v>87</v>
      </c>
      <c r="U12" t="b">
        <v>1</v>
      </c>
      <c r="V12" t="s">
        <v>114</v>
      </c>
      <c r="W12" s="1">
        <v>44656.699791666666</v>
      </c>
      <c r="X12">
        <v>1289</v>
      </c>
      <c r="Y12">
        <v>87</v>
      </c>
      <c r="Z12">
        <v>0</v>
      </c>
      <c r="AA12">
        <v>87</v>
      </c>
      <c r="AB12">
        <v>96</v>
      </c>
      <c r="AC12">
        <v>5</v>
      </c>
      <c r="AD12">
        <v>100</v>
      </c>
      <c r="AE12">
        <v>0</v>
      </c>
      <c r="AF12">
        <v>0</v>
      </c>
      <c r="AG12">
        <v>0</v>
      </c>
      <c r="AH12" t="s">
        <v>115</v>
      </c>
      <c r="AI12" s="1">
        <v>44656.755949074075</v>
      </c>
      <c r="AJ12">
        <v>421</v>
      </c>
      <c r="AK12">
        <v>0</v>
      </c>
      <c r="AL12">
        <v>0</v>
      </c>
      <c r="AM12">
        <v>0</v>
      </c>
      <c r="AN12">
        <v>96</v>
      </c>
      <c r="AO12">
        <v>0</v>
      </c>
      <c r="AP12">
        <v>100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116</v>
      </c>
      <c r="B13" t="s">
        <v>79</v>
      </c>
      <c r="C13" t="s">
        <v>93</v>
      </c>
      <c r="D13" t="s">
        <v>81</v>
      </c>
      <c r="E13" s="2" t="str">
        <f>HYPERLINK("capsilon://?command=openfolder&amp;siteaddress=FAM.docvelocity-na8.net&amp;folderid=FX74AC5BE2-3EEB-ABA2-2DD3-D655E928354E","FX220313790")</f>
        <v>FX220313790</v>
      </c>
      <c r="F13" t="s">
        <v>19</v>
      </c>
      <c r="G13" t="s">
        <v>19</v>
      </c>
      <c r="H13" t="s">
        <v>82</v>
      </c>
      <c r="I13" t="s">
        <v>94</v>
      </c>
      <c r="J13">
        <v>154</v>
      </c>
      <c r="K13" t="s">
        <v>84</v>
      </c>
      <c r="L13" t="s">
        <v>85</v>
      </c>
      <c r="M13" t="s">
        <v>86</v>
      </c>
      <c r="N13">
        <v>2</v>
      </c>
      <c r="O13" s="1">
        <v>44656.591886574075</v>
      </c>
      <c r="P13" s="1">
        <v>44656.601261574076</v>
      </c>
      <c r="Q13">
        <v>97</v>
      </c>
      <c r="R13">
        <v>713</v>
      </c>
      <c r="S13" t="b">
        <v>0</v>
      </c>
      <c r="T13" t="s">
        <v>87</v>
      </c>
      <c r="U13" t="b">
        <v>1</v>
      </c>
      <c r="V13" t="s">
        <v>88</v>
      </c>
      <c r="W13" s="1">
        <v>44656.593865740739</v>
      </c>
      <c r="X13">
        <v>131</v>
      </c>
      <c r="Y13">
        <v>144</v>
      </c>
      <c r="Z13">
        <v>0</v>
      </c>
      <c r="AA13">
        <v>144</v>
      </c>
      <c r="AB13">
        <v>0</v>
      </c>
      <c r="AC13">
        <v>8</v>
      </c>
      <c r="AD13">
        <v>10</v>
      </c>
      <c r="AE13">
        <v>0</v>
      </c>
      <c r="AF13">
        <v>0</v>
      </c>
      <c r="AG13">
        <v>0</v>
      </c>
      <c r="AH13" t="s">
        <v>115</v>
      </c>
      <c r="AI13" s="1">
        <v>44656.601261574076</v>
      </c>
      <c r="AJ13">
        <v>573</v>
      </c>
      <c r="AK13">
        <v>2</v>
      </c>
      <c r="AL13">
        <v>0</v>
      </c>
      <c r="AM13">
        <v>2</v>
      </c>
      <c r="AN13">
        <v>0</v>
      </c>
      <c r="AO13">
        <v>2</v>
      </c>
      <c r="AP13">
        <v>8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117</v>
      </c>
      <c r="B14" t="s">
        <v>79</v>
      </c>
      <c r="C14" t="s">
        <v>93</v>
      </c>
      <c r="D14" t="s">
        <v>81</v>
      </c>
      <c r="E14" s="2" t="str">
        <f>HYPERLINK("capsilon://?command=openfolder&amp;siteaddress=FAM.docvelocity-na8.net&amp;folderid=FX74AC5BE2-3EEB-ABA2-2DD3-D655E928354E","FX220313790")</f>
        <v>FX220313790</v>
      </c>
      <c r="F14" t="s">
        <v>19</v>
      </c>
      <c r="G14" t="s">
        <v>19</v>
      </c>
      <c r="H14" t="s">
        <v>82</v>
      </c>
      <c r="I14" t="s">
        <v>110</v>
      </c>
      <c r="J14">
        <v>134</v>
      </c>
      <c r="K14" t="s">
        <v>84</v>
      </c>
      <c r="L14" t="s">
        <v>85</v>
      </c>
      <c r="M14" t="s">
        <v>86</v>
      </c>
      <c r="N14">
        <v>2</v>
      </c>
      <c r="O14" s="1">
        <v>44656.596782407411</v>
      </c>
      <c r="P14" s="1">
        <v>44656.667893518519</v>
      </c>
      <c r="Q14">
        <v>5555</v>
      </c>
      <c r="R14">
        <v>589</v>
      </c>
      <c r="S14" t="b">
        <v>0</v>
      </c>
      <c r="T14" t="s">
        <v>87</v>
      </c>
      <c r="U14" t="b">
        <v>1</v>
      </c>
      <c r="V14" t="s">
        <v>108</v>
      </c>
      <c r="W14" s="1">
        <v>44656.61550925926</v>
      </c>
      <c r="X14">
        <v>371</v>
      </c>
      <c r="Y14">
        <v>124</v>
      </c>
      <c r="Z14">
        <v>0</v>
      </c>
      <c r="AA14">
        <v>124</v>
      </c>
      <c r="AB14">
        <v>0</v>
      </c>
      <c r="AC14">
        <v>8</v>
      </c>
      <c r="AD14">
        <v>10</v>
      </c>
      <c r="AE14">
        <v>0</v>
      </c>
      <c r="AF14">
        <v>0</v>
      </c>
      <c r="AG14">
        <v>0</v>
      </c>
      <c r="AH14" t="s">
        <v>102</v>
      </c>
      <c r="AI14" s="1">
        <v>44656.667893518519</v>
      </c>
      <c r="AJ14">
        <v>200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118</v>
      </c>
      <c r="B15" t="s">
        <v>79</v>
      </c>
      <c r="C15" t="s">
        <v>119</v>
      </c>
      <c r="D15" t="s">
        <v>81</v>
      </c>
      <c r="E15" s="2" t="str">
        <f>HYPERLINK("capsilon://?command=openfolder&amp;siteaddress=FAM.docvelocity-na8.net&amp;folderid=FX1BF79C2C-6E2E-DE58-2559-39FB1A6C0BCA","FX2204297")</f>
        <v>FX2204297</v>
      </c>
      <c r="F15" t="s">
        <v>19</v>
      </c>
      <c r="G15" t="s">
        <v>19</v>
      </c>
      <c r="H15" t="s">
        <v>82</v>
      </c>
      <c r="I15" t="s">
        <v>120</v>
      </c>
      <c r="J15">
        <v>355</v>
      </c>
      <c r="K15" t="s">
        <v>84</v>
      </c>
      <c r="L15" t="s">
        <v>85</v>
      </c>
      <c r="M15" t="s">
        <v>86</v>
      </c>
      <c r="N15">
        <v>1</v>
      </c>
      <c r="O15" s="1">
        <v>44656.604143518518</v>
      </c>
      <c r="P15" s="1">
        <v>44656.673402777778</v>
      </c>
      <c r="Q15">
        <v>5427</v>
      </c>
      <c r="R15">
        <v>557</v>
      </c>
      <c r="S15" t="b">
        <v>0</v>
      </c>
      <c r="T15" t="s">
        <v>87</v>
      </c>
      <c r="U15" t="b">
        <v>0</v>
      </c>
      <c r="V15" t="s">
        <v>88</v>
      </c>
      <c r="W15" s="1">
        <v>44656.673402777778</v>
      </c>
      <c r="X15">
        <v>285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355</v>
      </c>
      <c r="AE15">
        <v>331</v>
      </c>
      <c r="AF15">
        <v>0</v>
      </c>
      <c r="AG15">
        <v>14</v>
      </c>
      <c r="AH15" t="s">
        <v>87</v>
      </c>
      <c r="AI15" t="s">
        <v>87</v>
      </c>
      <c r="AJ15" t="s">
        <v>87</v>
      </c>
      <c r="AK15" t="s">
        <v>87</v>
      </c>
      <c r="AL15" t="s">
        <v>87</v>
      </c>
      <c r="AM15" t="s">
        <v>87</v>
      </c>
      <c r="AN15" t="s">
        <v>87</v>
      </c>
      <c r="AO15" t="s">
        <v>87</v>
      </c>
      <c r="AP15" t="s">
        <v>87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121</v>
      </c>
      <c r="B16" t="s">
        <v>79</v>
      </c>
      <c r="C16" t="s">
        <v>122</v>
      </c>
      <c r="D16" t="s">
        <v>81</v>
      </c>
      <c r="E16" s="2" t="str">
        <f>HYPERLINK("capsilon://?command=openfolder&amp;siteaddress=FAM.docvelocity-na8.net&amp;folderid=FXBDE4EA4B-BB6E-7F4C-DE78-B7F32B7A7F75","FX22041336")</f>
        <v>FX22041336</v>
      </c>
      <c r="F16" t="s">
        <v>19</v>
      </c>
      <c r="G16" t="s">
        <v>19</v>
      </c>
      <c r="H16" t="s">
        <v>82</v>
      </c>
      <c r="I16" t="s">
        <v>123</v>
      </c>
      <c r="J16">
        <v>138</v>
      </c>
      <c r="K16" t="s">
        <v>84</v>
      </c>
      <c r="L16" t="s">
        <v>85</v>
      </c>
      <c r="M16" t="s">
        <v>86</v>
      </c>
      <c r="N16">
        <v>1</v>
      </c>
      <c r="O16" s="1">
        <v>44656.616562499999</v>
      </c>
      <c r="P16" s="1">
        <v>44656.69295138889</v>
      </c>
      <c r="Q16">
        <v>5912</v>
      </c>
      <c r="R16">
        <v>688</v>
      </c>
      <c r="S16" t="b">
        <v>0</v>
      </c>
      <c r="T16" t="s">
        <v>87</v>
      </c>
      <c r="U16" t="b">
        <v>0</v>
      </c>
      <c r="V16" t="s">
        <v>88</v>
      </c>
      <c r="W16" s="1">
        <v>44656.69295138889</v>
      </c>
      <c r="X16">
        <v>136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138</v>
      </c>
      <c r="AE16">
        <v>114</v>
      </c>
      <c r="AF16">
        <v>0</v>
      </c>
      <c r="AG16">
        <v>6</v>
      </c>
      <c r="AH16" t="s">
        <v>87</v>
      </c>
      <c r="AI16" t="s">
        <v>87</v>
      </c>
      <c r="AJ16" t="s">
        <v>87</v>
      </c>
      <c r="AK16" t="s">
        <v>87</v>
      </c>
      <c r="AL16" t="s">
        <v>87</v>
      </c>
      <c r="AM16" t="s">
        <v>87</v>
      </c>
      <c r="AN16" t="s">
        <v>87</v>
      </c>
      <c r="AO16" t="s">
        <v>87</v>
      </c>
      <c r="AP16" t="s">
        <v>87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124</v>
      </c>
      <c r="B17" t="s">
        <v>79</v>
      </c>
      <c r="C17" t="s">
        <v>125</v>
      </c>
      <c r="D17" t="s">
        <v>81</v>
      </c>
      <c r="E17" s="2" t="str">
        <f t="shared" ref="E17:E26" si="0">HYPERLINK("capsilon://?command=openfolder&amp;siteaddress=FAM.docvelocity-na8.net&amp;folderid=FXAC4AE1D4-9B34-957F-F560-D3300364ECEE","FX220312336")</f>
        <v>FX220312336</v>
      </c>
      <c r="F17" t="s">
        <v>19</v>
      </c>
      <c r="G17" t="s">
        <v>19</v>
      </c>
      <c r="H17" t="s">
        <v>82</v>
      </c>
      <c r="I17" t="s">
        <v>126</v>
      </c>
      <c r="J17">
        <v>55</v>
      </c>
      <c r="K17" t="s">
        <v>84</v>
      </c>
      <c r="L17" t="s">
        <v>85</v>
      </c>
      <c r="M17" t="s">
        <v>86</v>
      </c>
      <c r="N17">
        <v>2</v>
      </c>
      <c r="O17" s="1">
        <v>44656.621550925927</v>
      </c>
      <c r="P17" s="1">
        <v>44656.682303240741</v>
      </c>
      <c r="Q17">
        <v>4542</v>
      </c>
      <c r="R17">
        <v>707</v>
      </c>
      <c r="S17" t="b">
        <v>0</v>
      </c>
      <c r="T17" t="s">
        <v>87</v>
      </c>
      <c r="U17" t="b">
        <v>0</v>
      </c>
      <c r="V17" t="s">
        <v>127</v>
      </c>
      <c r="W17" s="1">
        <v>44656.633136574077</v>
      </c>
      <c r="X17">
        <v>575</v>
      </c>
      <c r="Y17">
        <v>60</v>
      </c>
      <c r="Z17">
        <v>0</v>
      </c>
      <c r="AA17">
        <v>60</v>
      </c>
      <c r="AB17">
        <v>0</v>
      </c>
      <c r="AC17">
        <v>23</v>
      </c>
      <c r="AD17">
        <v>-5</v>
      </c>
      <c r="AE17">
        <v>0</v>
      </c>
      <c r="AF17">
        <v>0</v>
      </c>
      <c r="AG17">
        <v>0</v>
      </c>
      <c r="AH17" t="s">
        <v>102</v>
      </c>
      <c r="AI17" s="1">
        <v>44656.682303240741</v>
      </c>
      <c r="AJ17">
        <v>125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-5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128</v>
      </c>
      <c r="B18" t="s">
        <v>79</v>
      </c>
      <c r="C18" t="s">
        <v>125</v>
      </c>
      <c r="D18" t="s">
        <v>81</v>
      </c>
      <c r="E18" s="2" t="str">
        <f t="shared" si="0"/>
        <v>FX220312336</v>
      </c>
      <c r="F18" t="s">
        <v>19</v>
      </c>
      <c r="G18" t="s">
        <v>19</v>
      </c>
      <c r="H18" t="s">
        <v>82</v>
      </c>
      <c r="I18" t="s">
        <v>129</v>
      </c>
      <c r="J18">
        <v>55</v>
      </c>
      <c r="K18" t="s">
        <v>84</v>
      </c>
      <c r="L18" t="s">
        <v>85</v>
      </c>
      <c r="M18" t="s">
        <v>86</v>
      </c>
      <c r="N18">
        <v>2</v>
      </c>
      <c r="O18" s="1">
        <v>44656.621631944443</v>
      </c>
      <c r="P18" s="1">
        <v>44656.683541666665</v>
      </c>
      <c r="Q18">
        <v>4694</v>
      </c>
      <c r="R18">
        <v>655</v>
      </c>
      <c r="S18" t="b">
        <v>0</v>
      </c>
      <c r="T18" t="s">
        <v>87</v>
      </c>
      <c r="U18" t="b">
        <v>0</v>
      </c>
      <c r="V18" t="s">
        <v>130</v>
      </c>
      <c r="W18" s="1">
        <v>44656.628993055558</v>
      </c>
      <c r="X18">
        <v>549</v>
      </c>
      <c r="Y18">
        <v>60</v>
      </c>
      <c r="Z18">
        <v>0</v>
      </c>
      <c r="AA18">
        <v>60</v>
      </c>
      <c r="AB18">
        <v>0</v>
      </c>
      <c r="AC18">
        <v>18</v>
      </c>
      <c r="AD18">
        <v>-5</v>
      </c>
      <c r="AE18">
        <v>0</v>
      </c>
      <c r="AF18">
        <v>0</v>
      </c>
      <c r="AG18">
        <v>0</v>
      </c>
      <c r="AH18" t="s">
        <v>102</v>
      </c>
      <c r="AI18" s="1">
        <v>44656.683541666665</v>
      </c>
      <c r="AJ18">
        <v>106</v>
      </c>
      <c r="AK18">
        <v>2</v>
      </c>
      <c r="AL18">
        <v>0</v>
      </c>
      <c r="AM18">
        <v>2</v>
      </c>
      <c r="AN18">
        <v>0</v>
      </c>
      <c r="AO18">
        <v>1</v>
      </c>
      <c r="AP18">
        <v>-7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125</v>
      </c>
      <c r="D19" t="s">
        <v>81</v>
      </c>
      <c r="E19" s="2" t="str">
        <f t="shared" si="0"/>
        <v>FX220312336</v>
      </c>
      <c r="F19" t="s">
        <v>19</v>
      </c>
      <c r="G19" t="s">
        <v>19</v>
      </c>
      <c r="H19" t="s">
        <v>82</v>
      </c>
      <c r="I19" t="s">
        <v>132</v>
      </c>
      <c r="J19">
        <v>55</v>
      </c>
      <c r="K19" t="s">
        <v>84</v>
      </c>
      <c r="L19" t="s">
        <v>85</v>
      </c>
      <c r="M19" t="s">
        <v>86</v>
      </c>
      <c r="N19">
        <v>2</v>
      </c>
      <c r="O19" s="1">
        <v>44656.621770833335</v>
      </c>
      <c r="P19" s="1">
        <v>44656.684953703705</v>
      </c>
      <c r="Q19">
        <v>4400</v>
      </c>
      <c r="R19">
        <v>1059</v>
      </c>
      <c r="S19" t="b">
        <v>0</v>
      </c>
      <c r="T19" t="s">
        <v>87</v>
      </c>
      <c r="U19" t="b">
        <v>0</v>
      </c>
      <c r="V19" t="s">
        <v>133</v>
      </c>
      <c r="W19" s="1">
        <v>44656.637557870374</v>
      </c>
      <c r="X19">
        <v>938</v>
      </c>
      <c r="Y19">
        <v>60</v>
      </c>
      <c r="Z19">
        <v>0</v>
      </c>
      <c r="AA19">
        <v>60</v>
      </c>
      <c r="AB19">
        <v>0</v>
      </c>
      <c r="AC19">
        <v>10</v>
      </c>
      <c r="AD19">
        <v>-5</v>
      </c>
      <c r="AE19">
        <v>0</v>
      </c>
      <c r="AF19">
        <v>0</v>
      </c>
      <c r="AG19">
        <v>0</v>
      </c>
      <c r="AH19" t="s">
        <v>102</v>
      </c>
      <c r="AI19" s="1">
        <v>44656.684953703705</v>
      </c>
      <c r="AJ19">
        <v>121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125</v>
      </c>
      <c r="D20" t="s">
        <v>81</v>
      </c>
      <c r="E20" s="2" t="str">
        <f t="shared" si="0"/>
        <v>FX220312336</v>
      </c>
      <c r="F20" t="s">
        <v>19</v>
      </c>
      <c r="G20" t="s">
        <v>19</v>
      </c>
      <c r="H20" t="s">
        <v>82</v>
      </c>
      <c r="I20" t="s">
        <v>135</v>
      </c>
      <c r="J20">
        <v>50</v>
      </c>
      <c r="K20" t="s">
        <v>84</v>
      </c>
      <c r="L20" t="s">
        <v>85</v>
      </c>
      <c r="M20" t="s">
        <v>86</v>
      </c>
      <c r="N20">
        <v>2</v>
      </c>
      <c r="O20" s="1">
        <v>44656.621851851851</v>
      </c>
      <c r="P20" s="1">
        <v>44656.687222222223</v>
      </c>
      <c r="Q20">
        <v>5092</v>
      </c>
      <c r="R20">
        <v>556</v>
      </c>
      <c r="S20" t="b">
        <v>0</v>
      </c>
      <c r="T20" t="s">
        <v>87</v>
      </c>
      <c r="U20" t="b">
        <v>0</v>
      </c>
      <c r="V20" t="s">
        <v>136</v>
      </c>
      <c r="W20" s="1">
        <v>44656.632071759261</v>
      </c>
      <c r="X20">
        <v>354</v>
      </c>
      <c r="Y20">
        <v>42</v>
      </c>
      <c r="Z20">
        <v>0</v>
      </c>
      <c r="AA20">
        <v>42</v>
      </c>
      <c r="AB20">
        <v>0</v>
      </c>
      <c r="AC20">
        <v>4</v>
      </c>
      <c r="AD20">
        <v>8</v>
      </c>
      <c r="AE20">
        <v>0</v>
      </c>
      <c r="AF20">
        <v>0</v>
      </c>
      <c r="AG20">
        <v>0</v>
      </c>
      <c r="AH20" t="s">
        <v>99</v>
      </c>
      <c r="AI20" s="1">
        <v>44656.687222222223</v>
      </c>
      <c r="AJ20">
        <v>202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137</v>
      </c>
      <c r="B21" t="s">
        <v>79</v>
      </c>
      <c r="C21" t="s">
        <v>125</v>
      </c>
      <c r="D21" t="s">
        <v>81</v>
      </c>
      <c r="E21" s="2" t="str">
        <f t="shared" si="0"/>
        <v>FX220312336</v>
      </c>
      <c r="F21" t="s">
        <v>19</v>
      </c>
      <c r="G21" t="s">
        <v>19</v>
      </c>
      <c r="H21" t="s">
        <v>82</v>
      </c>
      <c r="I21" t="s">
        <v>138</v>
      </c>
      <c r="J21">
        <v>50</v>
      </c>
      <c r="K21" t="s">
        <v>84</v>
      </c>
      <c r="L21" t="s">
        <v>85</v>
      </c>
      <c r="M21" t="s">
        <v>86</v>
      </c>
      <c r="N21">
        <v>2</v>
      </c>
      <c r="O21" s="1">
        <v>44656.622361111113</v>
      </c>
      <c r="P21" s="1">
        <v>44656.686539351853</v>
      </c>
      <c r="Q21">
        <v>5202</v>
      </c>
      <c r="R21">
        <v>343</v>
      </c>
      <c r="S21" t="b">
        <v>0</v>
      </c>
      <c r="T21" t="s">
        <v>87</v>
      </c>
      <c r="U21" t="b">
        <v>0</v>
      </c>
      <c r="V21" t="s">
        <v>139</v>
      </c>
      <c r="W21" s="1">
        <v>44656.631574074076</v>
      </c>
      <c r="X21">
        <v>207</v>
      </c>
      <c r="Y21">
        <v>45</v>
      </c>
      <c r="Z21">
        <v>0</v>
      </c>
      <c r="AA21">
        <v>45</v>
      </c>
      <c r="AB21">
        <v>0</v>
      </c>
      <c r="AC21">
        <v>1</v>
      </c>
      <c r="AD21">
        <v>5</v>
      </c>
      <c r="AE21">
        <v>0</v>
      </c>
      <c r="AF21">
        <v>0</v>
      </c>
      <c r="AG21">
        <v>0</v>
      </c>
      <c r="AH21" t="s">
        <v>102</v>
      </c>
      <c r="AI21" s="1">
        <v>44656.686539351853</v>
      </c>
      <c r="AJ21">
        <v>136</v>
      </c>
      <c r="AK21">
        <v>3</v>
      </c>
      <c r="AL21">
        <v>0</v>
      </c>
      <c r="AM21">
        <v>3</v>
      </c>
      <c r="AN21">
        <v>0</v>
      </c>
      <c r="AO21">
        <v>3</v>
      </c>
      <c r="AP21">
        <v>2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140</v>
      </c>
      <c r="B22" t="s">
        <v>79</v>
      </c>
      <c r="C22" t="s">
        <v>125</v>
      </c>
      <c r="D22" t="s">
        <v>81</v>
      </c>
      <c r="E22" s="2" t="str">
        <f t="shared" si="0"/>
        <v>FX220312336</v>
      </c>
      <c r="F22" t="s">
        <v>19</v>
      </c>
      <c r="G22" t="s">
        <v>19</v>
      </c>
      <c r="H22" t="s">
        <v>82</v>
      </c>
      <c r="I22" t="s">
        <v>141</v>
      </c>
      <c r="J22">
        <v>32</v>
      </c>
      <c r="K22" t="s">
        <v>84</v>
      </c>
      <c r="L22" t="s">
        <v>85</v>
      </c>
      <c r="M22" t="s">
        <v>86</v>
      </c>
      <c r="N22">
        <v>2</v>
      </c>
      <c r="O22" s="1">
        <v>44656.623032407406</v>
      </c>
      <c r="P22" s="1">
        <v>44656.686736111114</v>
      </c>
      <c r="Q22">
        <v>5373</v>
      </c>
      <c r="R22">
        <v>131</v>
      </c>
      <c r="S22" t="b">
        <v>0</v>
      </c>
      <c r="T22" t="s">
        <v>87</v>
      </c>
      <c r="U22" t="b">
        <v>0</v>
      </c>
      <c r="V22" t="s">
        <v>127</v>
      </c>
      <c r="W22" s="1">
        <v>44656.634733796294</v>
      </c>
      <c r="X22">
        <v>73</v>
      </c>
      <c r="Y22">
        <v>0</v>
      </c>
      <c r="Z22">
        <v>0</v>
      </c>
      <c r="AA22">
        <v>0</v>
      </c>
      <c r="AB22">
        <v>27</v>
      </c>
      <c r="AC22">
        <v>0</v>
      </c>
      <c r="AD22">
        <v>32</v>
      </c>
      <c r="AE22">
        <v>0</v>
      </c>
      <c r="AF22">
        <v>0</v>
      </c>
      <c r="AG22">
        <v>0</v>
      </c>
      <c r="AH22" t="s">
        <v>102</v>
      </c>
      <c r="AI22" s="1">
        <v>44656.686736111114</v>
      </c>
      <c r="AJ22">
        <v>17</v>
      </c>
      <c r="AK22">
        <v>0</v>
      </c>
      <c r="AL22">
        <v>0</v>
      </c>
      <c r="AM22">
        <v>0</v>
      </c>
      <c r="AN22">
        <v>27</v>
      </c>
      <c r="AO22">
        <v>0</v>
      </c>
      <c r="AP22">
        <v>32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142</v>
      </c>
      <c r="B23" t="s">
        <v>79</v>
      </c>
      <c r="C23" t="s">
        <v>125</v>
      </c>
      <c r="D23" t="s">
        <v>81</v>
      </c>
      <c r="E23" s="2" t="str">
        <f t="shared" si="0"/>
        <v>FX220312336</v>
      </c>
      <c r="F23" t="s">
        <v>19</v>
      </c>
      <c r="G23" t="s">
        <v>19</v>
      </c>
      <c r="H23" t="s">
        <v>82</v>
      </c>
      <c r="I23" t="s">
        <v>143</v>
      </c>
      <c r="J23">
        <v>28</v>
      </c>
      <c r="K23" t="s">
        <v>84</v>
      </c>
      <c r="L23" t="s">
        <v>85</v>
      </c>
      <c r="M23" t="s">
        <v>86</v>
      </c>
      <c r="N23">
        <v>2</v>
      </c>
      <c r="O23" s="1">
        <v>44656.625925925924</v>
      </c>
      <c r="P23" s="1">
        <v>44656.688645833332</v>
      </c>
      <c r="Q23">
        <v>4916</v>
      </c>
      <c r="R23">
        <v>503</v>
      </c>
      <c r="S23" t="b">
        <v>0</v>
      </c>
      <c r="T23" t="s">
        <v>87</v>
      </c>
      <c r="U23" t="b">
        <v>0</v>
      </c>
      <c r="V23" t="s">
        <v>130</v>
      </c>
      <c r="W23" s="1">
        <v>44656.634398148148</v>
      </c>
      <c r="X23">
        <v>339</v>
      </c>
      <c r="Y23">
        <v>21</v>
      </c>
      <c r="Z23">
        <v>0</v>
      </c>
      <c r="AA23">
        <v>21</v>
      </c>
      <c r="AB23">
        <v>0</v>
      </c>
      <c r="AC23">
        <v>0</v>
      </c>
      <c r="AD23">
        <v>7</v>
      </c>
      <c r="AE23">
        <v>0</v>
      </c>
      <c r="AF23">
        <v>0</v>
      </c>
      <c r="AG23">
        <v>0</v>
      </c>
      <c r="AH23" t="s">
        <v>102</v>
      </c>
      <c r="AI23" s="1">
        <v>44656.688645833332</v>
      </c>
      <c r="AJ23">
        <v>164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7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144</v>
      </c>
      <c r="B24" t="s">
        <v>79</v>
      </c>
      <c r="C24" t="s">
        <v>125</v>
      </c>
      <c r="D24" t="s">
        <v>81</v>
      </c>
      <c r="E24" s="2" t="str">
        <f t="shared" si="0"/>
        <v>FX220312336</v>
      </c>
      <c r="F24" t="s">
        <v>19</v>
      </c>
      <c r="G24" t="s">
        <v>19</v>
      </c>
      <c r="H24" t="s">
        <v>82</v>
      </c>
      <c r="I24" t="s">
        <v>145</v>
      </c>
      <c r="J24">
        <v>28</v>
      </c>
      <c r="K24" t="s">
        <v>84</v>
      </c>
      <c r="L24" t="s">
        <v>85</v>
      </c>
      <c r="M24" t="s">
        <v>86</v>
      </c>
      <c r="N24">
        <v>2</v>
      </c>
      <c r="O24" s="1">
        <v>44656.626168981478</v>
      </c>
      <c r="P24" s="1">
        <v>44656.689664351848</v>
      </c>
      <c r="Q24">
        <v>4546</v>
      </c>
      <c r="R24">
        <v>940</v>
      </c>
      <c r="S24" t="b">
        <v>0</v>
      </c>
      <c r="T24" t="s">
        <v>87</v>
      </c>
      <c r="U24" t="b">
        <v>0</v>
      </c>
      <c r="V24" t="s">
        <v>136</v>
      </c>
      <c r="W24" s="1">
        <v>44656.640706018516</v>
      </c>
      <c r="X24">
        <v>730</v>
      </c>
      <c r="Y24">
        <v>21</v>
      </c>
      <c r="Z24">
        <v>0</v>
      </c>
      <c r="AA24">
        <v>21</v>
      </c>
      <c r="AB24">
        <v>0</v>
      </c>
      <c r="AC24">
        <v>18</v>
      </c>
      <c r="AD24">
        <v>7</v>
      </c>
      <c r="AE24">
        <v>0</v>
      </c>
      <c r="AF24">
        <v>0</v>
      </c>
      <c r="AG24">
        <v>0</v>
      </c>
      <c r="AH24" t="s">
        <v>99</v>
      </c>
      <c r="AI24" s="1">
        <v>44656.689664351848</v>
      </c>
      <c r="AJ24">
        <v>210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6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146</v>
      </c>
      <c r="B25" t="s">
        <v>79</v>
      </c>
      <c r="C25" t="s">
        <v>125</v>
      </c>
      <c r="D25" t="s">
        <v>81</v>
      </c>
      <c r="E25" s="2" t="str">
        <f t="shared" si="0"/>
        <v>FX220312336</v>
      </c>
      <c r="F25" t="s">
        <v>19</v>
      </c>
      <c r="G25" t="s">
        <v>19</v>
      </c>
      <c r="H25" t="s">
        <v>82</v>
      </c>
      <c r="I25" t="s">
        <v>147</v>
      </c>
      <c r="J25">
        <v>28</v>
      </c>
      <c r="K25" t="s">
        <v>84</v>
      </c>
      <c r="L25" t="s">
        <v>85</v>
      </c>
      <c r="M25" t="s">
        <v>86</v>
      </c>
      <c r="N25">
        <v>2</v>
      </c>
      <c r="O25" s="1">
        <v>44656.626261574071</v>
      </c>
      <c r="P25" s="1">
        <v>44656.69121527778</v>
      </c>
      <c r="Q25">
        <v>5213</v>
      </c>
      <c r="R25">
        <v>399</v>
      </c>
      <c r="S25" t="b">
        <v>0</v>
      </c>
      <c r="T25" t="s">
        <v>87</v>
      </c>
      <c r="U25" t="b">
        <v>0</v>
      </c>
      <c r="V25" t="s">
        <v>148</v>
      </c>
      <c r="W25" s="1">
        <v>44656.634687500002</v>
      </c>
      <c r="X25">
        <v>177</v>
      </c>
      <c r="Y25">
        <v>21</v>
      </c>
      <c r="Z25">
        <v>0</v>
      </c>
      <c r="AA25">
        <v>21</v>
      </c>
      <c r="AB25">
        <v>0</v>
      </c>
      <c r="AC25">
        <v>0</v>
      </c>
      <c r="AD25">
        <v>7</v>
      </c>
      <c r="AE25">
        <v>0</v>
      </c>
      <c r="AF25">
        <v>0</v>
      </c>
      <c r="AG25">
        <v>0</v>
      </c>
      <c r="AH25" t="s">
        <v>102</v>
      </c>
      <c r="AI25" s="1">
        <v>44656.69121527778</v>
      </c>
      <c r="AJ25">
        <v>222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149</v>
      </c>
      <c r="B26" t="s">
        <v>79</v>
      </c>
      <c r="C26" t="s">
        <v>125</v>
      </c>
      <c r="D26" t="s">
        <v>81</v>
      </c>
      <c r="E26" s="2" t="str">
        <f t="shared" si="0"/>
        <v>FX220312336</v>
      </c>
      <c r="F26" t="s">
        <v>19</v>
      </c>
      <c r="G26" t="s">
        <v>19</v>
      </c>
      <c r="H26" t="s">
        <v>82</v>
      </c>
      <c r="I26" t="s">
        <v>150</v>
      </c>
      <c r="J26">
        <v>28</v>
      </c>
      <c r="K26" t="s">
        <v>84</v>
      </c>
      <c r="L26" t="s">
        <v>85</v>
      </c>
      <c r="M26" t="s">
        <v>86</v>
      </c>
      <c r="N26">
        <v>2</v>
      </c>
      <c r="O26" s="1">
        <v>44656.626423611109</v>
      </c>
      <c r="P26" s="1">
        <v>44656.69159722222</v>
      </c>
      <c r="Q26">
        <v>3253</v>
      </c>
      <c r="R26">
        <v>2378</v>
      </c>
      <c r="S26" t="b">
        <v>0</v>
      </c>
      <c r="T26" t="s">
        <v>87</v>
      </c>
      <c r="U26" t="b">
        <v>0</v>
      </c>
      <c r="V26" t="s">
        <v>151</v>
      </c>
      <c r="W26" s="1">
        <v>44656.675902777781</v>
      </c>
      <c r="X26">
        <v>824</v>
      </c>
      <c r="Y26">
        <v>21</v>
      </c>
      <c r="Z26">
        <v>0</v>
      </c>
      <c r="AA26">
        <v>21</v>
      </c>
      <c r="AB26">
        <v>0</v>
      </c>
      <c r="AC26">
        <v>21</v>
      </c>
      <c r="AD26">
        <v>7</v>
      </c>
      <c r="AE26">
        <v>0</v>
      </c>
      <c r="AF26">
        <v>0</v>
      </c>
      <c r="AG26">
        <v>0</v>
      </c>
      <c r="AH26" t="s">
        <v>99</v>
      </c>
      <c r="AI26" s="1">
        <v>44656.69159722222</v>
      </c>
      <c r="AJ26">
        <v>167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7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152</v>
      </c>
      <c r="B27" t="s">
        <v>79</v>
      </c>
      <c r="C27" t="s">
        <v>153</v>
      </c>
      <c r="D27" t="s">
        <v>81</v>
      </c>
      <c r="E27" s="2" t="str">
        <f>HYPERLINK("capsilon://?command=openfolder&amp;siteaddress=FAM.docvelocity-na8.net&amp;folderid=FX343C1729-3587-406A-6DE6-53C6B01E7F7D","FX220312416")</f>
        <v>FX220312416</v>
      </c>
      <c r="F27" t="s">
        <v>19</v>
      </c>
      <c r="G27" t="s">
        <v>19</v>
      </c>
      <c r="H27" t="s">
        <v>82</v>
      </c>
      <c r="I27" t="s">
        <v>154</v>
      </c>
      <c r="J27">
        <v>372</v>
      </c>
      <c r="K27" t="s">
        <v>84</v>
      </c>
      <c r="L27" t="s">
        <v>85</v>
      </c>
      <c r="M27" t="s">
        <v>86</v>
      </c>
      <c r="N27">
        <v>1</v>
      </c>
      <c r="O27" s="1">
        <v>44656.628541666665</v>
      </c>
      <c r="P27" s="1">
        <v>44656.694062499999</v>
      </c>
      <c r="Q27">
        <v>5115</v>
      </c>
      <c r="R27">
        <v>546</v>
      </c>
      <c r="S27" t="b">
        <v>0</v>
      </c>
      <c r="T27" t="s">
        <v>87</v>
      </c>
      <c r="U27" t="b">
        <v>0</v>
      </c>
      <c r="V27" t="s">
        <v>88</v>
      </c>
      <c r="W27" s="1">
        <v>44656.694062499999</v>
      </c>
      <c r="X27">
        <v>95</v>
      </c>
      <c r="Y27">
        <v>0</v>
      </c>
      <c r="Z27">
        <v>0</v>
      </c>
      <c r="AA27">
        <v>0</v>
      </c>
      <c r="AB27">
        <v>0</v>
      </c>
      <c r="AC27">
        <v>0</v>
      </c>
      <c r="AD27">
        <v>372</v>
      </c>
      <c r="AE27">
        <v>360</v>
      </c>
      <c r="AF27">
        <v>0</v>
      </c>
      <c r="AG27">
        <v>4</v>
      </c>
      <c r="AH27" t="s">
        <v>87</v>
      </c>
      <c r="AI27" t="s">
        <v>87</v>
      </c>
      <c r="AJ27" t="s">
        <v>87</v>
      </c>
      <c r="AK27" t="s">
        <v>87</v>
      </c>
      <c r="AL27" t="s">
        <v>87</v>
      </c>
      <c r="AM27" t="s">
        <v>87</v>
      </c>
      <c r="AN27" t="s">
        <v>87</v>
      </c>
      <c r="AO27" t="s">
        <v>87</v>
      </c>
      <c r="AP27" t="s">
        <v>87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155</v>
      </c>
      <c r="B28" t="s">
        <v>79</v>
      </c>
      <c r="C28" t="s">
        <v>156</v>
      </c>
      <c r="D28" t="s">
        <v>81</v>
      </c>
      <c r="E28" s="2" t="str">
        <f>HYPERLINK("capsilon://?command=openfolder&amp;siteaddress=FAM.docvelocity-na8.net&amp;folderid=FX63A7DAB5-29E8-8D2C-AAE4-5AD302536CFD","FX2204561")</f>
        <v>FX2204561</v>
      </c>
      <c r="F28" t="s">
        <v>19</v>
      </c>
      <c r="G28" t="s">
        <v>19</v>
      </c>
      <c r="H28" t="s">
        <v>82</v>
      </c>
      <c r="I28" t="s">
        <v>157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44656.648981481485</v>
      </c>
      <c r="P28" s="1">
        <v>44656.691562499997</v>
      </c>
      <c r="Q28">
        <v>3464</v>
      </c>
      <c r="R28">
        <v>215</v>
      </c>
      <c r="S28" t="b">
        <v>0</v>
      </c>
      <c r="T28" t="s">
        <v>87</v>
      </c>
      <c r="U28" t="b">
        <v>0</v>
      </c>
      <c r="V28" t="s">
        <v>158</v>
      </c>
      <c r="W28" s="1">
        <v>44656.666319444441</v>
      </c>
      <c r="X28">
        <v>185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102</v>
      </c>
      <c r="AI28" s="1">
        <v>44656.691562499997</v>
      </c>
      <c r="AJ28">
        <v>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HYPERLINK("capsilon://?command=openfolder&amp;siteaddress=FAM.docvelocity-na8.net&amp;folderid=FXCF87E134-5C0A-F87E-D243-910CC1D745DD","FX22041371")</f>
        <v>FX22041371</v>
      </c>
      <c r="F29" t="s">
        <v>19</v>
      </c>
      <c r="G29" t="s">
        <v>19</v>
      </c>
      <c r="H29" t="s">
        <v>82</v>
      </c>
      <c r="I29" t="s">
        <v>161</v>
      </c>
      <c r="J29">
        <v>113</v>
      </c>
      <c r="K29" t="s">
        <v>84</v>
      </c>
      <c r="L29" t="s">
        <v>85</v>
      </c>
      <c r="M29" t="s">
        <v>86</v>
      </c>
      <c r="N29">
        <v>1</v>
      </c>
      <c r="O29" s="1">
        <v>44656.651400462964</v>
      </c>
      <c r="P29" s="1">
        <v>44656.695937500001</v>
      </c>
      <c r="Q29">
        <v>3600</v>
      </c>
      <c r="R29">
        <v>248</v>
      </c>
      <c r="S29" t="b">
        <v>0</v>
      </c>
      <c r="T29" t="s">
        <v>87</v>
      </c>
      <c r="U29" t="b">
        <v>0</v>
      </c>
      <c r="V29" t="s">
        <v>88</v>
      </c>
      <c r="W29" s="1">
        <v>44656.695937500001</v>
      </c>
      <c r="X29">
        <v>148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113</v>
      </c>
      <c r="AE29">
        <v>101</v>
      </c>
      <c r="AF29">
        <v>0</v>
      </c>
      <c r="AG29">
        <v>7</v>
      </c>
      <c r="AH29" t="s">
        <v>87</v>
      </c>
      <c r="AI29" t="s">
        <v>87</v>
      </c>
      <c r="AJ29" t="s">
        <v>87</v>
      </c>
      <c r="AK29" t="s">
        <v>87</v>
      </c>
      <c r="AL29" t="s">
        <v>87</v>
      </c>
      <c r="AM29" t="s">
        <v>87</v>
      </c>
      <c r="AN29" t="s">
        <v>87</v>
      </c>
      <c r="AO29" t="s">
        <v>87</v>
      </c>
      <c r="AP29" t="s">
        <v>87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HYPERLINK("capsilon://?command=openfolder&amp;siteaddress=FAM.docvelocity-na8.net&amp;folderid=FXBA9199B0-6B14-9F85-3221-F89B886A1260","FX220313573")</f>
        <v>FX220313573</v>
      </c>
      <c r="F30" t="s">
        <v>19</v>
      </c>
      <c r="G30" t="s">
        <v>19</v>
      </c>
      <c r="H30" t="s">
        <v>82</v>
      </c>
      <c r="I30" t="s">
        <v>164</v>
      </c>
      <c r="J30">
        <v>28</v>
      </c>
      <c r="K30" t="s">
        <v>84</v>
      </c>
      <c r="L30" t="s">
        <v>85</v>
      </c>
      <c r="M30" t="s">
        <v>86</v>
      </c>
      <c r="N30">
        <v>1</v>
      </c>
      <c r="O30" s="1">
        <v>44656.657500000001</v>
      </c>
      <c r="P30" s="1">
        <v>44656.697152777779</v>
      </c>
      <c r="Q30">
        <v>3169</v>
      </c>
      <c r="R30">
        <v>257</v>
      </c>
      <c r="S30" t="b">
        <v>0</v>
      </c>
      <c r="T30" t="s">
        <v>87</v>
      </c>
      <c r="U30" t="b">
        <v>0</v>
      </c>
      <c r="V30" t="s">
        <v>88</v>
      </c>
      <c r="W30" s="1">
        <v>44656.697152777779</v>
      </c>
      <c r="X30">
        <v>90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28</v>
      </c>
      <c r="AE30">
        <v>21</v>
      </c>
      <c r="AF30">
        <v>0</v>
      </c>
      <c r="AG30">
        <v>2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166</v>
      </c>
      <c r="D31" t="s">
        <v>81</v>
      </c>
      <c r="E31" s="2" t="str">
        <f>HYPERLINK("capsilon://?command=openfolder&amp;siteaddress=FAM.docvelocity-na8.net&amp;folderid=FX3A95935F-586D-7919-A79D-FFDA83E6E2A4","FX22034532")</f>
        <v>FX22034532</v>
      </c>
      <c r="F31" t="s">
        <v>19</v>
      </c>
      <c r="G31" t="s">
        <v>19</v>
      </c>
      <c r="H31" t="s">
        <v>82</v>
      </c>
      <c r="I31" t="s">
        <v>167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44656.659016203703</v>
      </c>
      <c r="P31" s="1">
        <v>44656.691944444443</v>
      </c>
      <c r="Q31">
        <v>2772</v>
      </c>
      <c r="R31">
        <v>73</v>
      </c>
      <c r="S31" t="b">
        <v>0</v>
      </c>
      <c r="T31" t="s">
        <v>87</v>
      </c>
      <c r="U31" t="b">
        <v>0</v>
      </c>
      <c r="V31" t="s">
        <v>127</v>
      </c>
      <c r="W31" s="1">
        <v>44656.667986111112</v>
      </c>
      <c r="X31">
        <v>33</v>
      </c>
      <c r="Y31">
        <v>0</v>
      </c>
      <c r="Z31">
        <v>0</v>
      </c>
      <c r="AA31">
        <v>0</v>
      </c>
      <c r="AB31">
        <v>37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102</v>
      </c>
      <c r="AI31" s="1">
        <v>44656.691944444443</v>
      </c>
      <c r="AJ31">
        <v>32</v>
      </c>
      <c r="AK31">
        <v>0</v>
      </c>
      <c r="AL31">
        <v>0</v>
      </c>
      <c r="AM31">
        <v>0</v>
      </c>
      <c r="AN31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168</v>
      </c>
      <c r="B32" t="s">
        <v>79</v>
      </c>
      <c r="C32" t="s">
        <v>169</v>
      </c>
      <c r="D32" t="s">
        <v>81</v>
      </c>
      <c r="E32" s="2" t="str">
        <f>HYPERLINK("capsilon://?command=openfolder&amp;siteaddress=FAM.docvelocity-na8.net&amp;folderid=FX0025E53E-52F5-F109-5CE4-6A5F6320BFC4","FX220311590")</f>
        <v>FX220311590</v>
      </c>
      <c r="F32" t="s">
        <v>19</v>
      </c>
      <c r="G32" t="s">
        <v>19</v>
      </c>
      <c r="H32" t="s">
        <v>82</v>
      </c>
      <c r="I32" t="s">
        <v>170</v>
      </c>
      <c r="J32">
        <v>193</v>
      </c>
      <c r="K32" t="s">
        <v>84</v>
      </c>
      <c r="L32" t="s">
        <v>85</v>
      </c>
      <c r="M32" t="s">
        <v>86</v>
      </c>
      <c r="N32">
        <v>1</v>
      </c>
      <c r="O32" s="1">
        <v>44656.662187499998</v>
      </c>
      <c r="P32" s="1">
        <v>44656.69871527778</v>
      </c>
      <c r="Q32">
        <v>2929</v>
      </c>
      <c r="R32">
        <v>227</v>
      </c>
      <c r="S32" t="b">
        <v>0</v>
      </c>
      <c r="T32" t="s">
        <v>87</v>
      </c>
      <c r="U32" t="b">
        <v>0</v>
      </c>
      <c r="V32" t="s">
        <v>88</v>
      </c>
      <c r="W32" s="1">
        <v>44656.69871527778</v>
      </c>
      <c r="X32">
        <v>134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193</v>
      </c>
      <c r="AE32">
        <v>181</v>
      </c>
      <c r="AF32">
        <v>0</v>
      </c>
      <c r="AG32">
        <v>5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171</v>
      </c>
      <c r="B33" t="s">
        <v>79</v>
      </c>
      <c r="C33" t="s">
        <v>172</v>
      </c>
      <c r="D33" t="s">
        <v>81</v>
      </c>
      <c r="E33" s="2" t="str">
        <f>HYPERLINK("capsilon://?command=openfolder&amp;siteaddress=FAM.docvelocity-na8.net&amp;folderid=FX24525DA9-3604-6B5F-8919-2F8019B75545","FX22034029")</f>
        <v>FX22034029</v>
      </c>
      <c r="F33" t="s">
        <v>19</v>
      </c>
      <c r="G33" t="s">
        <v>19</v>
      </c>
      <c r="H33" t="s">
        <v>82</v>
      </c>
      <c r="I33" t="s">
        <v>173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44656.664733796293</v>
      </c>
      <c r="P33" s="1">
        <v>44656.691851851851</v>
      </c>
      <c r="Q33">
        <v>2160</v>
      </c>
      <c r="R33">
        <v>183</v>
      </c>
      <c r="S33" t="b">
        <v>0</v>
      </c>
      <c r="T33" t="s">
        <v>87</v>
      </c>
      <c r="U33" t="b">
        <v>0</v>
      </c>
      <c r="V33" t="s">
        <v>127</v>
      </c>
      <c r="W33" s="1">
        <v>44656.670324074075</v>
      </c>
      <c r="X33">
        <v>135</v>
      </c>
      <c r="Y33">
        <v>0</v>
      </c>
      <c r="Z33">
        <v>0</v>
      </c>
      <c r="AA33">
        <v>0</v>
      </c>
      <c r="AB33">
        <v>37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99</v>
      </c>
      <c r="AI33" s="1">
        <v>44656.691851851851</v>
      </c>
      <c r="AJ33">
        <v>21</v>
      </c>
      <c r="AK33">
        <v>0</v>
      </c>
      <c r="AL33">
        <v>0</v>
      </c>
      <c r="AM33">
        <v>0</v>
      </c>
      <c r="AN33">
        <v>37</v>
      </c>
      <c r="AO33">
        <v>0</v>
      </c>
      <c r="AP33">
        <v>0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174</v>
      </c>
      <c r="B34" t="s">
        <v>79</v>
      </c>
      <c r="C34" t="s">
        <v>175</v>
      </c>
      <c r="D34" t="s">
        <v>81</v>
      </c>
      <c r="E34" s="2" t="str">
        <f>HYPERLINK("capsilon://?command=openfolder&amp;siteaddress=FAM.docvelocity-na8.net&amp;folderid=FX3E6B93A4-04F8-FFA9-C6F9-199DC2116212","FX220210631")</f>
        <v>FX220210631</v>
      </c>
      <c r="F34" t="s">
        <v>19</v>
      </c>
      <c r="G34" t="s">
        <v>19</v>
      </c>
      <c r="H34" t="s">
        <v>82</v>
      </c>
      <c r="I34" t="s">
        <v>176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44656.668298611112</v>
      </c>
      <c r="P34" s="1">
        <v>44656.692083333335</v>
      </c>
      <c r="Q34">
        <v>1838</v>
      </c>
      <c r="R34">
        <v>217</v>
      </c>
      <c r="S34" t="b">
        <v>0</v>
      </c>
      <c r="T34" t="s">
        <v>87</v>
      </c>
      <c r="U34" t="b">
        <v>0</v>
      </c>
      <c r="V34" t="s">
        <v>127</v>
      </c>
      <c r="W34" s="1">
        <v>44656.67428240741</v>
      </c>
      <c r="X34">
        <v>65</v>
      </c>
      <c r="Y34">
        <v>0</v>
      </c>
      <c r="Z34">
        <v>0</v>
      </c>
      <c r="AA34">
        <v>0</v>
      </c>
      <c r="AB34">
        <v>37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99</v>
      </c>
      <c r="AI34" s="1">
        <v>44656.692083333335</v>
      </c>
      <c r="AJ34">
        <v>19</v>
      </c>
      <c r="AK34">
        <v>0</v>
      </c>
      <c r="AL34">
        <v>0</v>
      </c>
      <c r="AM34">
        <v>0</v>
      </c>
      <c r="AN34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177</v>
      </c>
      <c r="B35" t="s">
        <v>79</v>
      </c>
      <c r="C35" t="s">
        <v>178</v>
      </c>
      <c r="D35" t="s">
        <v>81</v>
      </c>
      <c r="E35" s="2" t="str">
        <f>HYPERLINK("capsilon://?command=openfolder&amp;siteaddress=FAM.docvelocity-na8.net&amp;folderid=FX410C163A-C8EE-AA6A-CD90-F0A7926EDE66","FX220411")</f>
        <v>FX220411</v>
      </c>
      <c r="F35" t="s">
        <v>19</v>
      </c>
      <c r="G35" t="s">
        <v>19</v>
      </c>
      <c r="H35" t="s">
        <v>82</v>
      </c>
      <c r="I35" t="s">
        <v>179</v>
      </c>
      <c r="J35">
        <v>94</v>
      </c>
      <c r="K35" t="s">
        <v>84</v>
      </c>
      <c r="L35" t="s">
        <v>85</v>
      </c>
      <c r="M35" t="s">
        <v>86</v>
      </c>
      <c r="N35">
        <v>1</v>
      </c>
      <c r="O35" s="1">
        <v>44656.672997685186</v>
      </c>
      <c r="P35" s="1">
        <v>44656.742986111109</v>
      </c>
      <c r="Q35">
        <v>5024</v>
      </c>
      <c r="R35">
        <v>1023</v>
      </c>
      <c r="S35" t="b">
        <v>0</v>
      </c>
      <c r="T35" t="s">
        <v>87</v>
      </c>
      <c r="U35" t="b">
        <v>0</v>
      </c>
      <c r="V35" t="s">
        <v>180</v>
      </c>
      <c r="W35" s="1">
        <v>44656.742986111109</v>
      </c>
      <c r="X35">
        <v>373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94</v>
      </c>
      <c r="AE35">
        <v>82</v>
      </c>
      <c r="AF35">
        <v>0</v>
      </c>
      <c r="AG35">
        <v>3</v>
      </c>
      <c r="AH35" t="s">
        <v>87</v>
      </c>
      <c r="AI35" t="s">
        <v>87</v>
      </c>
      <c r="AJ35" t="s">
        <v>87</v>
      </c>
      <c r="AK35" t="s">
        <v>87</v>
      </c>
      <c r="AL35" t="s">
        <v>87</v>
      </c>
      <c r="AM35" t="s">
        <v>87</v>
      </c>
      <c r="AN35" t="s">
        <v>87</v>
      </c>
      <c r="AO35" t="s">
        <v>87</v>
      </c>
      <c r="AP35" t="s">
        <v>87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181</v>
      </c>
      <c r="B36" t="s">
        <v>79</v>
      </c>
      <c r="C36" t="s">
        <v>119</v>
      </c>
      <c r="D36" t="s">
        <v>81</v>
      </c>
      <c r="E36" s="2" t="str">
        <f>HYPERLINK("capsilon://?command=openfolder&amp;siteaddress=FAM.docvelocity-na8.net&amp;folderid=FX1BF79C2C-6E2E-DE58-2559-39FB1A6C0BCA","FX2204297")</f>
        <v>FX2204297</v>
      </c>
      <c r="F36" t="s">
        <v>19</v>
      </c>
      <c r="G36" t="s">
        <v>19</v>
      </c>
      <c r="H36" t="s">
        <v>82</v>
      </c>
      <c r="I36" t="s">
        <v>120</v>
      </c>
      <c r="J36">
        <v>611</v>
      </c>
      <c r="K36" t="s">
        <v>84</v>
      </c>
      <c r="L36" t="s">
        <v>85</v>
      </c>
      <c r="M36" t="s">
        <v>86</v>
      </c>
      <c r="N36">
        <v>2</v>
      </c>
      <c r="O36" s="1">
        <v>44656.674386574072</v>
      </c>
      <c r="P36" s="1">
        <v>44656.796041666668</v>
      </c>
      <c r="Q36">
        <v>5143</v>
      </c>
      <c r="R36">
        <v>5368</v>
      </c>
      <c r="S36" t="b">
        <v>0</v>
      </c>
      <c r="T36" t="s">
        <v>87</v>
      </c>
      <c r="U36" t="b">
        <v>1</v>
      </c>
      <c r="V36" t="s">
        <v>127</v>
      </c>
      <c r="W36" s="1">
        <v>44656.711122685185</v>
      </c>
      <c r="X36">
        <v>3171</v>
      </c>
      <c r="Y36">
        <v>458</v>
      </c>
      <c r="Z36">
        <v>0</v>
      </c>
      <c r="AA36">
        <v>458</v>
      </c>
      <c r="AB36">
        <v>56</v>
      </c>
      <c r="AC36">
        <v>80</v>
      </c>
      <c r="AD36">
        <v>153</v>
      </c>
      <c r="AE36">
        <v>0</v>
      </c>
      <c r="AF36">
        <v>0</v>
      </c>
      <c r="AG36">
        <v>0</v>
      </c>
      <c r="AH36" t="s">
        <v>182</v>
      </c>
      <c r="AI36" s="1">
        <v>44656.796041666668</v>
      </c>
      <c r="AJ36">
        <v>2188</v>
      </c>
      <c r="AK36">
        <v>1</v>
      </c>
      <c r="AL36">
        <v>0</v>
      </c>
      <c r="AM36">
        <v>1</v>
      </c>
      <c r="AN36">
        <v>56</v>
      </c>
      <c r="AO36">
        <v>1</v>
      </c>
      <c r="AP36">
        <v>152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183</v>
      </c>
      <c r="B37" t="s">
        <v>79</v>
      </c>
      <c r="C37" t="s">
        <v>184</v>
      </c>
      <c r="D37" t="s">
        <v>81</v>
      </c>
      <c r="E37" s="2" t="str">
        <f>HYPERLINK("capsilon://?command=openfolder&amp;siteaddress=FAM.docvelocity-na8.net&amp;folderid=FX4EDBDFA9-256A-868F-FBD4-65FCD9D66047","FX220313363")</f>
        <v>FX220313363</v>
      </c>
      <c r="F37" t="s">
        <v>19</v>
      </c>
      <c r="G37" t="s">
        <v>19</v>
      </c>
      <c r="H37" t="s">
        <v>82</v>
      </c>
      <c r="I37" t="s">
        <v>185</v>
      </c>
      <c r="J37">
        <v>0</v>
      </c>
      <c r="K37" t="s">
        <v>84</v>
      </c>
      <c r="L37" t="s">
        <v>85</v>
      </c>
      <c r="M37" t="s">
        <v>86</v>
      </c>
      <c r="N37">
        <v>1</v>
      </c>
      <c r="O37" s="1">
        <v>44656.677974537037</v>
      </c>
      <c r="P37" s="1">
        <v>44656.699814814812</v>
      </c>
      <c r="Q37">
        <v>1815</v>
      </c>
      <c r="R37">
        <v>72</v>
      </c>
      <c r="S37" t="b">
        <v>0</v>
      </c>
      <c r="T37" t="s">
        <v>87</v>
      </c>
      <c r="U37" t="b">
        <v>0</v>
      </c>
      <c r="V37" t="s">
        <v>88</v>
      </c>
      <c r="W37" s="1">
        <v>44656.699814814812</v>
      </c>
      <c r="X37">
        <v>53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87</v>
      </c>
      <c r="AI37" t="s">
        <v>87</v>
      </c>
      <c r="AJ37" t="s">
        <v>87</v>
      </c>
      <c r="AK37" t="s">
        <v>87</v>
      </c>
      <c r="AL37" t="s">
        <v>87</v>
      </c>
      <c r="AM37" t="s">
        <v>87</v>
      </c>
      <c r="AN37" t="s">
        <v>87</v>
      </c>
      <c r="AO37" t="s">
        <v>87</v>
      </c>
      <c r="AP37" t="s">
        <v>87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186</v>
      </c>
      <c r="B38" t="s">
        <v>79</v>
      </c>
      <c r="C38" t="s">
        <v>187</v>
      </c>
      <c r="D38" t="s">
        <v>81</v>
      </c>
      <c r="E38" s="2" t="str">
        <f>HYPERLINK("capsilon://?command=openfolder&amp;siteaddress=FAM.docvelocity-na8.net&amp;folderid=FX14A511DF-9C0B-5617-EB30-7488EF4E3F0C","FX220313857")</f>
        <v>FX220313857</v>
      </c>
      <c r="F38" t="s">
        <v>19</v>
      </c>
      <c r="G38" t="s">
        <v>19</v>
      </c>
      <c r="H38" t="s">
        <v>82</v>
      </c>
      <c r="I38" t="s">
        <v>188</v>
      </c>
      <c r="J38">
        <v>84</v>
      </c>
      <c r="K38" t="s">
        <v>84</v>
      </c>
      <c r="L38" t="s">
        <v>85</v>
      </c>
      <c r="M38" t="s">
        <v>86</v>
      </c>
      <c r="N38">
        <v>2</v>
      </c>
      <c r="O38" s="1">
        <v>44652.46638888889</v>
      </c>
      <c r="P38" s="1">
        <v>44652.513252314813</v>
      </c>
      <c r="Q38">
        <v>2200</v>
      </c>
      <c r="R38">
        <v>1849</v>
      </c>
      <c r="S38" t="b">
        <v>0</v>
      </c>
      <c r="T38" t="s">
        <v>87</v>
      </c>
      <c r="U38" t="b">
        <v>1</v>
      </c>
      <c r="V38" t="s">
        <v>189</v>
      </c>
      <c r="W38" s="1">
        <v>44652.489548611113</v>
      </c>
      <c r="X38">
        <v>1049</v>
      </c>
      <c r="Y38">
        <v>63</v>
      </c>
      <c r="Z38">
        <v>0</v>
      </c>
      <c r="AA38">
        <v>63</v>
      </c>
      <c r="AB38">
        <v>0</v>
      </c>
      <c r="AC38">
        <v>20</v>
      </c>
      <c r="AD38">
        <v>21</v>
      </c>
      <c r="AE38">
        <v>0</v>
      </c>
      <c r="AF38">
        <v>0</v>
      </c>
      <c r="AG38">
        <v>0</v>
      </c>
      <c r="AH38" t="s">
        <v>190</v>
      </c>
      <c r="AI38" s="1">
        <v>44652.513252314813</v>
      </c>
      <c r="AJ38">
        <v>786</v>
      </c>
      <c r="AK38">
        <v>2</v>
      </c>
      <c r="AL38">
        <v>0</v>
      </c>
      <c r="AM38">
        <v>2</v>
      </c>
      <c r="AN38">
        <v>0</v>
      </c>
      <c r="AO38">
        <v>2</v>
      </c>
      <c r="AP38">
        <v>19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191</v>
      </c>
      <c r="B39" t="s">
        <v>79</v>
      </c>
      <c r="C39" t="s">
        <v>122</v>
      </c>
      <c r="D39" t="s">
        <v>81</v>
      </c>
      <c r="E39" s="2" t="str">
        <f>HYPERLINK("capsilon://?command=openfolder&amp;siteaddress=FAM.docvelocity-na8.net&amp;folderid=FXBDE4EA4B-BB6E-7F4C-DE78-B7F32B7A7F75","FX22041336")</f>
        <v>FX22041336</v>
      </c>
      <c r="F39" t="s">
        <v>19</v>
      </c>
      <c r="G39" t="s">
        <v>19</v>
      </c>
      <c r="H39" t="s">
        <v>82</v>
      </c>
      <c r="I39" t="s">
        <v>123</v>
      </c>
      <c r="J39">
        <v>194</v>
      </c>
      <c r="K39" t="s">
        <v>84</v>
      </c>
      <c r="L39" t="s">
        <v>85</v>
      </c>
      <c r="M39" t="s">
        <v>86</v>
      </c>
      <c r="N39">
        <v>2</v>
      </c>
      <c r="O39" s="1">
        <v>44656.693796296298</v>
      </c>
      <c r="P39" s="1">
        <v>44656.785185185188</v>
      </c>
      <c r="Q39">
        <v>6769</v>
      </c>
      <c r="R39">
        <v>1127</v>
      </c>
      <c r="S39" t="b">
        <v>0</v>
      </c>
      <c r="T39" t="s">
        <v>87</v>
      </c>
      <c r="U39" t="b">
        <v>1</v>
      </c>
      <c r="V39" t="s">
        <v>108</v>
      </c>
      <c r="W39" s="1">
        <v>44656.699467592596</v>
      </c>
      <c r="X39">
        <v>325</v>
      </c>
      <c r="Y39">
        <v>159</v>
      </c>
      <c r="Z39">
        <v>0</v>
      </c>
      <c r="AA39">
        <v>159</v>
      </c>
      <c r="AB39">
        <v>0</v>
      </c>
      <c r="AC39">
        <v>8</v>
      </c>
      <c r="AD39">
        <v>35</v>
      </c>
      <c r="AE39">
        <v>0</v>
      </c>
      <c r="AF39">
        <v>0</v>
      </c>
      <c r="AG39">
        <v>0</v>
      </c>
      <c r="AH39" t="s">
        <v>115</v>
      </c>
      <c r="AI39" s="1">
        <v>44656.785185185188</v>
      </c>
      <c r="AJ39">
        <v>770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35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192</v>
      </c>
      <c r="B40" t="s">
        <v>79</v>
      </c>
      <c r="C40" t="s">
        <v>153</v>
      </c>
      <c r="D40" t="s">
        <v>81</v>
      </c>
      <c r="E40" s="2" t="str">
        <f>HYPERLINK("capsilon://?command=openfolder&amp;siteaddress=FAM.docvelocity-na8.net&amp;folderid=FX343C1729-3587-406A-6DE6-53C6B01E7F7D","FX220312416")</f>
        <v>FX220312416</v>
      </c>
      <c r="F40" t="s">
        <v>19</v>
      </c>
      <c r="G40" t="s">
        <v>19</v>
      </c>
      <c r="H40" t="s">
        <v>82</v>
      </c>
      <c r="I40" t="s">
        <v>154</v>
      </c>
      <c r="J40">
        <v>420</v>
      </c>
      <c r="K40" t="s">
        <v>84</v>
      </c>
      <c r="L40" t="s">
        <v>85</v>
      </c>
      <c r="M40" t="s">
        <v>86</v>
      </c>
      <c r="N40">
        <v>2</v>
      </c>
      <c r="O40" s="1">
        <v>44656.695023148146</v>
      </c>
      <c r="P40" s="1">
        <v>44656.793414351851</v>
      </c>
      <c r="Q40">
        <v>6232</v>
      </c>
      <c r="R40">
        <v>2269</v>
      </c>
      <c r="S40" t="b">
        <v>0</v>
      </c>
      <c r="T40" t="s">
        <v>87</v>
      </c>
      <c r="U40" t="b">
        <v>1</v>
      </c>
      <c r="V40" t="s">
        <v>108</v>
      </c>
      <c r="W40" s="1">
        <v>44656.713229166664</v>
      </c>
      <c r="X40">
        <v>1188</v>
      </c>
      <c r="Y40">
        <v>275</v>
      </c>
      <c r="Z40">
        <v>0</v>
      </c>
      <c r="AA40">
        <v>275</v>
      </c>
      <c r="AB40">
        <v>0</v>
      </c>
      <c r="AC40">
        <v>58</v>
      </c>
      <c r="AD40">
        <v>145</v>
      </c>
      <c r="AE40">
        <v>0</v>
      </c>
      <c r="AF40">
        <v>0</v>
      </c>
      <c r="AG40">
        <v>0</v>
      </c>
      <c r="AH40" t="s">
        <v>193</v>
      </c>
      <c r="AI40" s="1">
        <v>44656.793414351851</v>
      </c>
      <c r="AJ40">
        <v>204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145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194</v>
      </c>
      <c r="B41" t="s">
        <v>79</v>
      </c>
      <c r="C41" t="s">
        <v>160</v>
      </c>
      <c r="D41" t="s">
        <v>81</v>
      </c>
      <c r="E41" s="2" t="str">
        <f>HYPERLINK("capsilon://?command=openfolder&amp;siteaddress=FAM.docvelocity-na8.net&amp;folderid=FXCF87E134-5C0A-F87E-D243-910CC1D745DD","FX22041371")</f>
        <v>FX22041371</v>
      </c>
      <c r="F41" t="s">
        <v>19</v>
      </c>
      <c r="G41" t="s">
        <v>19</v>
      </c>
      <c r="H41" t="s">
        <v>82</v>
      </c>
      <c r="I41" t="s">
        <v>161</v>
      </c>
      <c r="J41">
        <v>241</v>
      </c>
      <c r="K41" t="s">
        <v>84</v>
      </c>
      <c r="L41" t="s">
        <v>85</v>
      </c>
      <c r="M41" t="s">
        <v>86</v>
      </c>
      <c r="N41">
        <v>2</v>
      </c>
      <c r="O41" s="1">
        <v>44656.697638888887</v>
      </c>
      <c r="P41" s="1">
        <v>44656.806064814817</v>
      </c>
      <c r="Q41">
        <v>6587</v>
      </c>
      <c r="R41">
        <v>2781</v>
      </c>
      <c r="S41" t="b">
        <v>0</v>
      </c>
      <c r="T41" t="s">
        <v>87</v>
      </c>
      <c r="U41" t="b">
        <v>1</v>
      </c>
      <c r="V41" t="s">
        <v>158</v>
      </c>
      <c r="W41" s="1">
        <v>44656.714849537035</v>
      </c>
      <c r="X41">
        <v>902</v>
      </c>
      <c r="Y41">
        <v>200</v>
      </c>
      <c r="Z41">
        <v>0</v>
      </c>
      <c r="AA41">
        <v>200</v>
      </c>
      <c r="AB41">
        <v>0</v>
      </c>
      <c r="AC41">
        <v>9</v>
      </c>
      <c r="AD41">
        <v>41</v>
      </c>
      <c r="AE41">
        <v>0</v>
      </c>
      <c r="AF41">
        <v>0</v>
      </c>
      <c r="AG41">
        <v>0</v>
      </c>
      <c r="AH41" t="s">
        <v>115</v>
      </c>
      <c r="AI41" s="1">
        <v>44656.806064814817</v>
      </c>
      <c r="AJ41">
        <v>1804</v>
      </c>
      <c r="AK41">
        <v>23</v>
      </c>
      <c r="AL41">
        <v>0</v>
      </c>
      <c r="AM41">
        <v>23</v>
      </c>
      <c r="AN41">
        <v>0</v>
      </c>
      <c r="AO41">
        <v>23</v>
      </c>
      <c r="AP41">
        <v>18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195</v>
      </c>
      <c r="B42" t="s">
        <v>79</v>
      </c>
      <c r="C42" t="s">
        <v>163</v>
      </c>
      <c r="D42" t="s">
        <v>81</v>
      </c>
      <c r="E42" s="2" t="str">
        <f>HYPERLINK("capsilon://?command=openfolder&amp;siteaddress=FAM.docvelocity-na8.net&amp;folderid=FXBA9199B0-6B14-9F85-3221-F89B886A1260","FX220313573")</f>
        <v>FX220313573</v>
      </c>
      <c r="F42" t="s">
        <v>19</v>
      </c>
      <c r="G42" t="s">
        <v>19</v>
      </c>
      <c r="H42" t="s">
        <v>82</v>
      </c>
      <c r="I42" t="s">
        <v>164</v>
      </c>
      <c r="J42">
        <v>56</v>
      </c>
      <c r="K42" t="s">
        <v>84</v>
      </c>
      <c r="L42" t="s">
        <v>85</v>
      </c>
      <c r="M42" t="s">
        <v>86</v>
      </c>
      <c r="N42">
        <v>2</v>
      </c>
      <c r="O42" s="1">
        <v>44656.697893518518</v>
      </c>
      <c r="P42" s="1">
        <v>44656.795243055552</v>
      </c>
      <c r="Q42">
        <v>7979</v>
      </c>
      <c r="R42">
        <v>432</v>
      </c>
      <c r="S42" t="b">
        <v>0</v>
      </c>
      <c r="T42" t="s">
        <v>87</v>
      </c>
      <c r="U42" t="b">
        <v>1</v>
      </c>
      <c r="V42" t="s">
        <v>196</v>
      </c>
      <c r="W42" s="1">
        <v>44656.713171296295</v>
      </c>
      <c r="X42">
        <v>266</v>
      </c>
      <c r="Y42">
        <v>42</v>
      </c>
      <c r="Z42">
        <v>0</v>
      </c>
      <c r="AA42">
        <v>42</v>
      </c>
      <c r="AB42">
        <v>0</v>
      </c>
      <c r="AC42">
        <v>0</v>
      </c>
      <c r="AD42">
        <v>14</v>
      </c>
      <c r="AE42">
        <v>0</v>
      </c>
      <c r="AF42">
        <v>0</v>
      </c>
      <c r="AG42">
        <v>0</v>
      </c>
      <c r="AH42" t="s">
        <v>193</v>
      </c>
      <c r="AI42" s="1">
        <v>44656.795243055552</v>
      </c>
      <c r="AJ42">
        <v>157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197</v>
      </c>
      <c r="B43" t="s">
        <v>79</v>
      </c>
      <c r="C43" t="s">
        <v>198</v>
      </c>
      <c r="D43" t="s">
        <v>81</v>
      </c>
      <c r="E43" s="2" t="str">
        <f>HYPERLINK("capsilon://?command=openfolder&amp;siteaddress=FAM.docvelocity-na8.net&amp;folderid=FX96C806F4-82B2-45AD-A192-FDDA9201AE2B","FX22031552")</f>
        <v>FX22031552</v>
      </c>
      <c r="F43" t="s">
        <v>19</v>
      </c>
      <c r="G43" t="s">
        <v>19</v>
      </c>
      <c r="H43" t="s">
        <v>82</v>
      </c>
      <c r="I43" t="s">
        <v>199</v>
      </c>
      <c r="J43">
        <v>0</v>
      </c>
      <c r="K43" t="s">
        <v>84</v>
      </c>
      <c r="L43" t="s">
        <v>85</v>
      </c>
      <c r="M43" t="s">
        <v>86</v>
      </c>
      <c r="N43">
        <v>2</v>
      </c>
      <c r="O43" s="1">
        <v>44656.698009259257</v>
      </c>
      <c r="P43" s="1">
        <v>44656.880659722221</v>
      </c>
      <c r="Q43">
        <v>15735</v>
      </c>
      <c r="R43">
        <v>46</v>
      </c>
      <c r="S43" t="b">
        <v>0</v>
      </c>
      <c r="T43" t="s">
        <v>87</v>
      </c>
      <c r="U43" t="b">
        <v>0</v>
      </c>
      <c r="V43" t="s">
        <v>88</v>
      </c>
      <c r="W43" s="1">
        <v>44656.700150462966</v>
      </c>
      <c r="X43">
        <v>17</v>
      </c>
      <c r="Y43">
        <v>0</v>
      </c>
      <c r="Z43">
        <v>0</v>
      </c>
      <c r="AA43">
        <v>0</v>
      </c>
      <c r="AB43">
        <v>37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200</v>
      </c>
      <c r="AI43" s="1">
        <v>44656.880659722221</v>
      </c>
      <c r="AJ43">
        <v>29</v>
      </c>
      <c r="AK43">
        <v>0</v>
      </c>
      <c r="AL43">
        <v>0</v>
      </c>
      <c r="AM43">
        <v>0</v>
      </c>
      <c r="AN43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201</v>
      </c>
      <c r="B44" t="s">
        <v>79</v>
      </c>
      <c r="C44" t="s">
        <v>169</v>
      </c>
      <c r="D44" t="s">
        <v>81</v>
      </c>
      <c r="E44" s="2" t="str">
        <f>HYPERLINK("capsilon://?command=openfolder&amp;siteaddress=FAM.docvelocity-na8.net&amp;folderid=FX0025E53E-52F5-F109-5CE4-6A5F6320BFC4","FX220311590")</f>
        <v>FX220311590</v>
      </c>
      <c r="F44" t="s">
        <v>19</v>
      </c>
      <c r="G44" t="s">
        <v>19</v>
      </c>
      <c r="H44" t="s">
        <v>82</v>
      </c>
      <c r="I44" t="s">
        <v>170</v>
      </c>
      <c r="J44">
        <v>269</v>
      </c>
      <c r="K44" t="s">
        <v>84</v>
      </c>
      <c r="L44" t="s">
        <v>85</v>
      </c>
      <c r="M44" t="s">
        <v>86</v>
      </c>
      <c r="N44">
        <v>2</v>
      </c>
      <c r="O44" s="1">
        <v>44656.699386574073</v>
      </c>
      <c r="P44" s="1">
        <v>44656.802835648145</v>
      </c>
      <c r="Q44">
        <v>6899</v>
      </c>
      <c r="R44">
        <v>2039</v>
      </c>
      <c r="S44" t="b">
        <v>0</v>
      </c>
      <c r="T44" t="s">
        <v>87</v>
      </c>
      <c r="U44" t="b">
        <v>1</v>
      </c>
      <c r="V44" t="s">
        <v>151</v>
      </c>
      <c r="W44" s="1">
        <v>44656.727002314816</v>
      </c>
      <c r="X44">
        <v>1422</v>
      </c>
      <c r="Y44">
        <v>240</v>
      </c>
      <c r="Z44">
        <v>0</v>
      </c>
      <c r="AA44">
        <v>240</v>
      </c>
      <c r="AB44">
        <v>0</v>
      </c>
      <c r="AC44">
        <v>8</v>
      </c>
      <c r="AD44">
        <v>29</v>
      </c>
      <c r="AE44">
        <v>0</v>
      </c>
      <c r="AF44">
        <v>0</v>
      </c>
      <c r="AG44">
        <v>0</v>
      </c>
      <c r="AH44" t="s">
        <v>182</v>
      </c>
      <c r="AI44" s="1">
        <v>44656.802835648145</v>
      </c>
      <c r="AJ44">
        <v>586</v>
      </c>
      <c r="AK44">
        <v>3</v>
      </c>
      <c r="AL44">
        <v>0</v>
      </c>
      <c r="AM44">
        <v>3</v>
      </c>
      <c r="AN44">
        <v>0</v>
      </c>
      <c r="AO44">
        <v>3</v>
      </c>
      <c r="AP44">
        <v>26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202</v>
      </c>
      <c r="B45" t="s">
        <v>79</v>
      </c>
      <c r="C45" t="s">
        <v>184</v>
      </c>
      <c r="D45" t="s">
        <v>81</v>
      </c>
      <c r="E45" s="2" t="str">
        <f>HYPERLINK("capsilon://?command=openfolder&amp;siteaddress=FAM.docvelocity-na8.net&amp;folderid=FX4EDBDFA9-256A-868F-FBD4-65FCD9D66047","FX220313363")</f>
        <v>FX220313363</v>
      </c>
      <c r="F45" t="s">
        <v>19</v>
      </c>
      <c r="G45" t="s">
        <v>19</v>
      </c>
      <c r="H45" t="s">
        <v>82</v>
      </c>
      <c r="I45" t="s">
        <v>185</v>
      </c>
      <c r="J45">
        <v>0</v>
      </c>
      <c r="K45" t="s">
        <v>84</v>
      </c>
      <c r="L45" t="s">
        <v>85</v>
      </c>
      <c r="M45" t="s">
        <v>86</v>
      </c>
      <c r="N45">
        <v>2</v>
      </c>
      <c r="O45" s="1">
        <v>44656.700138888889</v>
      </c>
      <c r="P45" s="1">
        <v>44656.798321759263</v>
      </c>
      <c r="Q45">
        <v>7836</v>
      </c>
      <c r="R45">
        <v>647</v>
      </c>
      <c r="S45" t="b">
        <v>0</v>
      </c>
      <c r="T45" t="s">
        <v>87</v>
      </c>
      <c r="U45" t="b">
        <v>1</v>
      </c>
      <c r="V45" t="s">
        <v>127</v>
      </c>
      <c r="W45" s="1">
        <v>44656.716354166667</v>
      </c>
      <c r="X45">
        <v>451</v>
      </c>
      <c r="Y45">
        <v>37</v>
      </c>
      <c r="Z45">
        <v>0</v>
      </c>
      <c r="AA45">
        <v>37</v>
      </c>
      <c r="AB45">
        <v>0</v>
      </c>
      <c r="AC45">
        <v>8</v>
      </c>
      <c r="AD45">
        <v>-37</v>
      </c>
      <c r="AE45">
        <v>0</v>
      </c>
      <c r="AF45">
        <v>0</v>
      </c>
      <c r="AG45">
        <v>0</v>
      </c>
      <c r="AH45" t="s">
        <v>99</v>
      </c>
      <c r="AI45" s="1">
        <v>44656.798321759263</v>
      </c>
      <c r="AJ45">
        <v>192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-37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203</v>
      </c>
      <c r="B46" t="s">
        <v>79</v>
      </c>
      <c r="C46" t="s">
        <v>204</v>
      </c>
      <c r="D46" t="s">
        <v>81</v>
      </c>
      <c r="E46" s="2" t="str">
        <f>HYPERLINK("capsilon://?command=openfolder&amp;siteaddress=FAM.docvelocity-na8.net&amp;folderid=FXE8995210-2831-5460-35BD-1222227F6A59","FX220312367")</f>
        <v>FX220312367</v>
      </c>
      <c r="F46" t="s">
        <v>19</v>
      </c>
      <c r="G46" t="s">
        <v>19</v>
      </c>
      <c r="H46" t="s">
        <v>82</v>
      </c>
      <c r="I46" t="s">
        <v>205</v>
      </c>
      <c r="J46">
        <v>85</v>
      </c>
      <c r="K46" t="s">
        <v>84</v>
      </c>
      <c r="L46" t="s">
        <v>85</v>
      </c>
      <c r="M46" t="s">
        <v>86</v>
      </c>
      <c r="N46">
        <v>1</v>
      </c>
      <c r="O46" s="1">
        <v>44656.705706018518</v>
      </c>
      <c r="P46" s="1">
        <v>44656.751435185186</v>
      </c>
      <c r="Q46">
        <v>3496</v>
      </c>
      <c r="R46">
        <v>455</v>
      </c>
      <c r="S46" t="b">
        <v>0</v>
      </c>
      <c r="T46" t="s">
        <v>87</v>
      </c>
      <c r="U46" t="b">
        <v>0</v>
      </c>
      <c r="V46" t="s">
        <v>180</v>
      </c>
      <c r="W46" s="1">
        <v>44656.751435185186</v>
      </c>
      <c r="X46">
        <v>239</v>
      </c>
      <c r="Y46">
        <v>0</v>
      </c>
      <c r="Z46">
        <v>0</v>
      </c>
      <c r="AA46">
        <v>0</v>
      </c>
      <c r="AB46">
        <v>0</v>
      </c>
      <c r="AC46">
        <v>11</v>
      </c>
      <c r="AD46">
        <v>85</v>
      </c>
      <c r="AE46">
        <v>64</v>
      </c>
      <c r="AF46">
        <v>0</v>
      </c>
      <c r="AG46">
        <v>3</v>
      </c>
      <c r="AH46" t="s">
        <v>87</v>
      </c>
      <c r="AI46" t="s">
        <v>87</v>
      </c>
      <c r="AJ46" t="s">
        <v>87</v>
      </c>
      <c r="AK46" t="s">
        <v>87</v>
      </c>
      <c r="AL46" t="s">
        <v>87</v>
      </c>
      <c r="AM46" t="s">
        <v>87</v>
      </c>
      <c r="AN46" t="s">
        <v>87</v>
      </c>
      <c r="AO46" t="s">
        <v>87</v>
      </c>
      <c r="AP46" t="s">
        <v>87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206</v>
      </c>
      <c r="B47" t="s">
        <v>79</v>
      </c>
      <c r="C47" t="s">
        <v>207</v>
      </c>
      <c r="D47" t="s">
        <v>81</v>
      </c>
      <c r="E47" s="2" t="str">
        <f>HYPERLINK("capsilon://?command=openfolder&amp;siteaddress=FAM.docvelocity-na8.net&amp;folderid=FXCACB244C-D928-5414-FA13-13D06F630842","FX220311810")</f>
        <v>FX220311810</v>
      </c>
      <c r="F47" t="s">
        <v>19</v>
      </c>
      <c r="G47" t="s">
        <v>19</v>
      </c>
      <c r="H47" t="s">
        <v>82</v>
      </c>
      <c r="I47" t="s">
        <v>208</v>
      </c>
      <c r="J47">
        <v>273</v>
      </c>
      <c r="K47" t="s">
        <v>84</v>
      </c>
      <c r="L47" t="s">
        <v>85</v>
      </c>
      <c r="M47" t="s">
        <v>86</v>
      </c>
      <c r="N47">
        <v>1</v>
      </c>
      <c r="O47" s="1">
        <v>44652.468275462961</v>
      </c>
      <c r="P47" s="1">
        <v>44652.521203703705</v>
      </c>
      <c r="Q47">
        <v>3628</v>
      </c>
      <c r="R47">
        <v>945</v>
      </c>
      <c r="S47" t="b">
        <v>0</v>
      </c>
      <c r="T47" t="s">
        <v>87</v>
      </c>
      <c r="U47" t="b">
        <v>0</v>
      </c>
      <c r="V47" t="s">
        <v>88</v>
      </c>
      <c r="W47" s="1">
        <v>44652.521203703705</v>
      </c>
      <c r="X47">
        <v>335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273</v>
      </c>
      <c r="AE47">
        <v>261</v>
      </c>
      <c r="AF47">
        <v>0</v>
      </c>
      <c r="AG47">
        <v>8</v>
      </c>
      <c r="AH47" t="s">
        <v>87</v>
      </c>
      <c r="AI47" t="s">
        <v>87</v>
      </c>
      <c r="AJ47" t="s">
        <v>87</v>
      </c>
      <c r="AK47" t="s">
        <v>87</v>
      </c>
      <c r="AL47" t="s">
        <v>87</v>
      </c>
      <c r="AM47" t="s">
        <v>87</v>
      </c>
      <c r="AN47" t="s">
        <v>87</v>
      </c>
      <c r="AO47" t="s">
        <v>87</v>
      </c>
      <c r="AP47" t="s">
        <v>87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209</v>
      </c>
      <c r="B48" t="s">
        <v>79</v>
      </c>
      <c r="C48" t="s">
        <v>204</v>
      </c>
      <c r="D48" t="s">
        <v>81</v>
      </c>
      <c r="E48" s="2" t="str">
        <f>HYPERLINK("capsilon://?command=openfolder&amp;siteaddress=FAM.docvelocity-na8.net&amp;folderid=FXE8995210-2831-5460-35BD-1222227F6A59","FX220312367")</f>
        <v>FX220312367</v>
      </c>
      <c r="F48" t="s">
        <v>19</v>
      </c>
      <c r="G48" t="s">
        <v>19</v>
      </c>
      <c r="H48" t="s">
        <v>82</v>
      </c>
      <c r="I48" t="s">
        <v>210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44656.705775462964</v>
      </c>
      <c r="P48" s="1">
        <v>44656.883032407408</v>
      </c>
      <c r="Q48">
        <v>14605</v>
      </c>
      <c r="R48">
        <v>710</v>
      </c>
      <c r="S48" t="b">
        <v>0</v>
      </c>
      <c r="T48" t="s">
        <v>87</v>
      </c>
      <c r="U48" t="b">
        <v>0</v>
      </c>
      <c r="V48" t="s">
        <v>108</v>
      </c>
      <c r="W48" s="1">
        <v>44656.719097222223</v>
      </c>
      <c r="X48">
        <v>506</v>
      </c>
      <c r="Y48">
        <v>52</v>
      </c>
      <c r="Z48">
        <v>0</v>
      </c>
      <c r="AA48">
        <v>52</v>
      </c>
      <c r="AB48">
        <v>0</v>
      </c>
      <c r="AC48">
        <v>33</v>
      </c>
      <c r="AD48">
        <v>-52</v>
      </c>
      <c r="AE48">
        <v>0</v>
      </c>
      <c r="AF48">
        <v>0</v>
      </c>
      <c r="AG48">
        <v>0</v>
      </c>
      <c r="AH48" t="s">
        <v>200</v>
      </c>
      <c r="AI48" s="1">
        <v>44656.883032407408</v>
      </c>
      <c r="AJ48">
        <v>204</v>
      </c>
      <c r="AK48">
        <v>2</v>
      </c>
      <c r="AL48">
        <v>0</v>
      </c>
      <c r="AM48">
        <v>2</v>
      </c>
      <c r="AN48">
        <v>0</v>
      </c>
      <c r="AO48">
        <v>1</v>
      </c>
      <c r="AP48">
        <v>-54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211</v>
      </c>
      <c r="B49" t="s">
        <v>79</v>
      </c>
      <c r="C49" t="s">
        <v>204</v>
      </c>
      <c r="D49" t="s">
        <v>81</v>
      </c>
      <c r="E49" s="2" t="str">
        <f>HYPERLINK("capsilon://?command=openfolder&amp;siteaddress=FAM.docvelocity-na8.net&amp;folderid=FXE8995210-2831-5460-35BD-1222227F6A59","FX220312367")</f>
        <v>FX220312367</v>
      </c>
      <c r="F49" t="s">
        <v>19</v>
      </c>
      <c r="G49" t="s">
        <v>19</v>
      </c>
      <c r="H49" t="s">
        <v>82</v>
      </c>
      <c r="I49" t="s">
        <v>212</v>
      </c>
      <c r="J49">
        <v>155</v>
      </c>
      <c r="K49" t="s">
        <v>84</v>
      </c>
      <c r="L49" t="s">
        <v>85</v>
      </c>
      <c r="M49" t="s">
        <v>86</v>
      </c>
      <c r="N49">
        <v>1</v>
      </c>
      <c r="O49" s="1">
        <v>44656.706018518518</v>
      </c>
      <c r="P49" s="1">
        <v>44656.76699074074</v>
      </c>
      <c r="Q49">
        <v>4952</v>
      </c>
      <c r="R49">
        <v>316</v>
      </c>
      <c r="S49" t="b">
        <v>0</v>
      </c>
      <c r="T49" t="s">
        <v>87</v>
      </c>
      <c r="U49" t="b">
        <v>0</v>
      </c>
      <c r="V49" t="s">
        <v>88</v>
      </c>
      <c r="W49" s="1">
        <v>44656.76699074074</v>
      </c>
      <c r="X49">
        <v>93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155</v>
      </c>
      <c r="AE49">
        <v>0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213</v>
      </c>
      <c r="B50" t="s">
        <v>79</v>
      </c>
      <c r="C50" t="s">
        <v>187</v>
      </c>
      <c r="D50" t="s">
        <v>81</v>
      </c>
      <c r="E50" s="2" t="str">
        <f>HYPERLINK("capsilon://?command=openfolder&amp;siteaddress=FAM.docvelocity-na8.net&amp;folderid=FX14A511DF-9C0B-5617-EB30-7488EF4E3F0C","FX220313857")</f>
        <v>FX220313857</v>
      </c>
      <c r="F50" t="s">
        <v>19</v>
      </c>
      <c r="G50" t="s">
        <v>19</v>
      </c>
      <c r="H50" t="s">
        <v>82</v>
      </c>
      <c r="I50" t="s">
        <v>214</v>
      </c>
      <c r="J50">
        <v>84</v>
      </c>
      <c r="K50" t="s">
        <v>84</v>
      </c>
      <c r="L50" t="s">
        <v>85</v>
      </c>
      <c r="M50" t="s">
        <v>86</v>
      </c>
      <c r="N50">
        <v>2</v>
      </c>
      <c r="O50" s="1">
        <v>44652.468807870369</v>
      </c>
      <c r="P50" s="1">
        <v>44652.513368055559</v>
      </c>
      <c r="Q50">
        <v>2995</v>
      </c>
      <c r="R50">
        <v>855</v>
      </c>
      <c r="S50" t="b">
        <v>0</v>
      </c>
      <c r="T50" t="s">
        <v>87</v>
      </c>
      <c r="U50" t="b">
        <v>1</v>
      </c>
      <c r="V50" t="s">
        <v>158</v>
      </c>
      <c r="W50" s="1">
        <v>44652.486990740741</v>
      </c>
      <c r="X50">
        <v>420</v>
      </c>
      <c r="Y50">
        <v>63</v>
      </c>
      <c r="Z50">
        <v>0</v>
      </c>
      <c r="AA50">
        <v>63</v>
      </c>
      <c r="AB50">
        <v>0</v>
      </c>
      <c r="AC50">
        <v>2</v>
      </c>
      <c r="AD50">
        <v>21</v>
      </c>
      <c r="AE50">
        <v>0</v>
      </c>
      <c r="AF50">
        <v>0</v>
      </c>
      <c r="AG50">
        <v>0</v>
      </c>
      <c r="AH50" t="s">
        <v>102</v>
      </c>
      <c r="AI50" s="1">
        <v>44652.513368055559</v>
      </c>
      <c r="AJ50">
        <v>120</v>
      </c>
      <c r="AK50">
        <v>2</v>
      </c>
      <c r="AL50">
        <v>0</v>
      </c>
      <c r="AM50">
        <v>2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215</v>
      </c>
      <c r="B51" t="s">
        <v>79</v>
      </c>
      <c r="C51" t="s">
        <v>216</v>
      </c>
      <c r="D51" t="s">
        <v>81</v>
      </c>
      <c r="E51" s="2" t="str">
        <f>HYPERLINK("capsilon://?command=openfolder&amp;siteaddress=FAM.docvelocity-na8.net&amp;folderid=FX3523E855-AC68-8BD2-97CD-E2812EED59FF","FX22029453")</f>
        <v>FX22029453</v>
      </c>
      <c r="F51" t="s">
        <v>19</v>
      </c>
      <c r="G51" t="s">
        <v>19</v>
      </c>
      <c r="H51" t="s">
        <v>82</v>
      </c>
      <c r="I51" t="s">
        <v>217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44656.716863425929</v>
      </c>
      <c r="P51" s="1">
        <v>44656.884513888886</v>
      </c>
      <c r="Q51">
        <v>13649</v>
      </c>
      <c r="R51">
        <v>836</v>
      </c>
      <c r="S51" t="b">
        <v>0</v>
      </c>
      <c r="T51" t="s">
        <v>87</v>
      </c>
      <c r="U51" t="b">
        <v>0</v>
      </c>
      <c r="V51" t="s">
        <v>108</v>
      </c>
      <c r="W51" s="1">
        <v>44656.727314814816</v>
      </c>
      <c r="X51">
        <v>698</v>
      </c>
      <c r="Y51">
        <v>52</v>
      </c>
      <c r="Z51">
        <v>0</v>
      </c>
      <c r="AA51">
        <v>52</v>
      </c>
      <c r="AB51">
        <v>0</v>
      </c>
      <c r="AC51">
        <v>32</v>
      </c>
      <c r="AD51">
        <v>-52</v>
      </c>
      <c r="AE51">
        <v>0</v>
      </c>
      <c r="AF51">
        <v>0</v>
      </c>
      <c r="AG51">
        <v>0</v>
      </c>
      <c r="AH51" t="s">
        <v>200</v>
      </c>
      <c r="AI51" s="1">
        <v>44656.884513888886</v>
      </c>
      <c r="AJ51">
        <v>128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-52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218</v>
      </c>
      <c r="B52" t="s">
        <v>79</v>
      </c>
      <c r="C52" t="s">
        <v>219</v>
      </c>
      <c r="D52" t="s">
        <v>81</v>
      </c>
      <c r="E52" s="2" t="str">
        <f>HYPERLINK("capsilon://?command=openfolder&amp;siteaddress=FAM.docvelocity-na8.net&amp;folderid=FX388A8673-E8BE-D56E-EF3A-35EF183399CE","FX22041484")</f>
        <v>FX22041484</v>
      </c>
      <c r="F52" t="s">
        <v>19</v>
      </c>
      <c r="G52" t="s">
        <v>19</v>
      </c>
      <c r="H52" t="s">
        <v>82</v>
      </c>
      <c r="I52" t="s">
        <v>220</v>
      </c>
      <c r="J52">
        <v>150</v>
      </c>
      <c r="K52" t="s">
        <v>84</v>
      </c>
      <c r="L52" t="s">
        <v>85</v>
      </c>
      <c r="M52" t="s">
        <v>86</v>
      </c>
      <c r="N52">
        <v>1</v>
      </c>
      <c r="O52" s="1">
        <v>44656.722118055557</v>
      </c>
      <c r="P52" s="1">
        <v>44656.77621527778</v>
      </c>
      <c r="Q52">
        <v>3803</v>
      </c>
      <c r="R52">
        <v>871</v>
      </c>
      <c r="S52" t="b">
        <v>0</v>
      </c>
      <c r="T52" t="s">
        <v>87</v>
      </c>
      <c r="U52" t="b">
        <v>0</v>
      </c>
      <c r="V52" t="s">
        <v>88</v>
      </c>
      <c r="W52" s="1">
        <v>44656.77621527778</v>
      </c>
      <c r="X52">
        <v>796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150</v>
      </c>
      <c r="AE52">
        <v>131</v>
      </c>
      <c r="AF52">
        <v>0</v>
      </c>
      <c r="AG52">
        <v>7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221</v>
      </c>
      <c r="B53" t="s">
        <v>79</v>
      </c>
      <c r="C53" t="s">
        <v>222</v>
      </c>
      <c r="D53" t="s">
        <v>81</v>
      </c>
      <c r="E53" s="2" t="str">
        <f>HYPERLINK("capsilon://?command=openfolder&amp;siteaddress=FAM.docvelocity-na8.net&amp;folderid=FXA9400808-2E5D-6833-F9FB-2E460C4C4ED9","FX2204969")</f>
        <v>FX2204969</v>
      </c>
      <c r="F53" t="s">
        <v>19</v>
      </c>
      <c r="G53" t="s">
        <v>19</v>
      </c>
      <c r="H53" t="s">
        <v>82</v>
      </c>
      <c r="I53" t="s">
        <v>223</v>
      </c>
      <c r="J53">
        <v>543</v>
      </c>
      <c r="K53" t="s">
        <v>84</v>
      </c>
      <c r="L53" t="s">
        <v>85</v>
      </c>
      <c r="M53" t="s">
        <v>86</v>
      </c>
      <c r="N53">
        <v>1</v>
      </c>
      <c r="O53" s="1">
        <v>44656.727465277778</v>
      </c>
      <c r="P53" s="1">
        <v>44656.779722222222</v>
      </c>
      <c r="Q53">
        <v>4105</v>
      </c>
      <c r="R53">
        <v>410</v>
      </c>
      <c r="S53" t="b">
        <v>0</v>
      </c>
      <c r="T53" t="s">
        <v>87</v>
      </c>
      <c r="U53" t="b">
        <v>0</v>
      </c>
      <c r="V53" t="s">
        <v>88</v>
      </c>
      <c r="W53" s="1">
        <v>44656.779722222222</v>
      </c>
      <c r="X53">
        <v>302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543</v>
      </c>
      <c r="AE53">
        <v>515</v>
      </c>
      <c r="AF53">
        <v>0</v>
      </c>
      <c r="AG53">
        <v>24</v>
      </c>
      <c r="AH53" t="s">
        <v>87</v>
      </c>
      <c r="AI53" t="s">
        <v>87</v>
      </c>
      <c r="AJ53" t="s">
        <v>87</v>
      </c>
      <c r="AK53" t="s">
        <v>87</v>
      </c>
      <c r="AL53" t="s">
        <v>87</v>
      </c>
      <c r="AM53" t="s">
        <v>87</v>
      </c>
      <c r="AN53" t="s">
        <v>87</v>
      </c>
      <c r="AO53" t="s">
        <v>87</v>
      </c>
      <c r="AP53" t="s">
        <v>87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224</v>
      </c>
      <c r="B54" t="s">
        <v>79</v>
      </c>
      <c r="C54" t="s">
        <v>225</v>
      </c>
      <c r="D54" t="s">
        <v>81</v>
      </c>
      <c r="E54" s="2" t="str">
        <f>HYPERLINK("capsilon://?command=openfolder&amp;siteaddress=FAM.docvelocity-na8.net&amp;folderid=FXA6D2CE55-DCFD-30D3-1AB9-4D68EC43CF62","FX22041577")</f>
        <v>FX22041577</v>
      </c>
      <c r="F54" t="s">
        <v>19</v>
      </c>
      <c r="G54" t="s">
        <v>19</v>
      </c>
      <c r="H54" t="s">
        <v>82</v>
      </c>
      <c r="I54" t="s">
        <v>226</v>
      </c>
      <c r="J54">
        <v>121</v>
      </c>
      <c r="K54" t="s">
        <v>84</v>
      </c>
      <c r="L54" t="s">
        <v>85</v>
      </c>
      <c r="M54" t="s">
        <v>86</v>
      </c>
      <c r="N54">
        <v>1</v>
      </c>
      <c r="O54" s="1">
        <v>44656.734317129631</v>
      </c>
      <c r="P54" s="1">
        <v>44656.7812962963</v>
      </c>
      <c r="Q54">
        <v>3844</v>
      </c>
      <c r="R54">
        <v>215</v>
      </c>
      <c r="S54" t="b">
        <v>0</v>
      </c>
      <c r="T54" t="s">
        <v>87</v>
      </c>
      <c r="U54" t="b">
        <v>0</v>
      </c>
      <c r="V54" t="s">
        <v>88</v>
      </c>
      <c r="W54" s="1">
        <v>44656.7812962963</v>
      </c>
      <c r="X54">
        <v>135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121</v>
      </c>
      <c r="AE54">
        <v>109</v>
      </c>
      <c r="AF54">
        <v>0</v>
      </c>
      <c r="AG54">
        <v>5</v>
      </c>
      <c r="AH54" t="s">
        <v>87</v>
      </c>
      <c r="AI54" t="s">
        <v>87</v>
      </c>
      <c r="AJ54" t="s">
        <v>87</v>
      </c>
      <c r="AK54" t="s">
        <v>87</v>
      </c>
      <c r="AL54" t="s">
        <v>87</v>
      </c>
      <c r="AM54" t="s">
        <v>87</v>
      </c>
      <c r="AN54" t="s">
        <v>87</v>
      </c>
      <c r="AO54" t="s">
        <v>87</v>
      </c>
      <c r="AP54" t="s">
        <v>87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227</v>
      </c>
      <c r="B55" t="s">
        <v>79</v>
      </c>
      <c r="C55" t="s">
        <v>228</v>
      </c>
      <c r="D55" t="s">
        <v>81</v>
      </c>
      <c r="E55" s="2" t="str">
        <f>HYPERLINK("capsilon://?command=openfolder&amp;siteaddress=FAM.docvelocity-na8.net&amp;folderid=FX485906F3-5ADB-8764-3CDC-0B325A7C0F9A","FX22041319")</f>
        <v>FX22041319</v>
      </c>
      <c r="F55" t="s">
        <v>19</v>
      </c>
      <c r="G55" t="s">
        <v>19</v>
      </c>
      <c r="H55" t="s">
        <v>82</v>
      </c>
      <c r="I55" t="s">
        <v>229</v>
      </c>
      <c r="J55">
        <v>28</v>
      </c>
      <c r="K55" t="s">
        <v>84</v>
      </c>
      <c r="L55" t="s">
        <v>85</v>
      </c>
      <c r="M55" t="s">
        <v>86</v>
      </c>
      <c r="N55">
        <v>2</v>
      </c>
      <c r="O55" s="1">
        <v>44656.74046296296</v>
      </c>
      <c r="P55" s="1">
        <v>44656.885891203703</v>
      </c>
      <c r="Q55">
        <v>12227</v>
      </c>
      <c r="R55">
        <v>338</v>
      </c>
      <c r="S55" t="b">
        <v>0</v>
      </c>
      <c r="T55" t="s">
        <v>87</v>
      </c>
      <c r="U55" t="b">
        <v>0</v>
      </c>
      <c r="V55" t="s">
        <v>189</v>
      </c>
      <c r="W55" s="1">
        <v>44656.749351851853</v>
      </c>
      <c r="X55">
        <v>219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200</v>
      </c>
      <c r="AI55" s="1">
        <v>44656.885891203703</v>
      </c>
      <c r="AJ55">
        <v>119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7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230</v>
      </c>
      <c r="B56" t="s">
        <v>79</v>
      </c>
      <c r="C56" t="s">
        <v>228</v>
      </c>
      <c r="D56" t="s">
        <v>81</v>
      </c>
      <c r="E56" s="2" t="str">
        <f>HYPERLINK("capsilon://?command=openfolder&amp;siteaddress=FAM.docvelocity-na8.net&amp;folderid=FX485906F3-5ADB-8764-3CDC-0B325A7C0F9A","FX22041319")</f>
        <v>FX22041319</v>
      </c>
      <c r="F56" t="s">
        <v>19</v>
      </c>
      <c r="G56" t="s">
        <v>19</v>
      </c>
      <c r="H56" t="s">
        <v>82</v>
      </c>
      <c r="I56" t="s">
        <v>231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44656.741006944445</v>
      </c>
      <c r="P56" s="1">
        <v>44656.886840277781</v>
      </c>
      <c r="Q56">
        <v>12351</v>
      </c>
      <c r="R56">
        <v>249</v>
      </c>
      <c r="S56" t="b">
        <v>0</v>
      </c>
      <c r="T56" t="s">
        <v>87</v>
      </c>
      <c r="U56" t="b">
        <v>0</v>
      </c>
      <c r="V56" t="s">
        <v>189</v>
      </c>
      <c r="W56" s="1">
        <v>44656.751307870371</v>
      </c>
      <c r="X56">
        <v>168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200</v>
      </c>
      <c r="AI56" s="1">
        <v>44656.886840277781</v>
      </c>
      <c r="AJ56">
        <v>81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232</v>
      </c>
      <c r="B57" t="s">
        <v>79</v>
      </c>
      <c r="C57" t="s">
        <v>178</v>
      </c>
      <c r="D57" t="s">
        <v>81</v>
      </c>
      <c r="E57" s="2" t="str">
        <f>HYPERLINK("capsilon://?command=openfolder&amp;siteaddress=FAM.docvelocity-na8.net&amp;folderid=FX410C163A-C8EE-AA6A-CD90-F0A7926EDE66","FX220411")</f>
        <v>FX220411</v>
      </c>
      <c r="F57" t="s">
        <v>19</v>
      </c>
      <c r="G57" t="s">
        <v>19</v>
      </c>
      <c r="H57" t="s">
        <v>82</v>
      </c>
      <c r="I57" t="s">
        <v>179</v>
      </c>
      <c r="J57">
        <v>122</v>
      </c>
      <c r="K57" t="s">
        <v>84</v>
      </c>
      <c r="L57" t="s">
        <v>85</v>
      </c>
      <c r="M57" t="s">
        <v>86</v>
      </c>
      <c r="N57">
        <v>2</v>
      </c>
      <c r="O57" s="1">
        <v>44656.744166666664</v>
      </c>
      <c r="P57" s="1">
        <v>44656.806956018518</v>
      </c>
      <c r="Q57">
        <v>4643</v>
      </c>
      <c r="R57">
        <v>782</v>
      </c>
      <c r="S57" t="b">
        <v>0</v>
      </c>
      <c r="T57" t="s">
        <v>87</v>
      </c>
      <c r="U57" t="b">
        <v>1</v>
      </c>
      <c r="V57" t="s">
        <v>180</v>
      </c>
      <c r="W57" s="1">
        <v>44656.7496875</v>
      </c>
      <c r="X57">
        <v>422</v>
      </c>
      <c r="Y57">
        <v>98</v>
      </c>
      <c r="Z57">
        <v>0</v>
      </c>
      <c r="AA57">
        <v>98</v>
      </c>
      <c r="AB57">
        <v>0</v>
      </c>
      <c r="AC57">
        <v>7</v>
      </c>
      <c r="AD57">
        <v>24</v>
      </c>
      <c r="AE57">
        <v>0</v>
      </c>
      <c r="AF57">
        <v>0</v>
      </c>
      <c r="AG57">
        <v>0</v>
      </c>
      <c r="AH57" t="s">
        <v>182</v>
      </c>
      <c r="AI57" s="1">
        <v>44656.806956018518</v>
      </c>
      <c r="AJ57">
        <v>355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23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233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HYPERLINK("capsilon://?command=openfolder&amp;siteaddress=FAM.docvelocity-na8.net&amp;folderid=FX485906F3-5ADB-8764-3CDC-0B325A7C0F9A","FX22041319")</f>
        <v>FX22041319</v>
      </c>
      <c r="F58" t="s">
        <v>19</v>
      </c>
      <c r="G58" t="s">
        <v>19</v>
      </c>
      <c r="H58" t="s">
        <v>82</v>
      </c>
      <c r="I58" t="s">
        <v>234</v>
      </c>
      <c r="J58">
        <v>43</v>
      </c>
      <c r="K58" t="s">
        <v>84</v>
      </c>
      <c r="L58" t="s">
        <v>85</v>
      </c>
      <c r="M58" t="s">
        <v>86</v>
      </c>
      <c r="N58">
        <v>2</v>
      </c>
      <c r="O58" s="1">
        <v>44656.746331018519</v>
      </c>
      <c r="P58" s="1">
        <v>44656.887731481482</v>
      </c>
      <c r="Q58">
        <v>11841</v>
      </c>
      <c r="R58">
        <v>376</v>
      </c>
      <c r="S58" t="b">
        <v>0</v>
      </c>
      <c r="T58" t="s">
        <v>87</v>
      </c>
      <c r="U58" t="b">
        <v>0</v>
      </c>
      <c r="V58" t="s">
        <v>189</v>
      </c>
      <c r="W58" s="1">
        <v>44656.754791666666</v>
      </c>
      <c r="X58">
        <v>300</v>
      </c>
      <c r="Y58">
        <v>38</v>
      </c>
      <c r="Z58">
        <v>0</v>
      </c>
      <c r="AA58">
        <v>38</v>
      </c>
      <c r="AB58">
        <v>0</v>
      </c>
      <c r="AC58">
        <v>3</v>
      </c>
      <c r="AD58">
        <v>5</v>
      </c>
      <c r="AE58">
        <v>0</v>
      </c>
      <c r="AF58">
        <v>0</v>
      </c>
      <c r="AG58">
        <v>0</v>
      </c>
      <c r="AH58" t="s">
        <v>200</v>
      </c>
      <c r="AI58" s="1">
        <v>44656.887731481482</v>
      </c>
      <c r="AJ58">
        <v>76</v>
      </c>
      <c r="AK58">
        <v>2</v>
      </c>
      <c r="AL58">
        <v>0</v>
      </c>
      <c r="AM58">
        <v>2</v>
      </c>
      <c r="AN58">
        <v>0</v>
      </c>
      <c r="AO58">
        <v>1</v>
      </c>
      <c r="AP58">
        <v>3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235</v>
      </c>
      <c r="B59" t="s">
        <v>79</v>
      </c>
      <c r="C59" t="s">
        <v>228</v>
      </c>
      <c r="D59" t="s">
        <v>81</v>
      </c>
      <c r="E59" s="2" t="str">
        <f>HYPERLINK("capsilon://?command=openfolder&amp;siteaddress=FAM.docvelocity-na8.net&amp;folderid=FX485906F3-5ADB-8764-3CDC-0B325A7C0F9A","FX22041319")</f>
        <v>FX22041319</v>
      </c>
      <c r="F59" t="s">
        <v>19</v>
      </c>
      <c r="G59" t="s">
        <v>19</v>
      </c>
      <c r="H59" t="s">
        <v>82</v>
      </c>
      <c r="I59" t="s">
        <v>236</v>
      </c>
      <c r="J59">
        <v>43</v>
      </c>
      <c r="K59" t="s">
        <v>84</v>
      </c>
      <c r="L59" t="s">
        <v>85</v>
      </c>
      <c r="M59" t="s">
        <v>86</v>
      </c>
      <c r="N59">
        <v>2</v>
      </c>
      <c r="O59" s="1">
        <v>44656.746400462966</v>
      </c>
      <c r="P59" s="1">
        <v>44656.888402777775</v>
      </c>
      <c r="Q59">
        <v>12014</v>
      </c>
      <c r="R59">
        <v>255</v>
      </c>
      <c r="S59" t="b">
        <v>0</v>
      </c>
      <c r="T59" t="s">
        <v>87</v>
      </c>
      <c r="U59" t="b">
        <v>0</v>
      </c>
      <c r="V59" t="s">
        <v>189</v>
      </c>
      <c r="W59" s="1">
        <v>44656.757094907407</v>
      </c>
      <c r="X59">
        <v>198</v>
      </c>
      <c r="Y59">
        <v>38</v>
      </c>
      <c r="Z59">
        <v>0</v>
      </c>
      <c r="AA59">
        <v>38</v>
      </c>
      <c r="AB59">
        <v>0</v>
      </c>
      <c r="AC59">
        <v>2</v>
      </c>
      <c r="AD59">
        <v>5</v>
      </c>
      <c r="AE59">
        <v>0</v>
      </c>
      <c r="AF59">
        <v>0</v>
      </c>
      <c r="AG59">
        <v>0</v>
      </c>
      <c r="AH59" t="s">
        <v>200</v>
      </c>
      <c r="AI59" s="1">
        <v>44656.888402777775</v>
      </c>
      <c r="AJ59">
        <v>57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5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237</v>
      </c>
      <c r="B60" t="s">
        <v>79</v>
      </c>
      <c r="C60" t="s">
        <v>204</v>
      </c>
      <c r="D60" t="s">
        <v>81</v>
      </c>
      <c r="E60" s="2" t="str">
        <f>HYPERLINK("capsilon://?command=openfolder&amp;siteaddress=FAM.docvelocity-na8.net&amp;folderid=FXE8995210-2831-5460-35BD-1222227F6A59","FX220312367")</f>
        <v>FX220312367</v>
      </c>
      <c r="F60" t="s">
        <v>19</v>
      </c>
      <c r="G60" t="s">
        <v>19</v>
      </c>
      <c r="H60" t="s">
        <v>82</v>
      </c>
      <c r="I60" t="s">
        <v>205</v>
      </c>
      <c r="J60">
        <v>113</v>
      </c>
      <c r="K60" t="s">
        <v>84</v>
      </c>
      <c r="L60" t="s">
        <v>85</v>
      </c>
      <c r="M60" t="s">
        <v>86</v>
      </c>
      <c r="N60">
        <v>2</v>
      </c>
      <c r="O60" s="1">
        <v>44656.752280092594</v>
      </c>
      <c r="P60" s="1">
        <v>44656.810902777775</v>
      </c>
      <c r="Q60">
        <v>4311</v>
      </c>
      <c r="R60">
        <v>754</v>
      </c>
      <c r="S60" t="b">
        <v>0</v>
      </c>
      <c r="T60" t="s">
        <v>87</v>
      </c>
      <c r="U60" t="b">
        <v>1</v>
      </c>
      <c r="V60" t="s">
        <v>180</v>
      </c>
      <c r="W60" s="1">
        <v>44656.757025462961</v>
      </c>
      <c r="X60">
        <v>406</v>
      </c>
      <c r="Y60">
        <v>94</v>
      </c>
      <c r="Z60">
        <v>0</v>
      </c>
      <c r="AA60">
        <v>94</v>
      </c>
      <c r="AB60">
        <v>0</v>
      </c>
      <c r="AC60">
        <v>5</v>
      </c>
      <c r="AD60">
        <v>19</v>
      </c>
      <c r="AE60">
        <v>0</v>
      </c>
      <c r="AF60">
        <v>0</v>
      </c>
      <c r="AG60">
        <v>0</v>
      </c>
      <c r="AH60" t="s">
        <v>182</v>
      </c>
      <c r="AI60" s="1">
        <v>44656.810902777775</v>
      </c>
      <c r="AJ60">
        <v>340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18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238</v>
      </c>
      <c r="B61" t="s">
        <v>79</v>
      </c>
      <c r="C61" t="s">
        <v>204</v>
      </c>
      <c r="D61" t="s">
        <v>81</v>
      </c>
      <c r="E61" s="2" t="str">
        <f>HYPERLINK("capsilon://?command=openfolder&amp;siteaddress=FAM.docvelocity-na8.net&amp;folderid=FXE8995210-2831-5460-35BD-1222227F6A59","FX220312367")</f>
        <v>FX220312367</v>
      </c>
      <c r="F61" t="s">
        <v>19</v>
      </c>
      <c r="G61" t="s">
        <v>19</v>
      </c>
      <c r="H61" t="s">
        <v>82</v>
      </c>
      <c r="I61" t="s">
        <v>212</v>
      </c>
      <c r="J61">
        <v>183</v>
      </c>
      <c r="K61" t="s">
        <v>84</v>
      </c>
      <c r="L61" t="s">
        <v>85</v>
      </c>
      <c r="M61" t="s">
        <v>86</v>
      </c>
      <c r="N61">
        <v>2</v>
      </c>
      <c r="O61" s="1">
        <v>44656.767650462964</v>
      </c>
      <c r="P61" s="1">
        <v>44656.838761574072</v>
      </c>
      <c r="Q61">
        <v>3533</v>
      </c>
      <c r="R61">
        <v>2611</v>
      </c>
      <c r="S61" t="b">
        <v>0</v>
      </c>
      <c r="T61" t="s">
        <v>87</v>
      </c>
      <c r="U61" t="b">
        <v>1</v>
      </c>
      <c r="V61" t="s">
        <v>180</v>
      </c>
      <c r="W61" s="1">
        <v>44656.784826388888</v>
      </c>
      <c r="X61">
        <v>1215</v>
      </c>
      <c r="Y61">
        <v>160</v>
      </c>
      <c r="Z61">
        <v>0</v>
      </c>
      <c r="AA61">
        <v>160</v>
      </c>
      <c r="AB61">
        <v>0</v>
      </c>
      <c r="AC61">
        <v>51</v>
      </c>
      <c r="AD61">
        <v>23</v>
      </c>
      <c r="AE61">
        <v>0</v>
      </c>
      <c r="AF61">
        <v>0</v>
      </c>
      <c r="AG61">
        <v>0</v>
      </c>
      <c r="AH61" t="s">
        <v>200</v>
      </c>
      <c r="AI61" s="1">
        <v>44656.838761574072</v>
      </c>
      <c r="AJ61">
        <v>807</v>
      </c>
      <c r="AK61">
        <v>4</v>
      </c>
      <c r="AL61">
        <v>0</v>
      </c>
      <c r="AM61">
        <v>4</v>
      </c>
      <c r="AN61">
        <v>0</v>
      </c>
      <c r="AO61">
        <v>2</v>
      </c>
      <c r="AP61">
        <v>19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239</v>
      </c>
      <c r="B62" t="s">
        <v>79</v>
      </c>
      <c r="C62" t="s">
        <v>219</v>
      </c>
      <c r="D62" t="s">
        <v>81</v>
      </c>
      <c r="E62" s="2" t="str">
        <f>HYPERLINK("capsilon://?command=openfolder&amp;siteaddress=FAM.docvelocity-na8.net&amp;folderid=FX388A8673-E8BE-D56E-EF3A-35EF183399CE","FX22041484")</f>
        <v>FX22041484</v>
      </c>
      <c r="F62" t="s">
        <v>19</v>
      </c>
      <c r="G62" t="s">
        <v>19</v>
      </c>
      <c r="H62" t="s">
        <v>82</v>
      </c>
      <c r="I62" t="s">
        <v>220</v>
      </c>
      <c r="J62">
        <v>258</v>
      </c>
      <c r="K62" t="s">
        <v>84</v>
      </c>
      <c r="L62" t="s">
        <v>85</v>
      </c>
      <c r="M62" t="s">
        <v>86</v>
      </c>
      <c r="N62">
        <v>2</v>
      </c>
      <c r="O62" s="1">
        <v>44656.777465277781</v>
      </c>
      <c r="P62" s="1">
        <v>44656.84269675926</v>
      </c>
      <c r="Q62">
        <v>3821</v>
      </c>
      <c r="R62">
        <v>1815</v>
      </c>
      <c r="S62" t="b">
        <v>0</v>
      </c>
      <c r="T62" t="s">
        <v>87</v>
      </c>
      <c r="U62" t="b">
        <v>1</v>
      </c>
      <c r="V62" t="s">
        <v>196</v>
      </c>
      <c r="W62" s="1">
        <v>44656.783668981479</v>
      </c>
      <c r="X62">
        <v>477</v>
      </c>
      <c r="Y62">
        <v>208</v>
      </c>
      <c r="Z62">
        <v>0</v>
      </c>
      <c r="AA62">
        <v>208</v>
      </c>
      <c r="AB62">
        <v>0</v>
      </c>
      <c r="AC62">
        <v>3</v>
      </c>
      <c r="AD62">
        <v>50</v>
      </c>
      <c r="AE62">
        <v>0</v>
      </c>
      <c r="AF62">
        <v>0</v>
      </c>
      <c r="AG62">
        <v>0</v>
      </c>
      <c r="AH62" t="s">
        <v>240</v>
      </c>
      <c r="AI62" s="1">
        <v>44656.84269675926</v>
      </c>
      <c r="AJ62">
        <v>1308</v>
      </c>
      <c r="AK62">
        <v>3</v>
      </c>
      <c r="AL62">
        <v>0</v>
      </c>
      <c r="AM62">
        <v>3</v>
      </c>
      <c r="AN62">
        <v>5</v>
      </c>
      <c r="AO62">
        <v>3</v>
      </c>
      <c r="AP62">
        <v>47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241</v>
      </c>
      <c r="B63" t="s">
        <v>79</v>
      </c>
      <c r="C63" t="s">
        <v>242</v>
      </c>
      <c r="D63" t="s">
        <v>81</v>
      </c>
      <c r="E63" s="2" t="str">
        <f>HYPERLINK("capsilon://?command=openfolder&amp;siteaddress=FAM.docvelocity-na8.net&amp;folderid=FX7A98BA35-45AC-D600-CB4E-6CD46070966C","FX22041359")</f>
        <v>FX22041359</v>
      </c>
      <c r="F63" t="s">
        <v>19</v>
      </c>
      <c r="G63" t="s">
        <v>19</v>
      </c>
      <c r="H63" t="s">
        <v>82</v>
      </c>
      <c r="I63" t="s">
        <v>243</v>
      </c>
      <c r="J63">
        <v>202</v>
      </c>
      <c r="K63" t="s">
        <v>84</v>
      </c>
      <c r="L63" t="s">
        <v>85</v>
      </c>
      <c r="M63" t="s">
        <v>86</v>
      </c>
      <c r="N63">
        <v>1</v>
      </c>
      <c r="O63" s="1">
        <v>44656.779039351852</v>
      </c>
      <c r="P63" s="1">
        <v>44656.789293981485</v>
      </c>
      <c r="Q63">
        <v>215</v>
      </c>
      <c r="R63">
        <v>671</v>
      </c>
      <c r="S63" t="b">
        <v>0</v>
      </c>
      <c r="T63" t="s">
        <v>87</v>
      </c>
      <c r="U63" t="b">
        <v>0</v>
      </c>
      <c r="V63" t="s">
        <v>88</v>
      </c>
      <c r="W63" s="1">
        <v>44656.789293981485</v>
      </c>
      <c r="X63">
        <v>662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202</v>
      </c>
      <c r="AE63">
        <v>178</v>
      </c>
      <c r="AF63">
        <v>0</v>
      </c>
      <c r="AG63">
        <v>7</v>
      </c>
      <c r="AH63" t="s">
        <v>87</v>
      </c>
      <c r="AI63" t="s">
        <v>87</v>
      </c>
      <c r="AJ63" t="s">
        <v>87</v>
      </c>
      <c r="AK63" t="s">
        <v>87</v>
      </c>
      <c r="AL63" t="s">
        <v>87</v>
      </c>
      <c r="AM63" t="s">
        <v>87</v>
      </c>
      <c r="AN63" t="s">
        <v>87</v>
      </c>
      <c r="AO63" t="s">
        <v>87</v>
      </c>
      <c r="AP63" t="s">
        <v>87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244</v>
      </c>
      <c r="B64" t="s">
        <v>79</v>
      </c>
      <c r="C64" t="s">
        <v>222</v>
      </c>
      <c r="D64" t="s">
        <v>81</v>
      </c>
      <c r="E64" s="2" t="str">
        <f>HYPERLINK("capsilon://?command=openfolder&amp;siteaddress=FAM.docvelocity-na8.net&amp;folderid=FXA9400808-2E5D-6833-F9FB-2E460C4C4ED9","FX2204969")</f>
        <v>FX2204969</v>
      </c>
      <c r="F64" t="s">
        <v>19</v>
      </c>
      <c r="G64" t="s">
        <v>19</v>
      </c>
      <c r="H64" t="s">
        <v>82</v>
      </c>
      <c r="I64" t="s">
        <v>223</v>
      </c>
      <c r="J64">
        <v>947</v>
      </c>
      <c r="K64" t="s">
        <v>84</v>
      </c>
      <c r="L64" t="s">
        <v>85</v>
      </c>
      <c r="M64" t="s">
        <v>86</v>
      </c>
      <c r="N64">
        <v>2</v>
      </c>
      <c r="O64" s="1">
        <v>44656.781261574077</v>
      </c>
      <c r="P64" s="1">
        <v>44656.91851851852</v>
      </c>
      <c r="Q64">
        <v>2030</v>
      </c>
      <c r="R64">
        <v>9829</v>
      </c>
      <c r="S64" t="b">
        <v>0</v>
      </c>
      <c r="T64" t="s">
        <v>87</v>
      </c>
      <c r="U64" t="b">
        <v>1</v>
      </c>
      <c r="V64" t="s">
        <v>245</v>
      </c>
      <c r="W64" s="1">
        <v>44656.88113425926</v>
      </c>
      <c r="X64">
        <v>5693</v>
      </c>
      <c r="Y64">
        <v>651</v>
      </c>
      <c r="Z64">
        <v>0</v>
      </c>
      <c r="AA64">
        <v>651</v>
      </c>
      <c r="AB64">
        <v>740</v>
      </c>
      <c r="AC64">
        <v>109</v>
      </c>
      <c r="AD64">
        <v>296</v>
      </c>
      <c r="AE64">
        <v>0</v>
      </c>
      <c r="AF64">
        <v>0</v>
      </c>
      <c r="AG64">
        <v>0</v>
      </c>
      <c r="AH64" t="s">
        <v>240</v>
      </c>
      <c r="AI64" s="1">
        <v>44656.91851851852</v>
      </c>
      <c r="AJ64">
        <v>1595</v>
      </c>
      <c r="AK64">
        <v>2</v>
      </c>
      <c r="AL64">
        <v>0</v>
      </c>
      <c r="AM64">
        <v>2</v>
      </c>
      <c r="AN64">
        <v>185</v>
      </c>
      <c r="AO64">
        <v>2</v>
      </c>
      <c r="AP64">
        <v>294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246</v>
      </c>
      <c r="B65" t="s">
        <v>79</v>
      </c>
      <c r="C65" t="s">
        <v>225</v>
      </c>
      <c r="D65" t="s">
        <v>81</v>
      </c>
      <c r="E65" s="2" t="str">
        <f>HYPERLINK("capsilon://?command=openfolder&amp;siteaddress=FAM.docvelocity-na8.net&amp;folderid=FXA6D2CE55-DCFD-30D3-1AB9-4D68EC43CF62","FX22041577")</f>
        <v>FX22041577</v>
      </c>
      <c r="F65" t="s">
        <v>19</v>
      </c>
      <c r="G65" t="s">
        <v>19</v>
      </c>
      <c r="H65" t="s">
        <v>82</v>
      </c>
      <c r="I65" t="s">
        <v>226</v>
      </c>
      <c r="J65">
        <v>197</v>
      </c>
      <c r="K65" t="s">
        <v>84</v>
      </c>
      <c r="L65" t="s">
        <v>85</v>
      </c>
      <c r="M65" t="s">
        <v>86</v>
      </c>
      <c r="N65">
        <v>2</v>
      </c>
      <c r="O65" s="1">
        <v>44656.782094907408</v>
      </c>
      <c r="P65" s="1">
        <v>44656.846979166665</v>
      </c>
      <c r="Q65">
        <v>3503</v>
      </c>
      <c r="R65">
        <v>2103</v>
      </c>
      <c r="S65" t="b">
        <v>0</v>
      </c>
      <c r="T65" t="s">
        <v>87</v>
      </c>
      <c r="U65" t="b">
        <v>1</v>
      </c>
      <c r="V65" t="s">
        <v>114</v>
      </c>
      <c r="W65" s="1">
        <v>44656.799849537034</v>
      </c>
      <c r="X65">
        <v>1393</v>
      </c>
      <c r="Y65">
        <v>165</v>
      </c>
      <c r="Z65">
        <v>0</v>
      </c>
      <c r="AA65">
        <v>165</v>
      </c>
      <c r="AB65">
        <v>0</v>
      </c>
      <c r="AC65">
        <v>96</v>
      </c>
      <c r="AD65">
        <v>32</v>
      </c>
      <c r="AE65">
        <v>0</v>
      </c>
      <c r="AF65">
        <v>0</v>
      </c>
      <c r="AG65">
        <v>0</v>
      </c>
      <c r="AH65" t="s">
        <v>200</v>
      </c>
      <c r="AI65" s="1">
        <v>44656.846979166665</v>
      </c>
      <c r="AJ65">
        <v>710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247</v>
      </c>
      <c r="B66" t="s">
        <v>79</v>
      </c>
      <c r="C66" t="s">
        <v>228</v>
      </c>
      <c r="D66" t="s">
        <v>81</v>
      </c>
      <c r="E66" s="2" t="str">
        <f>HYPERLINK("capsilon://?command=openfolder&amp;siteaddress=FAM.docvelocity-na8.net&amp;folderid=FX485906F3-5ADB-8764-3CDC-0B325A7C0F9A","FX22041319")</f>
        <v>FX22041319</v>
      </c>
      <c r="F66" t="s">
        <v>19</v>
      </c>
      <c r="G66" t="s">
        <v>19</v>
      </c>
      <c r="H66" t="s">
        <v>82</v>
      </c>
      <c r="I66" t="s">
        <v>248</v>
      </c>
      <c r="J66">
        <v>28</v>
      </c>
      <c r="K66" t="s">
        <v>84</v>
      </c>
      <c r="L66" t="s">
        <v>85</v>
      </c>
      <c r="M66" t="s">
        <v>86</v>
      </c>
      <c r="N66">
        <v>2</v>
      </c>
      <c r="O66" s="1">
        <v>44656.782824074071</v>
      </c>
      <c r="P66" s="1">
        <v>44656.890300925923</v>
      </c>
      <c r="Q66">
        <v>8263</v>
      </c>
      <c r="R66">
        <v>1023</v>
      </c>
      <c r="S66" t="b">
        <v>0</v>
      </c>
      <c r="T66" t="s">
        <v>87</v>
      </c>
      <c r="U66" t="b">
        <v>0</v>
      </c>
      <c r="V66" t="s">
        <v>98</v>
      </c>
      <c r="W66" s="1">
        <v>44656.796215277776</v>
      </c>
      <c r="X66">
        <v>848</v>
      </c>
      <c r="Y66">
        <v>21</v>
      </c>
      <c r="Z66">
        <v>0</v>
      </c>
      <c r="AA66">
        <v>21</v>
      </c>
      <c r="AB66">
        <v>0</v>
      </c>
      <c r="AC66">
        <v>19</v>
      </c>
      <c r="AD66">
        <v>7</v>
      </c>
      <c r="AE66">
        <v>0</v>
      </c>
      <c r="AF66">
        <v>0</v>
      </c>
      <c r="AG66">
        <v>0</v>
      </c>
      <c r="AH66" t="s">
        <v>200</v>
      </c>
      <c r="AI66" s="1">
        <v>44656.890300925923</v>
      </c>
      <c r="AJ66">
        <v>163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249</v>
      </c>
      <c r="B67" t="s">
        <v>79</v>
      </c>
      <c r="C67" t="s">
        <v>228</v>
      </c>
      <c r="D67" t="s">
        <v>81</v>
      </c>
      <c r="E67" s="2" t="str">
        <f>HYPERLINK("capsilon://?command=openfolder&amp;siteaddress=FAM.docvelocity-na8.net&amp;folderid=FX485906F3-5ADB-8764-3CDC-0B325A7C0F9A","FX22041319")</f>
        <v>FX22041319</v>
      </c>
      <c r="F67" t="s">
        <v>19</v>
      </c>
      <c r="G67" t="s">
        <v>19</v>
      </c>
      <c r="H67" t="s">
        <v>82</v>
      </c>
      <c r="I67" t="s">
        <v>250</v>
      </c>
      <c r="J67">
        <v>75</v>
      </c>
      <c r="K67" t="s">
        <v>84</v>
      </c>
      <c r="L67" t="s">
        <v>85</v>
      </c>
      <c r="M67" t="s">
        <v>86</v>
      </c>
      <c r="N67">
        <v>1</v>
      </c>
      <c r="O67" s="1">
        <v>44656.783587962964</v>
      </c>
      <c r="P67" s="1">
        <v>44656.791122685187</v>
      </c>
      <c r="Q67">
        <v>495</v>
      </c>
      <c r="R67">
        <v>156</v>
      </c>
      <c r="S67" t="b">
        <v>0</v>
      </c>
      <c r="T67" t="s">
        <v>87</v>
      </c>
      <c r="U67" t="b">
        <v>0</v>
      </c>
      <c r="V67" t="s">
        <v>88</v>
      </c>
      <c r="W67" s="1">
        <v>44656.791122685187</v>
      </c>
      <c r="X67">
        <v>85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75</v>
      </c>
      <c r="AE67">
        <v>70</v>
      </c>
      <c r="AF67">
        <v>0</v>
      </c>
      <c r="AG67">
        <v>3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251</v>
      </c>
      <c r="B68" t="s">
        <v>79</v>
      </c>
      <c r="C68" t="s">
        <v>228</v>
      </c>
      <c r="D68" t="s">
        <v>81</v>
      </c>
      <c r="E68" s="2" t="str">
        <f>HYPERLINK("capsilon://?command=openfolder&amp;siteaddress=FAM.docvelocity-na8.net&amp;folderid=FX485906F3-5ADB-8764-3CDC-0B325A7C0F9A","FX22041319")</f>
        <v>FX22041319</v>
      </c>
      <c r="F68" t="s">
        <v>19</v>
      </c>
      <c r="G68" t="s">
        <v>19</v>
      </c>
      <c r="H68" t="s">
        <v>82</v>
      </c>
      <c r="I68" t="s">
        <v>252</v>
      </c>
      <c r="J68">
        <v>75</v>
      </c>
      <c r="K68" t="s">
        <v>84</v>
      </c>
      <c r="L68" t="s">
        <v>85</v>
      </c>
      <c r="M68" t="s">
        <v>86</v>
      </c>
      <c r="N68">
        <v>1</v>
      </c>
      <c r="O68" s="1">
        <v>44656.783819444441</v>
      </c>
      <c r="P68" s="1">
        <v>44656.790127314816</v>
      </c>
      <c r="Q68">
        <v>474</v>
      </c>
      <c r="R68">
        <v>71</v>
      </c>
      <c r="S68" t="b">
        <v>0</v>
      </c>
      <c r="T68" t="s">
        <v>87</v>
      </c>
      <c r="U68" t="b">
        <v>0</v>
      </c>
      <c r="V68" t="s">
        <v>88</v>
      </c>
      <c r="W68" s="1">
        <v>44656.790127314816</v>
      </c>
      <c r="X68">
        <v>71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75</v>
      </c>
      <c r="AE68">
        <v>70</v>
      </c>
      <c r="AF68">
        <v>0</v>
      </c>
      <c r="AG68">
        <v>3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HYPERLINK("capsilon://?command=openfolder&amp;siteaddress=FAM.docvelocity-na8.net&amp;folderid=FX5A3E522C-F8E9-5339-105D-3B550C634942","FX220312782")</f>
        <v>FX220312782</v>
      </c>
      <c r="F69" t="s">
        <v>19</v>
      </c>
      <c r="G69" t="s">
        <v>19</v>
      </c>
      <c r="H69" t="s">
        <v>82</v>
      </c>
      <c r="I69" t="s">
        <v>255</v>
      </c>
      <c r="J69">
        <v>90</v>
      </c>
      <c r="K69" t="s">
        <v>84</v>
      </c>
      <c r="L69" t="s">
        <v>85</v>
      </c>
      <c r="M69" t="s">
        <v>86</v>
      </c>
      <c r="N69">
        <v>1</v>
      </c>
      <c r="O69" s="1">
        <v>44656.784467592595</v>
      </c>
      <c r="P69" s="1">
        <v>44656.793865740743</v>
      </c>
      <c r="Q69">
        <v>563</v>
      </c>
      <c r="R69">
        <v>249</v>
      </c>
      <c r="S69" t="b">
        <v>0</v>
      </c>
      <c r="T69" t="s">
        <v>87</v>
      </c>
      <c r="U69" t="b">
        <v>0</v>
      </c>
      <c r="V69" t="s">
        <v>88</v>
      </c>
      <c r="W69" s="1">
        <v>44656.793865740743</v>
      </c>
      <c r="X69">
        <v>156</v>
      </c>
      <c r="Y69">
        <v>4</v>
      </c>
      <c r="Z69">
        <v>0</v>
      </c>
      <c r="AA69">
        <v>4</v>
      </c>
      <c r="AB69">
        <v>0</v>
      </c>
      <c r="AC69">
        <v>0</v>
      </c>
      <c r="AD69">
        <v>86</v>
      </c>
      <c r="AE69">
        <v>78</v>
      </c>
      <c r="AF69">
        <v>0</v>
      </c>
      <c r="AG69">
        <v>5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228</v>
      </c>
      <c r="D70" t="s">
        <v>81</v>
      </c>
      <c r="E70" s="2" t="str">
        <f t="shared" ref="E70:E80" si="1">HYPERLINK("capsilon://?command=openfolder&amp;siteaddress=FAM.docvelocity-na8.net&amp;folderid=FX485906F3-5ADB-8764-3CDC-0B325A7C0F9A","FX22041319")</f>
        <v>FX22041319</v>
      </c>
      <c r="F70" t="s">
        <v>19</v>
      </c>
      <c r="G70" t="s">
        <v>19</v>
      </c>
      <c r="H70" t="s">
        <v>82</v>
      </c>
      <c r="I70" t="s">
        <v>257</v>
      </c>
      <c r="J70">
        <v>38</v>
      </c>
      <c r="K70" t="s">
        <v>84</v>
      </c>
      <c r="L70" t="s">
        <v>85</v>
      </c>
      <c r="M70" t="s">
        <v>86</v>
      </c>
      <c r="N70">
        <v>2</v>
      </c>
      <c r="O70" s="1">
        <v>44656.784768518519</v>
      </c>
      <c r="P70" s="1">
        <v>44656.891782407409</v>
      </c>
      <c r="Q70">
        <v>8971</v>
      </c>
      <c r="R70">
        <v>275</v>
      </c>
      <c r="S70" t="b">
        <v>0</v>
      </c>
      <c r="T70" t="s">
        <v>87</v>
      </c>
      <c r="U70" t="b">
        <v>0</v>
      </c>
      <c r="V70" t="s">
        <v>189</v>
      </c>
      <c r="W70" s="1">
        <v>44656.792002314818</v>
      </c>
      <c r="X70">
        <v>148</v>
      </c>
      <c r="Y70">
        <v>33</v>
      </c>
      <c r="Z70">
        <v>0</v>
      </c>
      <c r="AA70">
        <v>33</v>
      </c>
      <c r="AB70">
        <v>0</v>
      </c>
      <c r="AC70">
        <v>1</v>
      </c>
      <c r="AD70">
        <v>5</v>
      </c>
      <c r="AE70">
        <v>0</v>
      </c>
      <c r="AF70">
        <v>0</v>
      </c>
      <c r="AG70">
        <v>0</v>
      </c>
      <c r="AH70" t="s">
        <v>200</v>
      </c>
      <c r="AI70" s="1">
        <v>44656.891782407409</v>
      </c>
      <c r="AJ70">
        <v>127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258</v>
      </c>
      <c r="B71" t="s">
        <v>79</v>
      </c>
      <c r="C71" t="s">
        <v>228</v>
      </c>
      <c r="D71" t="s">
        <v>81</v>
      </c>
      <c r="E71" s="2" t="str">
        <f t="shared" si="1"/>
        <v>FX22041319</v>
      </c>
      <c r="F71" t="s">
        <v>19</v>
      </c>
      <c r="G71" t="s">
        <v>19</v>
      </c>
      <c r="H71" t="s">
        <v>82</v>
      </c>
      <c r="I71" t="s">
        <v>259</v>
      </c>
      <c r="J71">
        <v>38</v>
      </c>
      <c r="K71" t="s">
        <v>84</v>
      </c>
      <c r="L71" t="s">
        <v>85</v>
      </c>
      <c r="M71" t="s">
        <v>86</v>
      </c>
      <c r="N71">
        <v>2</v>
      </c>
      <c r="O71" s="1">
        <v>44656.785057870373</v>
      </c>
      <c r="P71" s="1">
        <v>44656.892754629633</v>
      </c>
      <c r="Q71">
        <v>9059</v>
      </c>
      <c r="R71">
        <v>246</v>
      </c>
      <c r="S71" t="b">
        <v>0</v>
      </c>
      <c r="T71" t="s">
        <v>87</v>
      </c>
      <c r="U71" t="b">
        <v>0</v>
      </c>
      <c r="V71" t="s">
        <v>180</v>
      </c>
      <c r="W71" s="1">
        <v>44656.792685185188</v>
      </c>
      <c r="X71">
        <v>163</v>
      </c>
      <c r="Y71">
        <v>33</v>
      </c>
      <c r="Z71">
        <v>0</v>
      </c>
      <c r="AA71">
        <v>33</v>
      </c>
      <c r="AB71">
        <v>0</v>
      </c>
      <c r="AC71">
        <v>3</v>
      </c>
      <c r="AD71">
        <v>5</v>
      </c>
      <c r="AE71">
        <v>0</v>
      </c>
      <c r="AF71">
        <v>0</v>
      </c>
      <c r="AG71">
        <v>0</v>
      </c>
      <c r="AH71" t="s">
        <v>200</v>
      </c>
      <c r="AI71" s="1">
        <v>44656.892754629633</v>
      </c>
      <c r="AJ71">
        <v>83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5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260</v>
      </c>
      <c r="B72" t="s">
        <v>79</v>
      </c>
      <c r="C72" t="s">
        <v>228</v>
      </c>
      <c r="D72" t="s">
        <v>81</v>
      </c>
      <c r="E72" s="2" t="str">
        <f t="shared" si="1"/>
        <v>FX22041319</v>
      </c>
      <c r="F72" t="s">
        <v>19</v>
      </c>
      <c r="G72" t="s">
        <v>19</v>
      </c>
      <c r="H72" t="s">
        <v>82</v>
      </c>
      <c r="I72" t="s">
        <v>261</v>
      </c>
      <c r="J72">
        <v>38</v>
      </c>
      <c r="K72" t="s">
        <v>84</v>
      </c>
      <c r="L72" t="s">
        <v>85</v>
      </c>
      <c r="M72" t="s">
        <v>86</v>
      </c>
      <c r="N72">
        <v>2</v>
      </c>
      <c r="O72" s="1">
        <v>44656.785266203704</v>
      </c>
      <c r="P72" s="1">
        <v>44656.893900462965</v>
      </c>
      <c r="Q72">
        <v>9207</v>
      </c>
      <c r="R72">
        <v>179</v>
      </c>
      <c r="S72" t="b">
        <v>0</v>
      </c>
      <c r="T72" t="s">
        <v>87</v>
      </c>
      <c r="U72" t="b">
        <v>0</v>
      </c>
      <c r="V72" t="s">
        <v>88</v>
      </c>
      <c r="W72" s="1">
        <v>44656.792048611111</v>
      </c>
      <c r="X72">
        <v>72</v>
      </c>
      <c r="Y72">
        <v>33</v>
      </c>
      <c r="Z72">
        <v>0</v>
      </c>
      <c r="AA72">
        <v>33</v>
      </c>
      <c r="AB72">
        <v>0</v>
      </c>
      <c r="AC72">
        <v>1</v>
      </c>
      <c r="AD72">
        <v>5</v>
      </c>
      <c r="AE72">
        <v>0</v>
      </c>
      <c r="AF72">
        <v>0</v>
      </c>
      <c r="AG72">
        <v>0</v>
      </c>
      <c r="AH72" t="s">
        <v>200</v>
      </c>
      <c r="AI72" s="1">
        <v>44656.893900462965</v>
      </c>
      <c r="AJ72">
        <v>98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262</v>
      </c>
      <c r="B73" t="s">
        <v>79</v>
      </c>
      <c r="C73" t="s">
        <v>228</v>
      </c>
      <c r="D73" t="s">
        <v>81</v>
      </c>
      <c r="E73" s="2" t="str">
        <f t="shared" si="1"/>
        <v>FX22041319</v>
      </c>
      <c r="F73" t="s">
        <v>19</v>
      </c>
      <c r="G73" t="s">
        <v>19</v>
      </c>
      <c r="H73" t="s">
        <v>82</v>
      </c>
      <c r="I73" t="s">
        <v>263</v>
      </c>
      <c r="J73">
        <v>38</v>
      </c>
      <c r="K73" t="s">
        <v>84</v>
      </c>
      <c r="L73" t="s">
        <v>85</v>
      </c>
      <c r="M73" t="s">
        <v>86</v>
      </c>
      <c r="N73">
        <v>2</v>
      </c>
      <c r="O73" s="1">
        <v>44656.785393518519</v>
      </c>
      <c r="P73" s="1">
        <v>44656.89472222222</v>
      </c>
      <c r="Q73">
        <v>9268</v>
      </c>
      <c r="R73">
        <v>178</v>
      </c>
      <c r="S73" t="b">
        <v>0</v>
      </c>
      <c r="T73" t="s">
        <v>87</v>
      </c>
      <c r="U73" t="b">
        <v>0</v>
      </c>
      <c r="V73" t="s">
        <v>180</v>
      </c>
      <c r="W73" s="1">
        <v>44656.793946759259</v>
      </c>
      <c r="X73">
        <v>108</v>
      </c>
      <c r="Y73">
        <v>33</v>
      </c>
      <c r="Z73">
        <v>0</v>
      </c>
      <c r="AA73">
        <v>33</v>
      </c>
      <c r="AB73">
        <v>0</v>
      </c>
      <c r="AC73">
        <v>2</v>
      </c>
      <c r="AD73">
        <v>5</v>
      </c>
      <c r="AE73">
        <v>0</v>
      </c>
      <c r="AF73">
        <v>0</v>
      </c>
      <c r="AG73">
        <v>0</v>
      </c>
      <c r="AH73" t="s">
        <v>200</v>
      </c>
      <c r="AI73" s="1">
        <v>44656.89472222222</v>
      </c>
      <c r="AJ73">
        <v>70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264</v>
      </c>
      <c r="B74" t="s">
        <v>79</v>
      </c>
      <c r="C74" t="s">
        <v>228</v>
      </c>
      <c r="D74" t="s">
        <v>81</v>
      </c>
      <c r="E74" s="2" t="str">
        <f t="shared" si="1"/>
        <v>FX22041319</v>
      </c>
      <c r="F74" t="s">
        <v>19</v>
      </c>
      <c r="G74" t="s">
        <v>19</v>
      </c>
      <c r="H74" t="s">
        <v>82</v>
      </c>
      <c r="I74" t="s">
        <v>265</v>
      </c>
      <c r="J74">
        <v>38</v>
      </c>
      <c r="K74" t="s">
        <v>84</v>
      </c>
      <c r="L74" t="s">
        <v>85</v>
      </c>
      <c r="M74" t="s">
        <v>86</v>
      </c>
      <c r="N74">
        <v>2</v>
      </c>
      <c r="O74" s="1">
        <v>44656.785636574074</v>
      </c>
      <c r="P74" s="1">
        <v>44656.895810185182</v>
      </c>
      <c r="Q74">
        <v>9370</v>
      </c>
      <c r="R74">
        <v>149</v>
      </c>
      <c r="S74" t="b">
        <v>0</v>
      </c>
      <c r="T74" t="s">
        <v>87</v>
      </c>
      <c r="U74" t="b">
        <v>0</v>
      </c>
      <c r="V74" t="s">
        <v>88</v>
      </c>
      <c r="W74" s="1">
        <v>44656.794525462959</v>
      </c>
      <c r="X74">
        <v>56</v>
      </c>
      <c r="Y74">
        <v>33</v>
      </c>
      <c r="Z74">
        <v>0</v>
      </c>
      <c r="AA74">
        <v>33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200</v>
      </c>
      <c r="AI74" s="1">
        <v>44656.895810185182</v>
      </c>
      <c r="AJ74">
        <v>93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5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266</v>
      </c>
      <c r="B75" t="s">
        <v>79</v>
      </c>
      <c r="C75" t="s">
        <v>228</v>
      </c>
      <c r="D75" t="s">
        <v>81</v>
      </c>
      <c r="E75" s="2" t="str">
        <f t="shared" si="1"/>
        <v>FX22041319</v>
      </c>
      <c r="F75" t="s">
        <v>19</v>
      </c>
      <c r="G75" t="s">
        <v>19</v>
      </c>
      <c r="H75" t="s">
        <v>82</v>
      </c>
      <c r="I75" t="s">
        <v>267</v>
      </c>
      <c r="J75">
        <v>28</v>
      </c>
      <c r="K75" t="s">
        <v>84</v>
      </c>
      <c r="L75" t="s">
        <v>85</v>
      </c>
      <c r="M75" t="s">
        <v>86</v>
      </c>
      <c r="N75">
        <v>2</v>
      </c>
      <c r="O75" s="1">
        <v>44656.785671296297</v>
      </c>
      <c r="P75" s="1">
        <v>44656.897245370368</v>
      </c>
      <c r="Q75">
        <v>9426</v>
      </c>
      <c r="R75">
        <v>214</v>
      </c>
      <c r="S75" t="b">
        <v>0</v>
      </c>
      <c r="T75" t="s">
        <v>87</v>
      </c>
      <c r="U75" t="b">
        <v>0</v>
      </c>
      <c r="V75" t="s">
        <v>180</v>
      </c>
      <c r="W75" s="1">
        <v>44656.794999999998</v>
      </c>
      <c r="X75">
        <v>91</v>
      </c>
      <c r="Y75">
        <v>21</v>
      </c>
      <c r="Z75">
        <v>0</v>
      </c>
      <c r="AA75">
        <v>21</v>
      </c>
      <c r="AB75">
        <v>0</v>
      </c>
      <c r="AC75">
        <v>0</v>
      </c>
      <c r="AD75">
        <v>7</v>
      </c>
      <c r="AE75">
        <v>0</v>
      </c>
      <c r="AF75">
        <v>0</v>
      </c>
      <c r="AG75">
        <v>0</v>
      </c>
      <c r="AH75" t="s">
        <v>200</v>
      </c>
      <c r="AI75" s="1">
        <v>44656.897245370368</v>
      </c>
      <c r="AJ75">
        <v>123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7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268</v>
      </c>
      <c r="B76" t="s">
        <v>79</v>
      </c>
      <c r="C76" t="s">
        <v>228</v>
      </c>
      <c r="D76" t="s">
        <v>81</v>
      </c>
      <c r="E76" s="2" t="str">
        <f t="shared" si="1"/>
        <v>FX22041319</v>
      </c>
      <c r="F76" t="s">
        <v>19</v>
      </c>
      <c r="G76" t="s">
        <v>19</v>
      </c>
      <c r="H76" t="s">
        <v>82</v>
      </c>
      <c r="I76" t="s">
        <v>269</v>
      </c>
      <c r="J76">
        <v>43</v>
      </c>
      <c r="K76" t="s">
        <v>84</v>
      </c>
      <c r="L76" t="s">
        <v>85</v>
      </c>
      <c r="M76" t="s">
        <v>86</v>
      </c>
      <c r="N76">
        <v>2</v>
      </c>
      <c r="O76" s="1">
        <v>44656.786365740743</v>
      </c>
      <c r="P76" s="1">
        <v>44656.898148148146</v>
      </c>
      <c r="Q76">
        <v>9488</v>
      </c>
      <c r="R76">
        <v>170</v>
      </c>
      <c r="S76" t="b">
        <v>0</v>
      </c>
      <c r="T76" t="s">
        <v>87</v>
      </c>
      <c r="U76" t="b">
        <v>0</v>
      </c>
      <c r="V76" t="s">
        <v>108</v>
      </c>
      <c r="W76" s="1">
        <v>44656.795057870368</v>
      </c>
      <c r="X76">
        <v>92</v>
      </c>
      <c r="Y76">
        <v>38</v>
      </c>
      <c r="Z76">
        <v>0</v>
      </c>
      <c r="AA76">
        <v>38</v>
      </c>
      <c r="AB76">
        <v>0</v>
      </c>
      <c r="AC76">
        <v>3</v>
      </c>
      <c r="AD76">
        <v>5</v>
      </c>
      <c r="AE76">
        <v>0</v>
      </c>
      <c r="AF76">
        <v>0</v>
      </c>
      <c r="AG76">
        <v>0</v>
      </c>
      <c r="AH76" t="s">
        <v>200</v>
      </c>
      <c r="AI76" s="1">
        <v>44656.898148148146</v>
      </c>
      <c r="AJ76">
        <v>78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270</v>
      </c>
      <c r="B77" t="s">
        <v>79</v>
      </c>
      <c r="C77" t="s">
        <v>228</v>
      </c>
      <c r="D77" t="s">
        <v>81</v>
      </c>
      <c r="E77" s="2" t="str">
        <f t="shared" si="1"/>
        <v>FX22041319</v>
      </c>
      <c r="F77" t="s">
        <v>19</v>
      </c>
      <c r="G77" t="s">
        <v>19</v>
      </c>
      <c r="H77" t="s">
        <v>82</v>
      </c>
      <c r="I77" t="s">
        <v>271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44656.786712962959</v>
      </c>
      <c r="P77" s="1">
        <v>44656.89880787037</v>
      </c>
      <c r="Q77">
        <v>9529</v>
      </c>
      <c r="R77">
        <v>156</v>
      </c>
      <c r="S77" t="b">
        <v>0</v>
      </c>
      <c r="T77" t="s">
        <v>87</v>
      </c>
      <c r="U77" t="b">
        <v>0</v>
      </c>
      <c r="V77" t="s">
        <v>88</v>
      </c>
      <c r="W77" s="1">
        <v>44656.795694444445</v>
      </c>
      <c r="X77">
        <v>100</v>
      </c>
      <c r="Y77">
        <v>33</v>
      </c>
      <c r="Z77">
        <v>0</v>
      </c>
      <c r="AA77">
        <v>33</v>
      </c>
      <c r="AB77">
        <v>0</v>
      </c>
      <c r="AC77">
        <v>2</v>
      </c>
      <c r="AD77">
        <v>5</v>
      </c>
      <c r="AE77">
        <v>0</v>
      </c>
      <c r="AF77">
        <v>0</v>
      </c>
      <c r="AG77">
        <v>0</v>
      </c>
      <c r="AH77" t="s">
        <v>200</v>
      </c>
      <c r="AI77" s="1">
        <v>44656.89880787037</v>
      </c>
      <c r="AJ77">
        <v>56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272</v>
      </c>
      <c r="B78" t="s">
        <v>79</v>
      </c>
      <c r="C78" t="s">
        <v>228</v>
      </c>
      <c r="D78" t="s">
        <v>81</v>
      </c>
      <c r="E78" s="2" t="str">
        <f t="shared" si="1"/>
        <v>FX22041319</v>
      </c>
      <c r="F78" t="s">
        <v>19</v>
      </c>
      <c r="G78" t="s">
        <v>19</v>
      </c>
      <c r="H78" t="s">
        <v>82</v>
      </c>
      <c r="I78" t="s">
        <v>273</v>
      </c>
      <c r="J78">
        <v>43</v>
      </c>
      <c r="K78" t="s">
        <v>84</v>
      </c>
      <c r="L78" t="s">
        <v>85</v>
      </c>
      <c r="M78" t="s">
        <v>86</v>
      </c>
      <c r="N78">
        <v>2</v>
      </c>
      <c r="O78" s="1">
        <v>44656.786782407406</v>
      </c>
      <c r="P78" s="1">
        <v>44656.899502314816</v>
      </c>
      <c r="Q78">
        <v>9546</v>
      </c>
      <c r="R78">
        <v>193</v>
      </c>
      <c r="S78" t="b">
        <v>0</v>
      </c>
      <c r="T78" t="s">
        <v>87</v>
      </c>
      <c r="U78" t="b">
        <v>0</v>
      </c>
      <c r="V78" t="s">
        <v>158</v>
      </c>
      <c r="W78" s="1">
        <v>44656.796516203707</v>
      </c>
      <c r="X78">
        <v>134</v>
      </c>
      <c r="Y78">
        <v>38</v>
      </c>
      <c r="Z78">
        <v>0</v>
      </c>
      <c r="AA78">
        <v>38</v>
      </c>
      <c r="AB78">
        <v>0</v>
      </c>
      <c r="AC78">
        <v>0</v>
      </c>
      <c r="AD78">
        <v>5</v>
      </c>
      <c r="AE78">
        <v>0</v>
      </c>
      <c r="AF78">
        <v>0</v>
      </c>
      <c r="AG78">
        <v>0</v>
      </c>
      <c r="AH78" t="s">
        <v>200</v>
      </c>
      <c r="AI78" s="1">
        <v>44656.899502314816</v>
      </c>
      <c r="AJ78">
        <v>59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274</v>
      </c>
      <c r="B79" t="s">
        <v>79</v>
      </c>
      <c r="C79" t="s">
        <v>228</v>
      </c>
      <c r="D79" t="s">
        <v>81</v>
      </c>
      <c r="E79" s="2" t="str">
        <f t="shared" si="1"/>
        <v>FX22041319</v>
      </c>
      <c r="F79" t="s">
        <v>19</v>
      </c>
      <c r="G79" t="s">
        <v>19</v>
      </c>
      <c r="H79" t="s">
        <v>82</v>
      </c>
      <c r="I79" t="s">
        <v>275</v>
      </c>
      <c r="J79">
        <v>28</v>
      </c>
      <c r="K79" t="s">
        <v>84</v>
      </c>
      <c r="L79" t="s">
        <v>85</v>
      </c>
      <c r="M79" t="s">
        <v>86</v>
      </c>
      <c r="N79">
        <v>2</v>
      </c>
      <c r="O79" s="1">
        <v>44656.78738425926</v>
      </c>
      <c r="P79" s="1">
        <v>44656.900439814817</v>
      </c>
      <c r="Q79">
        <v>9458</v>
      </c>
      <c r="R79">
        <v>310</v>
      </c>
      <c r="S79" t="b">
        <v>0</v>
      </c>
      <c r="T79" t="s">
        <v>87</v>
      </c>
      <c r="U79" t="b">
        <v>0</v>
      </c>
      <c r="V79" t="s">
        <v>180</v>
      </c>
      <c r="W79" s="1">
        <v>44656.797673611109</v>
      </c>
      <c r="X79">
        <v>230</v>
      </c>
      <c r="Y79">
        <v>21</v>
      </c>
      <c r="Z79">
        <v>0</v>
      </c>
      <c r="AA79">
        <v>21</v>
      </c>
      <c r="AB79">
        <v>0</v>
      </c>
      <c r="AC79">
        <v>13</v>
      </c>
      <c r="AD79">
        <v>7</v>
      </c>
      <c r="AE79">
        <v>0</v>
      </c>
      <c r="AF79">
        <v>0</v>
      </c>
      <c r="AG79">
        <v>0</v>
      </c>
      <c r="AH79" t="s">
        <v>200</v>
      </c>
      <c r="AI79" s="1">
        <v>44656.900439814817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276</v>
      </c>
      <c r="B80" t="s">
        <v>79</v>
      </c>
      <c r="C80" t="s">
        <v>228</v>
      </c>
      <c r="D80" t="s">
        <v>81</v>
      </c>
      <c r="E80" s="2" t="str">
        <f t="shared" si="1"/>
        <v>FX22041319</v>
      </c>
      <c r="F80" t="s">
        <v>19</v>
      </c>
      <c r="G80" t="s">
        <v>19</v>
      </c>
      <c r="H80" t="s">
        <v>82</v>
      </c>
      <c r="I80" t="s">
        <v>277</v>
      </c>
      <c r="J80">
        <v>28</v>
      </c>
      <c r="K80" t="s">
        <v>84</v>
      </c>
      <c r="L80" t="s">
        <v>85</v>
      </c>
      <c r="M80" t="s">
        <v>86</v>
      </c>
      <c r="N80">
        <v>2</v>
      </c>
      <c r="O80" s="1">
        <v>44656.787615740737</v>
      </c>
      <c r="P80" s="1">
        <v>44656.901284722226</v>
      </c>
      <c r="Q80">
        <v>9684</v>
      </c>
      <c r="R80">
        <v>137</v>
      </c>
      <c r="S80" t="b">
        <v>0</v>
      </c>
      <c r="T80" t="s">
        <v>87</v>
      </c>
      <c r="U80" t="b">
        <v>0</v>
      </c>
      <c r="V80" t="s">
        <v>88</v>
      </c>
      <c r="W80" s="1">
        <v>44656.796273148146</v>
      </c>
      <c r="X80">
        <v>49</v>
      </c>
      <c r="Y80">
        <v>21</v>
      </c>
      <c r="Z80">
        <v>0</v>
      </c>
      <c r="AA80">
        <v>21</v>
      </c>
      <c r="AB80">
        <v>0</v>
      </c>
      <c r="AC80">
        <v>0</v>
      </c>
      <c r="AD80">
        <v>7</v>
      </c>
      <c r="AE80">
        <v>0</v>
      </c>
      <c r="AF80">
        <v>0</v>
      </c>
      <c r="AG80">
        <v>0</v>
      </c>
      <c r="AH80" t="s">
        <v>200</v>
      </c>
      <c r="AI80" s="1">
        <v>44656.901284722226</v>
      </c>
      <c r="AJ80">
        <v>72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7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278</v>
      </c>
      <c r="B81" t="s">
        <v>79</v>
      </c>
      <c r="C81" t="s">
        <v>279</v>
      </c>
      <c r="D81" t="s">
        <v>81</v>
      </c>
      <c r="E81" s="2" t="str">
        <f>HYPERLINK("capsilon://?command=openfolder&amp;siteaddress=FAM.docvelocity-na8.net&amp;folderid=FXA68E3CCE-876B-0E63-B3FD-CDD5B025F9B4","FX22041485")</f>
        <v>FX22041485</v>
      </c>
      <c r="F81" t="s">
        <v>19</v>
      </c>
      <c r="G81" t="s">
        <v>19</v>
      </c>
      <c r="H81" t="s">
        <v>82</v>
      </c>
      <c r="I81" t="s">
        <v>280</v>
      </c>
      <c r="J81">
        <v>193</v>
      </c>
      <c r="K81" t="s">
        <v>84</v>
      </c>
      <c r="L81" t="s">
        <v>85</v>
      </c>
      <c r="M81" t="s">
        <v>86</v>
      </c>
      <c r="N81">
        <v>1</v>
      </c>
      <c r="O81" s="1">
        <v>44656.78765046296</v>
      </c>
      <c r="P81" s="1">
        <v>44656.797812500001</v>
      </c>
      <c r="Q81">
        <v>735</v>
      </c>
      <c r="R81">
        <v>143</v>
      </c>
      <c r="S81" t="b">
        <v>0</v>
      </c>
      <c r="T81" t="s">
        <v>87</v>
      </c>
      <c r="U81" t="b">
        <v>0</v>
      </c>
      <c r="V81" t="s">
        <v>88</v>
      </c>
      <c r="W81" s="1">
        <v>44656.797812500001</v>
      </c>
      <c r="X81">
        <v>132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193</v>
      </c>
      <c r="AE81">
        <v>181</v>
      </c>
      <c r="AF81">
        <v>0</v>
      </c>
      <c r="AG81">
        <v>7</v>
      </c>
      <c r="AH81" t="s">
        <v>87</v>
      </c>
      <c r="AI81" t="s">
        <v>87</v>
      </c>
      <c r="AJ81" t="s">
        <v>87</v>
      </c>
      <c r="AK81" t="s">
        <v>87</v>
      </c>
      <c r="AL81" t="s">
        <v>87</v>
      </c>
      <c r="AM81" t="s">
        <v>87</v>
      </c>
      <c r="AN81" t="s">
        <v>87</v>
      </c>
      <c r="AO81" t="s">
        <v>87</v>
      </c>
      <c r="AP81" t="s">
        <v>87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281</v>
      </c>
      <c r="B82" t="s">
        <v>79</v>
      </c>
      <c r="C82" t="s">
        <v>228</v>
      </c>
      <c r="D82" t="s">
        <v>81</v>
      </c>
      <c r="E82" s="2" t="str">
        <f t="shared" ref="E82:E90" si="2">HYPERLINK("capsilon://?command=openfolder&amp;siteaddress=FAM.docvelocity-na8.net&amp;folderid=FX485906F3-5ADB-8764-3CDC-0B325A7C0F9A","FX22041319")</f>
        <v>FX22041319</v>
      </c>
      <c r="F82" t="s">
        <v>19</v>
      </c>
      <c r="G82" t="s">
        <v>19</v>
      </c>
      <c r="H82" t="s">
        <v>82</v>
      </c>
      <c r="I82" t="s">
        <v>282</v>
      </c>
      <c r="J82">
        <v>28</v>
      </c>
      <c r="K82" t="s">
        <v>84</v>
      </c>
      <c r="L82" t="s">
        <v>85</v>
      </c>
      <c r="M82" t="s">
        <v>86</v>
      </c>
      <c r="N82">
        <v>2</v>
      </c>
      <c r="O82" s="1">
        <v>44656.787766203706</v>
      </c>
      <c r="P82" s="1">
        <v>44656.90252314815</v>
      </c>
      <c r="Q82">
        <v>9685</v>
      </c>
      <c r="R82">
        <v>230</v>
      </c>
      <c r="S82" t="b">
        <v>0</v>
      </c>
      <c r="T82" t="s">
        <v>87</v>
      </c>
      <c r="U82" t="b">
        <v>0</v>
      </c>
      <c r="V82" t="s">
        <v>158</v>
      </c>
      <c r="W82" s="1">
        <v>44656.797951388886</v>
      </c>
      <c r="X82">
        <v>123</v>
      </c>
      <c r="Y82">
        <v>21</v>
      </c>
      <c r="Z82">
        <v>0</v>
      </c>
      <c r="AA82">
        <v>21</v>
      </c>
      <c r="AB82">
        <v>0</v>
      </c>
      <c r="AC82">
        <v>0</v>
      </c>
      <c r="AD82">
        <v>7</v>
      </c>
      <c r="AE82">
        <v>0</v>
      </c>
      <c r="AF82">
        <v>0</v>
      </c>
      <c r="AG82">
        <v>0</v>
      </c>
      <c r="AH82" t="s">
        <v>200</v>
      </c>
      <c r="AI82" s="1">
        <v>44656.90252314815</v>
      </c>
      <c r="AJ82">
        <v>107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7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283</v>
      </c>
      <c r="B83" t="s">
        <v>79</v>
      </c>
      <c r="C83" t="s">
        <v>228</v>
      </c>
      <c r="D83" t="s">
        <v>81</v>
      </c>
      <c r="E83" s="2" t="str">
        <f t="shared" si="2"/>
        <v>FX22041319</v>
      </c>
      <c r="F83" t="s">
        <v>19</v>
      </c>
      <c r="G83" t="s">
        <v>19</v>
      </c>
      <c r="H83" t="s">
        <v>82</v>
      </c>
      <c r="I83" t="s">
        <v>284</v>
      </c>
      <c r="J83">
        <v>43</v>
      </c>
      <c r="K83" t="s">
        <v>84</v>
      </c>
      <c r="L83" t="s">
        <v>85</v>
      </c>
      <c r="M83" t="s">
        <v>86</v>
      </c>
      <c r="N83">
        <v>2</v>
      </c>
      <c r="O83" s="1">
        <v>44656.787824074076</v>
      </c>
      <c r="P83" s="1">
        <v>44656.903587962966</v>
      </c>
      <c r="Q83">
        <v>9842</v>
      </c>
      <c r="R83">
        <v>160</v>
      </c>
      <c r="S83" t="b">
        <v>0</v>
      </c>
      <c r="T83" t="s">
        <v>87</v>
      </c>
      <c r="U83" t="b">
        <v>0</v>
      </c>
      <c r="V83" t="s">
        <v>88</v>
      </c>
      <c r="W83" s="1">
        <v>44656.798611111109</v>
      </c>
      <c r="X83">
        <v>69</v>
      </c>
      <c r="Y83">
        <v>38</v>
      </c>
      <c r="Z83">
        <v>0</v>
      </c>
      <c r="AA83">
        <v>38</v>
      </c>
      <c r="AB83">
        <v>0</v>
      </c>
      <c r="AC83">
        <v>2</v>
      </c>
      <c r="AD83">
        <v>5</v>
      </c>
      <c r="AE83">
        <v>0</v>
      </c>
      <c r="AF83">
        <v>0</v>
      </c>
      <c r="AG83">
        <v>0</v>
      </c>
      <c r="AH83" t="s">
        <v>200</v>
      </c>
      <c r="AI83" s="1">
        <v>44656.903587962966</v>
      </c>
      <c r="AJ83">
        <v>91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5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285</v>
      </c>
      <c r="B84" t="s">
        <v>79</v>
      </c>
      <c r="C84" t="s">
        <v>228</v>
      </c>
      <c r="D84" t="s">
        <v>81</v>
      </c>
      <c r="E84" s="2" t="str">
        <f t="shared" si="2"/>
        <v>FX22041319</v>
      </c>
      <c r="F84" t="s">
        <v>19</v>
      </c>
      <c r="G84" t="s">
        <v>19</v>
      </c>
      <c r="H84" t="s">
        <v>82</v>
      </c>
      <c r="I84" t="s">
        <v>286</v>
      </c>
      <c r="J84">
        <v>43</v>
      </c>
      <c r="K84" t="s">
        <v>84</v>
      </c>
      <c r="L84" t="s">
        <v>85</v>
      </c>
      <c r="M84" t="s">
        <v>86</v>
      </c>
      <c r="N84">
        <v>2</v>
      </c>
      <c r="O84" s="1">
        <v>44656.788171296299</v>
      </c>
      <c r="P84" s="1">
        <v>44656.904236111113</v>
      </c>
      <c r="Q84">
        <v>9919</v>
      </c>
      <c r="R84">
        <v>109</v>
      </c>
      <c r="S84" t="b">
        <v>0</v>
      </c>
      <c r="T84" t="s">
        <v>87</v>
      </c>
      <c r="U84" t="b">
        <v>0</v>
      </c>
      <c r="V84" t="s">
        <v>88</v>
      </c>
      <c r="W84" s="1">
        <v>44656.799247685187</v>
      </c>
      <c r="X84">
        <v>54</v>
      </c>
      <c r="Y84">
        <v>38</v>
      </c>
      <c r="Z84">
        <v>0</v>
      </c>
      <c r="AA84">
        <v>38</v>
      </c>
      <c r="AB84">
        <v>0</v>
      </c>
      <c r="AC84">
        <v>2</v>
      </c>
      <c r="AD84">
        <v>5</v>
      </c>
      <c r="AE84">
        <v>0</v>
      </c>
      <c r="AF84">
        <v>0</v>
      </c>
      <c r="AG84">
        <v>0</v>
      </c>
      <c r="AH84" t="s">
        <v>200</v>
      </c>
      <c r="AI84" s="1">
        <v>44656.904236111113</v>
      </c>
      <c r="AJ84">
        <v>55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287</v>
      </c>
      <c r="B85" t="s">
        <v>79</v>
      </c>
      <c r="C85" t="s">
        <v>228</v>
      </c>
      <c r="D85" t="s">
        <v>81</v>
      </c>
      <c r="E85" s="2" t="str">
        <f t="shared" si="2"/>
        <v>FX22041319</v>
      </c>
      <c r="F85" t="s">
        <v>19</v>
      </c>
      <c r="G85" t="s">
        <v>19</v>
      </c>
      <c r="H85" t="s">
        <v>82</v>
      </c>
      <c r="I85" t="s">
        <v>288</v>
      </c>
      <c r="J85">
        <v>75</v>
      </c>
      <c r="K85" t="s">
        <v>84</v>
      </c>
      <c r="L85" t="s">
        <v>85</v>
      </c>
      <c r="M85" t="s">
        <v>86</v>
      </c>
      <c r="N85">
        <v>1</v>
      </c>
      <c r="O85" s="1">
        <v>44656.788206018522</v>
      </c>
      <c r="P85" s="1">
        <v>44656.800092592595</v>
      </c>
      <c r="Q85">
        <v>970</v>
      </c>
      <c r="R85">
        <v>57</v>
      </c>
      <c r="S85" t="b">
        <v>0</v>
      </c>
      <c r="T85" t="s">
        <v>87</v>
      </c>
      <c r="U85" t="b">
        <v>0</v>
      </c>
      <c r="V85" t="s">
        <v>88</v>
      </c>
      <c r="W85" s="1">
        <v>44656.800092592595</v>
      </c>
      <c r="X85">
        <v>57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75</v>
      </c>
      <c r="AE85">
        <v>70</v>
      </c>
      <c r="AF85">
        <v>0</v>
      </c>
      <c r="AG85">
        <v>3</v>
      </c>
      <c r="AH85" t="s">
        <v>87</v>
      </c>
      <c r="AI85" t="s">
        <v>87</v>
      </c>
      <c r="AJ85" t="s">
        <v>87</v>
      </c>
      <c r="AK85" t="s">
        <v>87</v>
      </c>
      <c r="AL85" t="s">
        <v>87</v>
      </c>
      <c r="AM85" t="s">
        <v>87</v>
      </c>
      <c r="AN85" t="s">
        <v>87</v>
      </c>
      <c r="AO85" t="s">
        <v>87</v>
      </c>
      <c r="AP85" t="s">
        <v>87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289</v>
      </c>
      <c r="B86" t="s">
        <v>79</v>
      </c>
      <c r="C86" t="s">
        <v>228</v>
      </c>
      <c r="D86" t="s">
        <v>81</v>
      </c>
      <c r="E86" s="2" t="str">
        <f t="shared" si="2"/>
        <v>FX22041319</v>
      </c>
      <c r="F86" t="s">
        <v>19</v>
      </c>
      <c r="G86" t="s">
        <v>19</v>
      </c>
      <c r="H86" t="s">
        <v>82</v>
      </c>
      <c r="I86" t="s">
        <v>290</v>
      </c>
      <c r="J86">
        <v>75</v>
      </c>
      <c r="K86" t="s">
        <v>84</v>
      </c>
      <c r="L86" t="s">
        <v>85</v>
      </c>
      <c r="M86" t="s">
        <v>86</v>
      </c>
      <c r="N86">
        <v>1</v>
      </c>
      <c r="O86" s="1">
        <v>44656.788553240738</v>
      </c>
      <c r="P86" s="1">
        <v>44656.802777777775</v>
      </c>
      <c r="Q86">
        <v>1004</v>
      </c>
      <c r="R86">
        <v>225</v>
      </c>
      <c r="S86" t="b">
        <v>0</v>
      </c>
      <c r="T86" t="s">
        <v>87</v>
      </c>
      <c r="U86" t="b">
        <v>0</v>
      </c>
      <c r="V86" t="s">
        <v>88</v>
      </c>
      <c r="W86" s="1">
        <v>44656.802777777775</v>
      </c>
      <c r="X86">
        <v>64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75</v>
      </c>
      <c r="AE86">
        <v>70</v>
      </c>
      <c r="AF86">
        <v>0</v>
      </c>
      <c r="AG86">
        <v>3</v>
      </c>
      <c r="AH86" t="s">
        <v>87</v>
      </c>
      <c r="AI86" t="s">
        <v>87</v>
      </c>
      <c r="AJ86" t="s">
        <v>87</v>
      </c>
      <c r="AK86" t="s">
        <v>87</v>
      </c>
      <c r="AL86" t="s">
        <v>87</v>
      </c>
      <c r="AM86" t="s">
        <v>87</v>
      </c>
      <c r="AN86" t="s">
        <v>87</v>
      </c>
      <c r="AO86" t="s">
        <v>87</v>
      </c>
      <c r="AP86" t="s">
        <v>87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291</v>
      </c>
      <c r="B87" t="s">
        <v>79</v>
      </c>
      <c r="C87" t="s">
        <v>228</v>
      </c>
      <c r="D87" t="s">
        <v>81</v>
      </c>
      <c r="E87" s="2" t="str">
        <f t="shared" si="2"/>
        <v>FX22041319</v>
      </c>
      <c r="F87" t="s">
        <v>19</v>
      </c>
      <c r="G87" t="s">
        <v>19</v>
      </c>
      <c r="H87" t="s">
        <v>82</v>
      </c>
      <c r="I87" t="s">
        <v>292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44656.789004629631</v>
      </c>
      <c r="P87" s="1">
        <v>44656.904895833337</v>
      </c>
      <c r="Q87">
        <v>9904</v>
      </c>
      <c r="R87">
        <v>109</v>
      </c>
      <c r="S87" t="b">
        <v>0</v>
      </c>
      <c r="T87" t="s">
        <v>87</v>
      </c>
      <c r="U87" t="b">
        <v>0</v>
      </c>
      <c r="V87" t="s">
        <v>88</v>
      </c>
      <c r="W87" s="1">
        <v>44656.800706018519</v>
      </c>
      <c r="X87">
        <v>53</v>
      </c>
      <c r="Y87">
        <v>33</v>
      </c>
      <c r="Z87">
        <v>0</v>
      </c>
      <c r="AA87">
        <v>33</v>
      </c>
      <c r="AB87">
        <v>0</v>
      </c>
      <c r="AC87">
        <v>1</v>
      </c>
      <c r="AD87">
        <v>5</v>
      </c>
      <c r="AE87">
        <v>0</v>
      </c>
      <c r="AF87">
        <v>0</v>
      </c>
      <c r="AG87">
        <v>0</v>
      </c>
      <c r="AH87" t="s">
        <v>200</v>
      </c>
      <c r="AI87" s="1">
        <v>44656.904895833337</v>
      </c>
      <c r="AJ87">
        <v>56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5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293</v>
      </c>
      <c r="B88" t="s">
        <v>79</v>
      </c>
      <c r="C88" t="s">
        <v>228</v>
      </c>
      <c r="D88" t="s">
        <v>81</v>
      </c>
      <c r="E88" s="2" t="str">
        <f t="shared" si="2"/>
        <v>FX22041319</v>
      </c>
      <c r="F88" t="s">
        <v>19</v>
      </c>
      <c r="G88" t="s">
        <v>19</v>
      </c>
      <c r="H88" t="s">
        <v>82</v>
      </c>
      <c r="I88" t="s">
        <v>294</v>
      </c>
      <c r="J88">
        <v>38</v>
      </c>
      <c r="K88" t="s">
        <v>84</v>
      </c>
      <c r="L88" t="s">
        <v>85</v>
      </c>
      <c r="M88" t="s">
        <v>86</v>
      </c>
      <c r="N88">
        <v>2</v>
      </c>
      <c r="O88" s="1">
        <v>44656.789155092592</v>
      </c>
      <c r="P88" s="1">
        <v>44656.905798611115</v>
      </c>
      <c r="Q88">
        <v>9955</v>
      </c>
      <c r="R88">
        <v>123</v>
      </c>
      <c r="S88" t="b">
        <v>0</v>
      </c>
      <c r="T88" t="s">
        <v>87</v>
      </c>
      <c r="U88" t="b">
        <v>0</v>
      </c>
      <c r="V88" t="s">
        <v>88</v>
      </c>
      <c r="W88" s="1">
        <v>44656.801249999997</v>
      </c>
      <c r="X88">
        <v>46</v>
      </c>
      <c r="Y88">
        <v>33</v>
      </c>
      <c r="Z88">
        <v>0</v>
      </c>
      <c r="AA88">
        <v>33</v>
      </c>
      <c r="AB88">
        <v>0</v>
      </c>
      <c r="AC88">
        <v>1</v>
      </c>
      <c r="AD88">
        <v>5</v>
      </c>
      <c r="AE88">
        <v>0</v>
      </c>
      <c r="AF88">
        <v>0</v>
      </c>
      <c r="AG88">
        <v>0</v>
      </c>
      <c r="AH88" t="s">
        <v>200</v>
      </c>
      <c r="AI88" s="1">
        <v>44656.905798611115</v>
      </c>
      <c r="AJ88">
        <v>77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5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295</v>
      </c>
      <c r="B89" t="s">
        <v>79</v>
      </c>
      <c r="C89" t="s">
        <v>228</v>
      </c>
      <c r="D89" t="s">
        <v>81</v>
      </c>
      <c r="E89" s="2" t="str">
        <f t="shared" si="2"/>
        <v>FX22041319</v>
      </c>
      <c r="F89" t="s">
        <v>19</v>
      </c>
      <c r="G89" t="s">
        <v>19</v>
      </c>
      <c r="H89" t="s">
        <v>82</v>
      </c>
      <c r="I89" t="s">
        <v>296</v>
      </c>
      <c r="J89">
        <v>38</v>
      </c>
      <c r="K89" t="s">
        <v>84</v>
      </c>
      <c r="L89" t="s">
        <v>85</v>
      </c>
      <c r="M89" t="s">
        <v>86</v>
      </c>
      <c r="N89">
        <v>2</v>
      </c>
      <c r="O89" s="1">
        <v>44656.789641203701</v>
      </c>
      <c r="P89" s="1">
        <v>44656.908263888887</v>
      </c>
      <c r="Q89">
        <v>9975</v>
      </c>
      <c r="R89">
        <v>274</v>
      </c>
      <c r="S89" t="b">
        <v>0</v>
      </c>
      <c r="T89" t="s">
        <v>87</v>
      </c>
      <c r="U89" t="b">
        <v>0</v>
      </c>
      <c r="V89" t="s">
        <v>88</v>
      </c>
      <c r="W89" s="1">
        <v>44656.802025462966</v>
      </c>
      <c r="X89">
        <v>62</v>
      </c>
      <c r="Y89">
        <v>33</v>
      </c>
      <c r="Z89">
        <v>0</v>
      </c>
      <c r="AA89">
        <v>33</v>
      </c>
      <c r="AB89">
        <v>0</v>
      </c>
      <c r="AC89">
        <v>3</v>
      </c>
      <c r="AD89">
        <v>5</v>
      </c>
      <c r="AE89">
        <v>0</v>
      </c>
      <c r="AF89">
        <v>0</v>
      </c>
      <c r="AG89">
        <v>0</v>
      </c>
      <c r="AH89" t="s">
        <v>200</v>
      </c>
      <c r="AI89" s="1">
        <v>44656.908263888887</v>
      </c>
      <c r="AJ89">
        <v>212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297</v>
      </c>
      <c r="B90" t="s">
        <v>79</v>
      </c>
      <c r="C90" t="s">
        <v>228</v>
      </c>
      <c r="D90" t="s">
        <v>81</v>
      </c>
      <c r="E90" s="2" t="str">
        <f t="shared" si="2"/>
        <v>FX22041319</v>
      </c>
      <c r="F90" t="s">
        <v>19</v>
      </c>
      <c r="G90" t="s">
        <v>19</v>
      </c>
      <c r="H90" t="s">
        <v>82</v>
      </c>
      <c r="I90" t="s">
        <v>298</v>
      </c>
      <c r="J90">
        <v>38</v>
      </c>
      <c r="K90" t="s">
        <v>84</v>
      </c>
      <c r="L90" t="s">
        <v>85</v>
      </c>
      <c r="M90" t="s">
        <v>86</v>
      </c>
      <c r="N90">
        <v>2</v>
      </c>
      <c r="O90" s="1">
        <v>44656.790196759262</v>
      </c>
      <c r="P90" s="1">
        <v>44656.908912037034</v>
      </c>
      <c r="Q90">
        <v>9997</v>
      </c>
      <c r="R90">
        <v>260</v>
      </c>
      <c r="S90" t="b">
        <v>0</v>
      </c>
      <c r="T90" t="s">
        <v>87</v>
      </c>
      <c r="U90" t="b">
        <v>0</v>
      </c>
      <c r="V90" t="s">
        <v>88</v>
      </c>
      <c r="W90" s="1">
        <v>44656.803414351853</v>
      </c>
      <c r="X90">
        <v>54</v>
      </c>
      <c r="Y90">
        <v>33</v>
      </c>
      <c r="Z90">
        <v>0</v>
      </c>
      <c r="AA90">
        <v>33</v>
      </c>
      <c r="AB90">
        <v>0</v>
      </c>
      <c r="AC90">
        <v>2</v>
      </c>
      <c r="AD90">
        <v>5</v>
      </c>
      <c r="AE90">
        <v>0</v>
      </c>
      <c r="AF90">
        <v>0</v>
      </c>
      <c r="AG90">
        <v>0</v>
      </c>
      <c r="AH90" t="s">
        <v>299</v>
      </c>
      <c r="AI90" s="1">
        <v>44656.908912037034</v>
      </c>
      <c r="AJ90">
        <v>206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300</v>
      </c>
      <c r="B91" t="s">
        <v>79</v>
      </c>
      <c r="C91" t="s">
        <v>242</v>
      </c>
      <c r="D91" t="s">
        <v>81</v>
      </c>
      <c r="E91" s="2" t="str">
        <f>HYPERLINK("capsilon://?command=openfolder&amp;siteaddress=FAM.docvelocity-na8.net&amp;folderid=FX7A98BA35-45AC-D600-CB4E-6CD46070966C","FX22041359")</f>
        <v>FX22041359</v>
      </c>
      <c r="F91" t="s">
        <v>19</v>
      </c>
      <c r="G91" t="s">
        <v>19</v>
      </c>
      <c r="H91" t="s">
        <v>82</v>
      </c>
      <c r="I91" t="s">
        <v>243</v>
      </c>
      <c r="J91">
        <v>278</v>
      </c>
      <c r="K91" t="s">
        <v>84</v>
      </c>
      <c r="L91" t="s">
        <v>85</v>
      </c>
      <c r="M91" t="s">
        <v>86</v>
      </c>
      <c r="N91">
        <v>2</v>
      </c>
      <c r="O91" s="1">
        <v>44656.790312500001</v>
      </c>
      <c r="P91" s="1">
        <v>44656.85665509259</v>
      </c>
      <c r="Q91">
        <v>3433</v>
      </c>
      <c r="R91">
        <v>2299</v>
      </c>
      <c r="S91" t="b">
        <v>0</v>
      </c>
      <c r="T91" t="s">
        <v>87</v>
      </c>
      <c r="U91" t="b">
        <v>1</v>
      </c>
      <c r="V91" t="s">
        <v>127</v>
      </c>
      <c r="W91" s="1">
        <v>44656.803182870368</v>
      </c>
      <c r="X91">
        <v>1094</v>
      </c>
      <c r="Y91">
        <v>219</v>
      </c>
      <c r="Z91">
        <v>0</v>
      </c>
      <c r="AA91">
        <v>219</v>
      </c>
      <c r="AB91">
        <v>0</v>
      </c>
      <c r="AC91">
        <v>12</v>
      </c>
      <c r="AD91">
        <v>59</v>
      </c>
      <c r="AE91">
        <v>0</v>
      </c>
      <c r="AF91">
        <v>0</v>
      </c>
      <c r="AG91">
        <v>0</v>
      </c>
      <c r="AH91" t="s">
        <v>240</v>
      </c>
      <c r="AI91" s="1">
        <v>44656.85665509259</v>
      </c>
      <c r="AJ91">
        <v>1205</v>
      </c>
      <c r="AK91">
        <v>2</v>
      </c>
      <c r="AL91">
        <v>0</v>
      </c>
      <c r="AM91">
        <v>2</v>
      </c>
      <c r="AN91">
        <v>0</v>
      </c>
      <c r="AO91">
        <v>2</v>
      </c>
      <c r="AP91">
        <v>57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301</v>
      </c>
      <c r="B92" t="s">
        <v>79</v>
      </c>
      <c r="C92" t="s">
        <v>228</v>
      </c>
      <c r="D92" t="s">
        <v>81</v>
      </c>
      <c r="E92" s="2" t="str">
        <f t="shared" ref="E92:E98" si="3">HYPERLINK("capsilon://?command=openfolder&amp;siteaddress=FAM.docvelocity-na8.net&amp;folderid=FX485906F3-5ADB-8764-3CDC-0B325A7C0F9A","FX22041319")</f>
        <v>FX22041319</v>
      </c>
      <c r="F92" t="s">
        <v>19</v>
      </c>
      <c r="G92" t="s">
        <v>19</v>
      </c>
      <c r="H92" t="s">
        <v>82</v>
      </c>
      <c r="I92" t="s">
        <v>302</v>
      </c>
      <c r="J92">
        <v>38</v>
      </c>
      <c r="K92" t="s">
        <v>84</v>
      </c>
      <c r="L92" t="s">
        <v>85</v>
      </c>
      <c r="M92" t="s">
        <v>86</v>
      </c>
      <c r="N92">
        <v>2</v>
      </c>
      <c r="O92" s="1">
        <v>44656.790451388886</v>
      </c>
      <c r="P92" s="1">
        <v>44656.910937499997</v>
      </c>
      <c r="Q92">
        <v>10168</v>
      </c>
      <c r="R92">
        <v>242</v>
      </c>
      <c r="S92" t="b">
        <v>0</v>
      </c>
      <c r="T92" t="s">
        <v>87</v>
      </c>
      <c r="U92" t="b">
        <v>0</v>
      </c>
      <c r="V92" t="s">
        <v>88</v>
      </c>
      <c r="W92" s="1">
        <v>44656.804201388892</v>
      </c>
      <c r="X92">
        <v>63</v>
      </c>
      <c r="Y92">
        <v>33</v>
      </c>
      <c r="Z92">
        <v>0</v>
      </c>
      <c r="AA92">
        <v>33</v>
      </c>
      <c r="AB92">
        <v>0</v>
      </c>
      <c r="AC92">
        <v>2</v>
      </c>
      <c r="AD92">
        <v>5</v>
      </c>
      <c r="AE92">
        <v>0</v>
      </c>
      <c r="AF92">
        <v>0</v>
      </c>
      <c r="AG92">
        <v>0</v>
      </c>
      <c r="AH92" t="s">
        <v>299</v>
      </c>
      <c r="AI92" s="1">
        <v>44656.910937499997</v>
      </c>
      <c r="AJ92">
        <v>174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5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303</v>
      </c>
      <c r="B93" t="s">
        <v>79</v>
      </c>
      <c r="C93" t="s">
        <v>228</v>
      </c>
      <c r="D93" t="s">
        <v>81</v>
      </c>
      <c r="E93" s="2" t="str">
        <f t="shared" si="3"/>
        <v>FX22041319</v>
      </c>
      <c r="F93" t="s">
        <v>19</v>
      </c>
      <c r="G93" t="s">
        <v>19</v>
      </c>
      <c r="H93" t="s">
        <v>82</v>
      </c>
      <c r="I93" t="s">
        <v>304</v>
      </c>
      <c r="J93">
        <v>38</v>
      </c>
      <c r="K93" t="s">
        <v>84</v>
      </c>
      <c r="L93" t="s">
        <v>85</v>
      </c>
      <c r="M93" t="s">
        <v>86</v>
      </c>
      <c r="N93">
        <v>2</v>
      </c>
      <c r="O93" s="1">
        <v>44656.790648148148</v>
      </c>
      <c r="P93" s="1">
        <v>44656.912986111114</v>
      </c>
      <c r="Q93">
        <v>10308</v>
      </c>
      <c r="R93">
        <v>262</v>
      </c>
      <c r="S93" t="b">
        <v>0</v>
      </c>
      <c r="T93" t="s">
        <v>87</v>
      </c>
      <c r="U93" t="b">
        <v>0</v>
      </c>
      <c r="V93" t="s">
        <v>88</v>
      </c>
      <c r="W93" s="1">
        <v>44656.805208333331</v>
      </c>
      <c r="X93">
        <v>86</v>
      </c>
      <c r="Y93">
        <v>33</v>
      </c>
      <c r="Z93">
        <v>0</v>
      </c>
      <c r="AA93">
        <v>33</v>
      </c>
      <c r="AB93">
        <v>0</v>
      </c>
      <c r="AC93">
        <v>2</v>
      </c>
      <c r="AD93">
        <v>5</v>
      </c>
      <c r="AE93">
        <v>0</v>
      </c>
      <c r="AF93">
        <v>0</v>
      </c>
      <c r="AG93">
        <v>0</v>
      </c>
      <c r="AH93" t="s">
        <v>299</v>
      </c>
      <c r="AI93" s="1">
        <v>44656.912986111114</v>
      </c>
      <c r="AJ93">
        <v>176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5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305</v>
      </c>
      <c r="B94" t="s">
        <v>79</v>
      </c>
      <c r="C94" t="s">
        <v>228</v>
      </c>
      <c r="D94" t="s">
        <v>81</v>
      </c>
      <c r="E94" s="2" t="str">
        <f t="shared" si="3"/>
        <v>FX22041319</v>
      </c>
      <c r="F94" t="s">
        <v>19</v>
      </c>
      <c r="G94" t="s">
        <v>19</v>
      </c>
      <c r="H94" t="s">
        <v>82</v>
      </c>
      <c r="I94" t="s">
        <v>252</v>
      </c>
      <c r="J94">
        <v>123</v>
      </c>
      <c r="K94" t="s">
        <v>84</v>
      </c>
      <c r="L94" t="s">
        <v>85</v>
      </c>
      <c r="M94" t="s">
        <v>86</v>
      </c>
      <c r="N94">
        <v>2</v>
      </c>
      <c r="O94" s="1">
        <v>44656.790810185186</v>
      </c>
      <c r="P94" s="1">
        <v>44656.851145833331</v>
      </c>
      <c r="Q94">
        <v>4591</v>
      </c>
      <c r="R94">
        <v>622</v>
      </c>
      <c r="S94" t="b">
        <v>0</v>
      </c>
      <c r="T94" t="s">
        <v>87</v>
      </c>
      <c r="U94" t="b">
        <v>1</v>
      </c>
      <c r="V94" t="s">
        <v>158</v>
      </c>
      <c r="W94" s="1">
        <v>44656.794953703706</v>
      </c>
      <c r="X94">
        <v>202</v>
      </c>
      <c r="Y94">
        <v>108</v>
      </c>
      <c r="Z94">
        <v>0</v>
      </c>
      <c r="AA94">
        <v>108</v>
      </c>
      <c r="AB94">
        <v>0</v>
      </c>
      <c r="AC94">
        <v>0</v>
      </c>
      <c r="AD94">
        <v>15</v>
      </c>
      <c r="AE94">
        <v>0</v>
      </c>
      <c r="AF94">
        <v>0</v>
      </c>
      <c r="AG94">
        <v>0</v>
      </c>
      <c r="AH94" t="s">
        <v>200</v>
      </c>
      <c r="AI94" s="1">
        <v>44656.851145833331</v>
      </c>
      <c r="AJ94">
        <v>359</v>
      </c>
      <c r="AK94">
        <v>2</v>
      </c>
      <c r="AL94">
        <v>0</v>
      </c>
      <c r="AM94">
        <v>2</v>
      </c>
      <c r="AN94">
        <v>0</v>
      </c>
      <c r="AO94">
        <v>1</v>
      </c>
      <c r="AP94">
        <v>13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228</v>
      </c>
      <c r="D95" t="s">
        <v>81</v>
      </c>
      <c r="E95" s="2" t="str">
        <f t="shared" si="3"/>
        <v>FX22041319</v>
      </c>
      <c r="F95" t="s">
        <v>19</v>
      </c>
      <c r="G95" t="s">
        <v>19</v>
      </c>
      <c r="H95" t="s">
        <v>82</v>
      </c>
      <c r="I95" t="s">
        <v>307</v>
      </c>
      <c r="J95">
        <v>43</v>
      </c>
      <c r="K95" t="s">
        <v>84</v>
      </c>
      <c r="L95" t="s">
        <v>85</v>
      </c>
      <c r="M95" t="s">
        <v>86</v>
      </c>
      <c r="N95">
        <v>2</v>
      </c>
      <c r="O95" s="1">
        <v>44656.790960648148</v>
      </c>
      <c r="P95" s="1">
        <v>44656.915277777778</v>
      </c>
      <c r="Q95">
        <v>10450</v>
      </c>
      <c r="R95">
        <v>291</v>
      </c>
      <c r="S95" t="b">
        <v>0</v>
      </c>
      <c r="T95" t="s">
        <v>87</v>
      </c>
      <c r="U95" t="b">
        <v>0</v>
      </c>
      <c r="V95" t="s">
        <v>88</v>
      </c>
      <c r="W95" s="1">
        <v>44656.806307870371</v>
      </c>
      <c r="X95">
        <v>94</v>
      </c>
      <c r="Y95">
        <v>38</v>
      </c>
      <c r="Z95">
        <v>0</v>
      </c>
      <c r="AA95">
        <v>38</v>
      </c>
      <c r="AB95">
        <v>0</v>
      </c>
      <c r="AC95">
        <v>3</v>
      </c>
      <c r="AD95">
        <v>5</v>
      </c>
      <c r="AE95">
        <v>0</v>
      </c>
      <c r="AF95">
        <v>0</v>
      </c>
      <c r="AG95">
        <v>0</v>
      </c>
      <c r="AH95" t="s">
        <v>299</v>
      </c>
      <c r="AI95" s="1">
        <v>44656.915277777778</v>
      </c>
      <c r="AJ95">
        <v>197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228</v>
      </c>
      <c r="D96" t="s">
        <v>81</v>
      </c>
      <c r="E96" s="2" t="str">
        <f t="shared" si="3"/>
        <v>FX22041319</v>
      </c>
      <c r="F96" t="s">
        <v>19</v>
      </c>
      <c r="G96" t="s">
        <v>19</v>
      </c>
      <c r="H96" t="s">
        <v>82</v>
      </c>
      <c r="I96" t="s">
        <v>309</v>
      </c>
      <c r="J96">
        <v>28</v>
      </c>
      <c r="K96" t="s">
        <v>84</v>
      </c>
      <c r="L96" t="s">
        <v>85</v>
      </c>
      <c r="M96" t="s">
        <v>86</v>
      </c>
      <c r="N96">
        <v>2</v>
      </c>
      <c r="O96" s="1">
        <v>44656.790995370371</v>
      </c>
      <c r="P96" s="1">
        <v>44656.91783564815</v>
      </c>
      <c r="Q96">
        <v>10688</v>
      </c>
      <c r="R96">
        <v>271</v>
      </c>
      <c r="S96" t="b">
        <v>0</v>
      </c>
      <c r="T96" t="s">
        <v>87</v>
      </c>
      <c r="U96" t="b">
        <v>0</v>
      </c>
      <c r="V96" t="s">
        <v>88</v>
      </c>
      <c r="W96" s="1">
        <v>44656.806909722225</v>
      </c>
      <c r="X96">
        <v>51</v>
      </c>
      <c r="Y96">
        <v>21</v>
      </c>
      <c r="Z96">
        <v>0</v>
      </c>
      <c r="AA96">
        <v>21</v>
      </c>
      <c r="AB96">
        <v>0</v>
      </c>
      <c r="AC96">
        <v>0</v>
      </c>
      <c r="AD96">
        <v>7</v>
      </c>
      <c r="AE96">
        <v>0</v>
      </c>
      <c r="AF96">
        <v>0</v>
      </c>
      <c r="AG96">
        <v>0</v>
      </c>
      <c r="AH96" t="s">
        <v>299</v>
      </c>
      <c r="AI96" s="1">
        <v>44656.91783564815</v>
      </c>
      <c r="AJ96">
        <v>220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7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310</v>
      </c>
      <c r="B97" t="s">
        <v>79</v>
      </c>
      <c r="C97" t="s">
        <v>228</v>
      </c>
      <c r="D97" t="s">
        <v>81</v>
      </c>
      <c r="E97" s="2" t="str">
        <f t="shared" si="3"/>
        <v>FX22041319</v>
      </c>
      <c r="F97" t="s">
        <v>19</v>
      </c>
      <c r="G97" t="s">
        <v>19</v>
      </c>
      <c r="H97" t="s">
        <v>82</v>
      </c>
      <c r="I97" t="s">
        <v>311</v>
      </c>
      <c r="J97">
        <v>43</v>
      </c>
      <c r="K97" t="s">
        <v>84</v>
      </c>
      <c r="L97" t="s">
        <v>85</v>
      </c>
      <c r="M97" t="s">
        <v>86</v>
      </c>
      <c r="N97">
        <v>2</v>
      </c>
      <c r="O97" s="1">
        <v>44656.791087962964</v>
      </c>
      <c r="P97" s="1">
        <v>44656.919965277775</v>
      </c>
      <c r="Q97">
        <v>10874</v>
      </c>
      <c r="R97">
        <v>261</v>
      </c>
      <c r="S97" t="b">
        <v>0</v>
      </c>
      <c r="T97" t="s">
        <v>87</v>
      </c>
      <c r="U97" t="b">
        <v>0</v>
      </c>
      <c r="V97" t="s">
        <v>88</v>
      </c>
      <c r="W97" s="1">
        <v>44656.807812500003</v>
      </c>
      <c r="X97">
        <v>78</v>
      </c>
      <c r="Y97">
        <v>38</v>
      </c>
      <c r="Z97">
        <v>0</v>
      </c>
      <c r="AA97">
        <v>38</v>
      </c>
      <c r="AB97">
        <v>0</v>
      </c>
      <c r="AC97">
        <v>1</v>
      </c>
      <c r="AD97">
        <v>5</v>
      </c>
      <c r="AE97">
        <v>0</v>
      </c>
      <c r="AF97">
        <v>0</v>
      </c>
      <c r="AG97">
        <v>0</v>
      </c>
      <c r="AH97" t="s">
        <v>299</v>
      </c>
      <c r="AI97" s="1">
        <v>44656.919965277775</v>
      </c>
      <c r="AJ97">
        <v>183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5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312</v>
      </c>
      <c r="B98" t="s">
        <v>79</v>
      </c>
      <c r="C98" t="s">
        <v>228</v>
      </c>
      <c r="D98" t="s">
        <v>81</v>
      </c>
      <c r="E98" s="2" t="str">
        <f t="shared" si="3"/>
        <v>FX22041319</v>
      </c>
      <c r="F98" t="s">
        <v>19</v>
      </c>
      <c r="G98" t="s">
        <v>19</v>
      </c>
      <c r="H98" t="s">
        <v>82</v>
      </c>
      <c r="I98" t="s">
        <v>250</v>
      </c>
      <c r="J98">
        <v>123</v>
      </c>
      <c r="K98" t="s">
        <v>84</v>
      </c>
      <c r="L98" t="s">
        <v>85</v>
      </c>
      <c r="M98" t="s">
        <v>86</v>
      </c>
      <c r="N98">
        <v>2</v>
      </c>
      <c r="O98" s="1">
        <v>44656.791701388887</v>
      </c>
      <c r="P98" s="1">
        <v>44656.85355324074</v>
      </c>
      <c r="Q98">
        <v>4367</v>
      </c>
      <c r="R98">
        <v>977</v>
      </c>
      <c r="S98" t="b">
        <v>0</v>
      </c>
      <c r="T98" t="s">
        <v>87</v>
      </c>
      <c r="U98" t="b">
        <v>1</v>
      </c>
      <c r="V98" t="s">
        <v>189</v>
      </c>
      <c r="W98" s="1">
        <v>44656.800925925927</v>
      </c>
      <c r="X98">
        <v>770</v>
      </c>
      <c r="Y98">
        <v>108</v>
      </c>
      <c r="Z98">
        <v>0</v>
      </c>
      <c r="AA98">
        <v>108</v>
      </c>
      <c r="AB98">
        <v>0</v>
      </c>
      <c r="AC98">
        <v>6</v>
      </c>
      <c r="AD98">
        <v>15</v>
      </c>
      <c r="AE98">
        <v>0</v>
      </c>
      <c r="AF98">
        <v>0</v>
      </c>
      <c r="AG98">
        <v>0</v>
      </c>
      <c r="AH98" t="s">
        <v>200</v>
      </c>
      <c r="AI98" s="1">
        <v>44656.85355324074</v>
      </c>
      <c r="AJ98">
        <v>207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15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313</v>
      </c>
      <c r="B99" t="s">
        <v>79</v>
      </c>
      <c r="C99" t="s">
        <v>254</v>
      </c>
      <c r="D99" t="s">
        <v>81</v>
      </c>
      <c r="E99" s="2" t="str">
        <f>HYPERLINK("capsilon://?command=openfolder&amp;siteaddress=FAM.docvelocity-na8.net&amp;folderid=FX5A3E522C-F8E9-5339-105D-3B550C634942","FX220312782")</f>
        <v>FX220312782</v>
      </c>
      <c r="F99" t="s">
        <v>19</v>
      </c>
      <c r="G99" t="s">
        <v>19</v>
      </c>
      <c r="H99" t="s">
        <v>82</v>
      </c>
      <c r="I99" t="s">
        <v>255</v>
      </c>
      <c r="J99">
        <v>170</v>
      </c>
      <c r="K99" t="s">
        <v>84</v>
      </c>
      <c r="L99" t="s">
        <v>85</v>
      </c>
      <c r="M99" t="s">
        <v>86</v>
      </c>
      <c r="N99">
        <v>2</v>
      </c>
      <c r="O99" s="1">
        <v>44656.794814814813</v>
      </c>
      <c r="P99" s="1">
        <v>44656.866655092592</v>
      </c>
      <c r="Q99">
        <v>4696</v>
      </c>
      <c r="R99">
        <v>1511</v>
      </c>
      <c r="S99" t="b">
        <v>0</v>
      </c>
      <c r="T99" t="s">
        <v>87</v>
      </c>
      <c r="U99" t="b">
        <v>1</v>
      </c>
      <c r="V99" t="s">
        <v>180</v>
      </c>
      <c r="W99" s="1">
        <v>44656.80369212963</v>
      </c>
      <c r="X99">
        <v>519</v>
      </c>
      <c r="Y99">
        <v>139</v>
      </c>
      <c r="Z99">
        <v>0</v>
      </c>
      <c r="AA99">
        <v>139</v>
      </c>
      <c r="AB99">
        <v>0</v>
      </c>
      <c r="AC99">
        <v>9</v>
      </c>
      <c r="AD99">
        <v>31</v>
      </c>
      <c r="AE99">
        <v>0</v>
      </c>
      <c r="AF99">
        <v>0</v>
      </c>
      <c r="AG99">
        <v>0</v>
      </c>
      <c r="AH99" t="s">
        <v>240</v>
      </c>
      <c r="AI99" s="1">
        <v>44656.866655092592</v>
      </c>
      <c r="AJ99">
        <v>864</v>
      </c>
      <c r="AK99">
        <v>5</v>
      </c>
      <c r="AL99">
        <v>0</v>
      </c>
      <c r="AM99">
        <v>5</v>
      </c>
      <c r="AN99">
        <v>0</v>
      </c>
      <c r="AO99">
        <v>5</v>
      </c>
      <c r="AP99">
        <v>26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314</v>
      </c>
      <c r="B100" t="s">
        <v>79</v>
      </c>
      <c r="C100" t="s">
        <v>279</v>
      </c>
      <c r="D100" t="s">
        <v>81</v>
      </c>
      <c r="E100" s="2" t="str">
        <f>HYPERLINK("capsilon://?command=openfolder&amp;siteaddress=FAM.docvelocity-na8.net&amp;folderid=FXA68E3CCE-876B-0E63-B3FD-CDD5B025F9B4","FX22041485")</f>
        <v>FX22041485</v>
      </c>
      <c r="F100" t="s">
        <v>19</v>
      </c>
      <c r="G100" t="s">
        <v>19</v>
      </c>
      <c r="H100" t="s">
        <v>82</v>
      </c>
      <c r="I100" t="s">
        <v>280</v>
      </c>
      <c r="J100">
        <v>317</v>
      </c>
      <c r="K100" t="s">
        <v>84</v>
      </c>
      <c r="L100" t="s">
        <v>85</v>
      </c>
      <c r="M100" t="s">
        <v>86</v>
      </c>
      <c r="N100">
        <v>2</v>
      </c>
      <c r="O100" s="1">
        <v>44656.798715277779</v>
      </c>
      <c r="P100" s="1">
        <v>44656.882407407407</v>
      </c>
      <c r="Q100">
        <v>3070</v>
      </c>
      <c r="R100">
        <v>4161</v>
      </c>
      <c r="S100" t="b">
        <v>0</v>
      </c>
      <c r="T100" t="s">
        <v>87</v>
      </c>
      <c r="U100" t="b">
        <v>1</v>
      </c>
      <c r="V100" t="s">
        <v>315</v>
      </c>
      <c r="W100" s="1">
        <v>44656.853622685187</v>
      </c>
      <c r="X100">
        <v>2653</v>
      </c>
      <c r="Y100">
        <v>221</v>
      </c>
      <c r="Z100">
        <v>0</v>
      </c>
      <c r="AA100">
        <v>221</v>
      </c>
      <c r="AB100">
        <v>57</v>
      </c>
      <c r="AC100">
        <v>37</v>
      </c>
      <c r="AD100">
        <v>96</v>
      </c>
      <c r="AE100">
        <v>0</v>
      </c>
      <c r="AF100">
        <v>0</v>
      </c>
      <c r="AG100">
        <v>0</v>
      </c>
      <c r="AH100" t="s">
        <v>240</v>
      </c>
      <c r="AI100" s="1">
        <v>44656.882407407407</v>
      </c>
      <c r="AJ100">
        <v>1360</v>
      </c>
      <c r="AK100">
        <v>9</v>
      </c>
      <c r="AL100">
        <v>0</v>
      </c>
      <c r="AM100">
        <v>9</v>
      </c>
      <c r="AN100">
        <v>57</v>
      </c>
      <c r="AO100">
        <v>9</v>
      </c>
      <c r="AP100">
        <v>87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316</v>
      </c>
      <c r="B101" t="s">
        <v>79</v>
      </c>
      <c r="C101" t="s">
        <v>228</v>
      </c>
      <c r="D101" t="s">
        <v>81</v>
      </c>
      <c r="E101" s="2" t="str">
        <f>HYPERLINK("capsilon://?command=openfolder&amp;siteaddress=FAM.docvelocity-na8.net&amp;folderid=FX485906F3-5ADB-8764-3CDC-0B325A7C0F9A","FX22041319")</f>
        <v>FX22041319</v>
      </c>
      <c r="F101" t="s">
        <v>19</v>
      </c>
      <c r="G101" t="s">
        <v>19</v>
      </c>
      <c r="H101" t="s">
        <v>82</v>
      </c>
      <c r="I101" t="s">
        <v>288</v>
      </c>
      <c r="J101">
        <v>123</v>
      </c>
      <c r="K101" t="s">
        <v>84</v>
      </c>
      <c r="L101" t="s">
        <v>85</v>
      </c>
      <c r="M101" t="s">
        <v>86</v>
      </c>
      <c r="N101">
        <v>2</v>
      </c>
      <c r="O101" s="1">
        <v>44656.800717592596</v>
      </c>
      <c r="P101" s="1">
        <v>44656.877812500003</v>
      </c>
      <c r="Q101">
        <v>6173</v>
      </c>
      <c r="R101">
        <v>488</v>
      </c>
      <c r="S101" t="b">
        <v>0</v>
      </c>
      <c r="T101" t="s">
        <v>87</v>
      </c>
      <c r="U101" t="b">
        <v>1</v>
      </c>
      <c r="V101" t="s">
        <v>315</v>
      </c>
      <c r="W101" s="1">
        <v>44656.856469907405</v>
      </c>
      <c r="X101">
        <v>245</v>
      </c>
      <c r="Y101">
        <v>108</v>
      </c>
      <c r="Z101">
        <v>0</v>
      </c>
      <c r="AA101">
        <v>108</v>
      </c>
      <c r="AB101">
        <v>0</v>
      </c>
      <c r="AC101">
        <v>2</v>
      </c>
      <c r="AD101">
        <v>15</v>
      </c>
      <c r="AE101">
        <v>0</v>
      </c>
      <c r="AF101">
        <v>0</v>
      </c>
      <c r="AG101">
        <v>0</v>
      </c>
      <c r="AH101" t="s">
        <v>200</v>
      </c>
      <c r="AI101" s="1">
        <v>44656.877812500003</v>
      </c>
      <c r="AJ101">
        <v>230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15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317</v>
      </c>
      <c r="B102" t="s">
        <v>79</v>
      </c>
      <c r="C102" t="s">
        <v>318</v>
      </c>
      <c r="D102" t="s">
        <v>81</v>
      </c>
      <c r="E102" s="2" t="str">
        <f>HYPERLINK("capsilon://?command=openfolder&amp;siteaddress=FAM.docvelocity-na8.net&amp;folderid=FX8A0B70D1-CD02-268F-0146-6A4066F4DFC2","FX22041552")</f>
        <v>FX22041552</v>
      </c>
      <c r="F102" t="s">
        <v>19</v>
      </c>
      <c r="G102" t="s">
        <v>19</v>
      </c>
      <c r="H102" t="s">
        <v>82</v>
      </c>
      <c r="I102" t="s">
        <v>319</v>
      </c>
      <c r="J102">
        <v>386</v>
      </c>
      <c r="K102" t="s">
        <v>84</v>
      </c>
      <c r="L102" t="s">
        <v>85</v>
      </c>
      <c r="M102" t="s">
        <v>86</v>
      </c>
      <c r="N102">
        <v>1</v>
      </c>
      <c r="O102" s="1">
        <v>44656.801631944443</v>
      </c>
      <c r="P102" s="1">
        <v>44656.8669212963</v>
      </c>
      <c r="Q102">
        <v>4615</v>
      </c>
      <c r="R102">
        <v>1026</v>
      </c>
      <c r="S102" t="b">
        <v>0</v>
      </c>
      <c r="T102" t="s">
        <v>87</v>
      </c>
      <c r="U102" t="b">
        <v>0</v>
      </c>
      <c r="V102" t="s">
        <v>320</v>
      </c>
      <c r="W102" s="1">
        <v>44656.8669212963</v>
      </c>
      <c r="X102">
        <v>1020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386</v>
      </c>
      <c r="AE102">
        <v>350</v>
      </c>
      <c r="AF102">
        <v>0</v>
      </c>
      <c r="AG102">
        <v>14</v>
      </c>
      <c r="AH102" t="s">
        <v>87</v>
      </c>
      <c r="AI102" t="s">
        <v>87</v>
      </c>
      <c r="AJ102" t="s">
        <v>87</v>
      </c>
      <c r="AK102" t="s">
        <v>87</v>
      </c>
      <c r="AL102" t="s">
        <v>87</v>
      </c>
      <c r="AM102" t="s">
        <v>87</v>
      </c>
      <c r="AN102" t="s">
        <v>87</v>
      </c>
      <c r="AO102" t="s">
        <v>87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321</v>
      </c>
      <c r="B103" t="s">
        <v>79</v>
      </c>
      <c r="C103" t="s">
        <v>228</v>
      </c>
      <c r="D103" t="s">
        <v>81</v>
      </c>
      <c r="E103" s="2" t="str">
        <f>HYPERLINK("capsilon://?command=openfolder&amp;siteaddress=FAM.docvelocity-na8.net&amp;folderid=FX485906F3-5ADB-8764-3CDC-0B325A7C0F9A","FX22041319")</f>
        <v>FX22041319</v>
      </c>
      <c r="F103" t="s">
        <v>19</v>
      </c>
      <c r="G103" t="s">
        <v>19</v>
      </c>
      <c r="H103" t="s">
        <v>82</v>
      </c>
      <c r="I103" t="s">
        <v>290</v>
      </c>
      <c r="J103">
        <v>123</v>
      </c>
      <c r="K103" t="s">
        <v>84</v>
      </c>
      <c r="L103" t="s">
        <v>85</v>
      </c>
      <c r="M103" t="s">
        <v>86</v>
      </c>
      <c r="N103">
        <v>2</v>
      </c>
      <c r="O103" s="1">
        <v>44656.803379629629</v>
      </c>
      <c r="P103" s="1">
        <v>44656.880312499998</v>
      </c>
      <c r="Q103">
        <v>6068</v>
      </c>
      <c r="R103">
        <v>579</v>
      </c>
      <c r="S103" t="b">
        <v>0</v>
      </c>
      <c r="T103" t="s">
        <v>87</v>
      </c>
      <c r="U103" t="b">
        <v>1</v>
      </c>
      <c r="V103" t="s">
        <v>322</v>
      </c>
      <c r="W103" s="1">
        <v>44656.858958333331</v>
      </c>
      <c r="X103">
        <v>361</v>
      </c>
      <c r="Y103">
        <v>108</v>
      </c>
      <c r="Z103">
        <v>0</v>
      </c>
      <c r="AA103">
        <v>108</v>
      </c>
      <c r="AB103">
        <v>0</v>
      </c>
      <c r="AC103">
        <v>5</v>
      </c>
      <c r="AD103">
        <v>15</v>
      </c>
      <c r="AE103">
        <v>0</v>
      </c>
      <c r="AF103">
        <v>0</v>
      </c>
      <c r="AG103">
        <v>0</v>
      </c>
      <c r="AH103" t="s">
        <v>200</v>
      </c>
      <c r="AI103" s="1">
        <v>44656.880312499998</v>
      </c>
      <c r="AJ103">
        <v>215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15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323</v>
      </c>
      <c r="B104" t="s">
        <v>79</v>
      </c>
      <c r="C104" t="s">
        <v>324</v>
      </c>
      <c r="D104" t="s">
        <v>81</v>
      </c>
      <c r="E104" s="2" t="str">
        <f>HYPERLINK("capsilon://?command=openfolder&amp;siteaddress=FAM.docvelocity-na8.net&amp;folderid=FX54F1F4DB-835A-D33A-3FE9-0C9D6B588938","FX220312270")</f>
        <v>FX220312270</v>
      </c>
      <c r="F104" t="s">
        <v>19</v>
      </c>
      <c r="G104" t="s">
        <v>19</v>
      </c>
      <c r="H104" t="s">
        <v>82</v>
      </c>
      <c r="I104" t="s">
        <v>325</v>
      </c>
      <c r="J104">
        <v>934</v>
      </c>
      <c r="K104" t="s">
        <v>84</v>
      </c>
      <c r="L104" t="s">
        <v>85</v>
      </c>
      <c r="M104" t="s">
        <v>86</v>
      </c>
      <c r="N104">
        <v>1</v>
      </c>
      <c r="O104" s="1">
        <v>44656.806006944447</v>
      </c>
      <c r="P104" s="1">
        <v>44656.885277777779</v>
      </c>
      <c r="Q104">
        <v>4816</v>
      </c>
      <c r="R104">
        <v>2033</v>
      </c>
      <c r="S104" t="b">
        <v>0</v>
      </c>
      <c r="T104" t="s">
        <v>87</v>
      </c>
      <c r="U104" t="b">
        <v>0</v>
      </c>
      <c r="V104" t="s">
        <v>320</v>
      </c>
      <c r="W104" s="1">
        <v>44656.885277777779</v>
      </c>
      <c r="X104">
        <v>1367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934</v>
      </c>
      <c r="AE104">
        <v>869</v>
      </c>
      <c r="AF104">
        <v>0</v>
      </c>
      <c r="AG104">
        <v>28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326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HYPERLINK("capsilon://?command=openfolder&amp;siteaddress=FAM.docvelocity-na8.net&amp;folderid=FX4ED854C3-A088-C338-3FC9-1A65E7C83C5D","FX22041044")</f>
        <v>FX22041044</v>
      </c>
      <c r="F105" t="s">
        <v>19</v>
      </c>
      <c r="G105" t="s">
        <v>19</v>
      </c>
      <c r="H105" t="s">
        <v>82</v>
      </c>
      <c r="I105" t="s">
        <v>328</v>
      </c>
      <c r="J105">
        <v>28</v>
      </c>
      <c r="K105" t="s">
        <v>84</v>
      </c>
      <c r="L105" t="s">
        <v>85</v>
      </c>
      <c r="M105" t="s">
        <v>86</v>
      </c>
      <c r="N105">
        <v>2</v>
      </c>
      <c r="O105" s="1">
        <v>44656.811574074076</v>
      </c>
      <c r="P105" s="1">
        <v>44656.919560185182</v>
      </c>
      <c r="Q105">
        <v>9122</v>
      </c>
      <c r="R105">
        <v>208</v>
      </c>
      <c r="S105" t="b">
        <v>0</v>
      </c>
      <c r="T105" t="s">
        <v>87</v>
      </c>
      <c r="U105" t="b">
        <v>0</v>
      </c>
      <c r="V105" t="s">
        <v>315</v>
      </c>
      <c r="W105" s="1">
        <v>44656.859791666669</v>
      </c>
      <c r="X105">
        <v>119</v>
      </c>
      <c r="Y105">
        <v>21</v>
      </c>
      <c r="Z105">
        <v>0</v>
      </c>
      <c r="AA105">
        <v>21</v>
      </c>
      <c r="AB105">
        <v>0</v>
      </c>
      <c r="AC105">
        <v>2</v>
      </c>
      <c r="AD105">
        <v>7</v>
      </c>
      <c r="AE105">
        <v>0</v>
      </c>
      <c r="AF105">
        <v>0</v>
      </c>
      <c r="AG105">
        <v>0</v>
      </c>
      <c r="AH105" t="s">
        <v>240</v>
      </c>
      <c r="AI105" s="1">
        <v>44656.919560185182</v>
      </c>
      <c r="AJ105">
        <v>89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7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329</v>
      </c>
      <c r="B106" t="s">
        <v>79</v>
      </c>
      <c r="C106" t="s">
        <v>330</v>
      </c>
      <c r="D106" t="s">
        <v>81</v>
      </c>
      <c r="E106" s="2" t="str">
        <f t="shared" ref="E106:E113" si="4">HYPERLINK("capsilon://?command=openfolder&amp;siteaddress=FAM.docvelocity-na8.net&amp;folderid=FX3578AAF8-D692-200D-9438-70D3E350B171","FX2204994")</f>
        <v>FX2204994</v>
      </c>
      <c r="F106" t="s">
        <v>19</v>
      </c>
      <c r="G106" t="s">
        <v>19</v>
      </c>
      <c r="H106" t="s">
        <v>82</v>
      </c>
      <c r="I106" t="s">
        <v>331</v>
      </c>
      <c r="J106">
        <v>50</v>
      </c>
      <c r="K106" t="s">
        <v>84</v>
      </c>
      <c r="L106" t="s">
        <v>85</v>
      </c>
      <c r="M106" t="s">
        <v>86</v>
      </c>
      <c r="N106">
        <v>2</v>
      </c>
      <c r="O106" s="1">
        <v>44656.847766203704</v>
      </c>
      <c r="P106" s="1">
        <v>44656.921805555554</v>
      </c>
      <c r="Q106">
        <v>6044</v>
      </c>
      <c r="R106">
        <v>353</v>
      </c>
      <c r="S106" t="b">
        <v>0</v>
      </c>
      <c r="T106" t="s">
        <v>87</v>
      </c>
      <c r="U106" t="b">
        <v>0</v>
      </c>
      <c r="V106" t="s">
        <v>322</v>
      </c>
      <c r="W106" s="1">
        <v>44656.861261574071</v>
      </c>
      <c r="X106">
        <v>160</v>
      </c>
      <c r="Y106">
        <v>45</v>
      </c>
      <c r="Z106">
        <v>0</v>
      </c>
      <c r="AA106">
        <v>45</v>
      </c>
      <c r="AB106">
        <v>0</v>
      </c>
      <c r="AC106">
        <v>1</v>
      </c>
      <c r="AD106">
        <v>5</v>
      </c>
      <c r="AE106">
        <v>0</v>
      </c>
      <c r="AF106">
        <v>0</v>
      </c>
      <c r="AG106">
        <v>0</v>
      </c>
      <c r="AH106" t="s">
        <v>240</v>
      </c>
      <c r="AI106" s="1">
        <v>44656.921805555554</v>
      </c>
      <c r="AJ106">
        <v>193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4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332</v>
      </c>
      <c r="B107" t="s">
        <v>79</v>
      </c>
      <c r="C107" t="s">
        <v>330</v>
      </c>
      <c r="D107" t="s">
        <v>81</v>
      </c>
      <c r="E107" s="2" t="str">
        <f t="shared" si="4"/>
        <v>FX2204994</v>
      </c>
      <c r="F107" t="s">
        <v>19</v>
      </c>
      <c r="G107" t="s">
        <v>19</v>
      </c>
      <c r="H107" t="s">
        <v>82</v>
      </c>
      <c r="I107" t="s">
        <v>333</v>
      </c>
      <c r="J107">
        <v>28</v>
      </c>
      <c r="K107" t="s">
        <v>84</v>
      </c>
      <c r="L107" t="s">
        <v>85</v>
      </c>
      <c r="M107" t="s">
        <v>86</v>
      </c>
      <c r="N107">
        <v>2</v>
      </c>
      <c r="O107" s="1">
        <v>44656.847974537035</v>
      </c>
      <c r="P107" s="1">
        <v>44656.921875</v>
      </c>
      <c r="Q107">
        <v>6117</v>
      </c>
      <c r="R107">
        <v>268</v>
      </c>
      <c r="S107" t="b">
        <v>0</v>
      </c>
      <c r="T107" t="s">
        <v>87</v>
      </c>
      <c r="U107" t="b">
        <v>0</v>
      </c>
      <c r="V107" t="s">
        <v>315</v>
      </c>
      <c r="W107" s="1">
        <v>44656.861006944448</v>
      </c>
      <c r="X107">
        <v>104</v>
      </c>
      <c r="Y107">
        <v>21</v>
      </c>
      <c r="Z107">
        <v>0</v>
      </c>
      <c r="AA107">
        <v>21</v>
      </c>
      <c r="AB107">
        <v>0</v>
      </c>
      <c r="AC107">
        <v>0</v>
      </c>
      <c r="AD107">
        <v>7</v>
      </c>
      <c r="AE107">
        <v>0</v>
      </c>
      <c r="AF107">
        <v>0</v>
      </c>
      <c r="AG107">
        <v>0</v>
      </c>
      <c r="AH107" t="s">
        <v>299</v>
      </c>
      <c r="AI107" s="1">
        <v>44656.921875</v>
      </c>
      <c r="AJ107">
        <v>164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7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334</v>
      </c>
      <c r="B108" t="s">
        <v>79</v>
      </c>
      <c r="C108" t="s">
        <v>330</v>
      </c>
      <c r="D108" t="s">
        <v>81</v>
      </c>
      <c r="E108" s="2" t="str">
        <f t="shared" si="4"/>
        <v>FX2204994</v>
      </c>
      <c r="F108" t="s">
        <v>19</v>
      </c>
      <c r="G108" t="s">
        <v>19</v>
      </c>
      <c r="H108" t="s">
        <v>82</v>
      </c>
      <c r="I108" t="s">
        <v>335</v>
      </c>
      <c r="J108">
        <v>50</v>
      </c>
      <c r="K108" t="s">
        <v>84</v>
      </c>
      <c r="L108" t="s">
        <v>85</v>
      </c>
      <c r="M108" t="s">
        <v>86</v>
      </c>
      <c r="N108">
        <v>2</v>
      </c>
      <c r="O108" s="1">
        <v>44656.848182870373</v>
      </c>
      <c r="P108" s="1">
        <v>44656.923402777778</v>
      </c>
      <c r="Q108">
        <v>6244</v>
      </c>
      <c r="R108">
        <v>255</v>
      </c>
      <c r="S108" t="b">
        <v>0</v>
      </c>
      <c r="T108" t="s">
        <v>87</v>
      </c>
      <c r="U108" t="b">
        <v>0</v>
      </c>
      <c r="V108" t="s">
        <v>315</v>
      </c>
      <c r="W108" s="1">
        <v>44656.862384259257</v>
      </c>
      <c r="X108">
        <v>118</v>
      </c>
      <c r="Y108">
        <v>45</v>
      </c>
      <c r="Z108">
        <v>0</v>
      </c>
      <c r="AA108">
        <v>45</v>
      </c>
      <c r="AB108">
        <v>0</v>
      </c>
      <c r="AC108">
        <v>1</v>
      </c>
      <c r="AD108">
        <v>5</v>
      </c>
      <c r="AE108">
        <v>0</v>
      </c>
      <c r="AF108">
        <v>0</v>
      </c>
      <c r="AG108">
        <v>0</v>
      </c>
      <c r="AH108" t="s">
        <v>240</v>
      </c>
      <c r="AI108" s="1">
        <v>44656.923402777778</v>
      </c>
      <c r="AJ108">
        <v>137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5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336</v>
      </c>
      <c r="B109" t="s">
        <v>79</v>
      </c>
      <c r="C109" t="s">
        <v>330</v>
      </c>
      <c r="D109" t="s">
        <v>81</v>
      </c>
      <c r="E109" s="2" t="str">
        <f t="shared" si="4"/>
        <v>FX2204994</v>
      </c>
      <c r="F109" t="s">
        <v>19</v>
      </c>
      <c r="G109" t="s">
        <v>19</v>
      </c>
      <c r="H109" t="s">
        <v>82</v>
      </c>
      <c r="I109" t="s">
        <v>337</v>
      </c>
      <c r="J109">
        <v>50</v>
      </c>
      <c r="K109" t="s">
        <v>84</v>
      </c>
      <c r="L109" t="s">
        <v>85</v>
      </c>
      <c r="M109" t="s">
        <v>86</v>
      </c>
      <c r="N109">
        <v>2</v>
      </c>
      <c r="O109" s="1">
        <v>44656.848437499997</v>
      </c>
      <c r="P109" s="1">
        <v>44656.924722222226</v>
      </c>
      <c r="Q109">
        <v>6216</v>
      </c>
      <c r="R109">
        <v>375</v>
      </c>
      <c r="S109" t="b">
        <v>0</v>
      </c>
      <c r="T109" t="s">
        <v>87</v>
      </c>
      <c r="U109" t="b">
        <v>0</v>
      </c>
      <c r="V109" t="s">
        <v>322</v>
      </c>
      <c r="W109" s="1">
        <v>44656.86277777778</v>
      </c>
      <c r="X109">
        <v>130</v>
      </c>
      <c r="Y109">
        <v>45</v>
      </c>
      <c r="Z109">
        <v>0</v>
      </c>
      <c r="AA109">
        <v>45</v>
      </c>
      <c r="AB109">
        <v>0</v>
      </c>
      <c r="AC109">
        <v>1</v>
      </c>
      <c r="AD109">
        <v>5</v>
      </c>
      <c r="AE109">
        <v>0</v>
      </c>
      <c r="AF109">
        <v>0</v>
      </c>
      <c r="AG109">
        <v>0</v>
      </c>
      <c r="AH109" t="s">
        <v>299</v>
      </c>
      <c r="AI109" s="1">
        <v>44656.924722222226</v>
      </c>
      <c r="AJ109">
        <v>245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5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338</v>
      </c>
      <c r="B110" t="s">
        <v>79</v>
      </c>
      <c r="C110" t="s">
        <v>330</v>
      </c>
      <c r="D110" t="s">
        <v>81</v>
      </c>
      <c r="E110" s="2" t="str">
        <f t="shared" si="4"/>
        <v>FX2204994</v>
      </c>
      <c r="F110" t="s">
        <v>19</v>
      </c>
      <c r="G110" t="s">
        <v>19</v>
      </c>
      <c r="H110" t="s">
        <v>82</v>
      </c>
      <c r="I110" t="s">
        <v>339</v>
      </c>
      <c r="J110">
        <v>69</v>
      </c>
      <c r="K110" t="s">
        <v>84</v>
      </c>
      <c r="L110" t="s">
        <v>85</v>
      </c>
      <c r="M110" t="s">
        <v>86</v>
      </c>
      <c r="N110">
        <v>2</v>
      </c>
      <c r="O110" s="1">
        <v>44656.848541666666</v>
      </c>
      <c r="P110" s="1">
        <v>44656.926388888889</v>
      </c>
      <c r="Q110">
        <v>6239</v>
      </c>
      <c r="R110">
        <v>487</v>
      </c>
      <c r="S110" t="b">
        <v>0</v>
      </c>
      <c r="T110" t="s">
        <v>87</v>
      </c>
      <c r="U110" t="b">
        <v>0</v>
      </c>
      <c r="V110" t="s">
        <v>315</v>
      </c>
      <c r="W110" s="1">
        <v>44656.865057870367</v>
      </c>
      <c r="X110">
        <v>230</v>
      </c>
      <c r="Y110">
        <v>59</v>
      </c>
      <c r="Z110">
        <v>0</v>
      </c>
      <c r="AA110">
        <v>59</v>
      </c>
      <c r="AB110">
        <v>0</v>
      </c>
      <c r="AC110">
        <v>6</v>
      </c>
      <c r="AD110">
        <v>10</v>
      </c>
      <c r="AE110">
        <v>0</v>
      </c>
      <c r="AF110">
        <v>0</v>
      </c>
      <c r="AG110">
        <v>0</v>
      </c>
      <c r="AH110" t="s">
        <v>240</v>
      </c>
      <c r="AI110" s="1">
        <v>44656.926388888889</v>
      </c>
      <c r="AJ110">
        <v>257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9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340</v>
      </c>
      <c r="B111" t="s">
        <v>79</v>
      </c>
      <c r="C111" t="s">
        <v>330</v>
      </c>
      <c r="D111" t="s">
        <v>81</v>
      </c>
      <c r="E111" s="2" t="str">
        <f t="shared" si="4"/>
        <v>FX2204994</v>
      </c>
      <c r="F111" t="s">
        <v>19</v>
      </c>
      <c r="G111" t="s">
        <v>19</v>
      </c>
      <c r="H111" t="s">
        <v>82</v>
      </c>
      <c r="I111" t="s">
        <v>341</v>
      </c>
      <c r="J111">
        <v>69</v>
      </c>
      <c r="K111" t="s">
        <v>84</v>
      </c>
      <c r="L111" t="s">
        <v>85</v>
      </c>
      <c r="M111" t="s">
        <v>86</v>
      </c>
      <c r="N111">
        <v>2</v>
      </c>
      <c r="O111" s="1">
        <v>44656.848796296297</v>
      </c>
      <c r="P111" s="1">
        <v>44656.927893518521</v>
      </c>
      <c r="Q111">
        <v>6301</v>
      </c>
      <c r="R111">
        <v>533</v>
      </c>
      <c r="S111" t="b">
        <v>0</v>
      </c>
      <c r="T111" t="s">
        <v>87</v>
      </c>
      <c r="U111" t="b">
        <v>0</v>
      </c>
      <c r="V111" t="s">
        <v>322</v>
      </c>
      <c r="W111" s="1">
        <v>44656.865798611114</v>
      </c>
      <c r="X111">
        <v>260</v>
      </c>
      <c r="Y111">
        <v>59</v>
      </c>
      <c r="Z111">
        <v>0</v>
      </c>
      <c r="AA111">
        <v>59</v>
      </c>
      <c r="AB111">
        <v>0</v>
      </c>
      <c r="AC111">
        <v>9</v>
      </c>
      <c r="AD111">
        <v>10</v>
      </c>
      <c r="AE111">
        <v>0</v>
      </c>
      <c r="AF111">
        <v>0</v>
      </c>
      <c r="AG111">
        <v>0</v>
      </c>
      <c r="AH111" t="s">
        <v>299</v>
      </c>
      <c r="AI111" s="1">
        <v>44656.927893518521</v>
      </c>
      <c r="AJ111">
        <v>273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10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342</v>
      </c>
      <c r="B112" t="s">
        <v>79</v>
      </c>
      <c r="C112" t="s">
        <v>330</v>
      </c>
      <c r="D112" t="s">
        <v>81</v>
      </c>
      <c r="E112" s="2" t="str">
        <f t="shared" si="4"/>
        <v>FX2204994</v>
      </c>
      <c r="F112" t="s">
        <v>19</v>
      </c>
      <c r="G112" t="s">
        <v>19</v>
      </c>
      <c r="H112" t="s">
        <v>82</v>
      </c>
      <c r="I112" t="s">
        <v>343</v>
      </c>
      <c r="J112">
        <v>69</v>
      </c>
      <c r="K112" t="s">
        <v>84</v>
      </c>
      <c r="L112" t="s">
        <v>85</v>
      </c>
      <c r="M112" t="s">
        <v>86</v>
      </c>
      <c r="N112">
        <v>2</v>
      </c>
      <c r="O112" s="1">
        <v>44656.849236111113</v>
      </c>
      <c r="P112" s="1">
        <v>44656.928043981483</v>
      </c>
      <c r="Q112">
        <v>6513</v>
      </c>
      <c r="R112">
        <v>296</v>
      </c>
      <c r="S112" t="b">
        <v>0</v>
      </c>
      <c r="T112" t="s">
        <v>87</v>
      </c>
      <c r="U112" t="b">
        <v>0</v>
      </c>
      <c r="V112" t="s">
        <v>315</v>
      </c>
      <c r="W112" s="1">
        <v>44656.866851851853</v>
      </c>
      <c r="X112">
        <v>154</v>
      </c>
      <c r="Y112">
        <v>59</v>
      </c>
      <c r="Z112">
        <v>0</v>
      </c>
      <c r="AA112">
        <v>59</v>
      </c>
      <c r="AB112">
        <v>0</v>
      </c>
      <c r="AC112">
        <v>4</v>
      </c>
      <c r="AD112">
        <v>10</v>
      </c>
      <c r="AE112">
        <v>0</v>
      </c>
      <c r="AF112">
        <v>0</v>
      </c>
      <c r="AG112">
        <v>0</v>
      </c>
      <c r="AH112" t="s">
        <v>240</v>
      </c>
      <c r="AI112" s="1">
        <v>44656.928043981483</v>
      </c>
      <c r="AJ112">
        <v>142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9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344</v>
      </c>
      <c r="B113" t="s">
        <v>79</v>
      </c>
      <c r="C113" t="s">
        <v>330</v>
      </c>
      <c r="D113" t="s">
        <v>81</v>
      </c>
      <c r="E113" s="2" t="str">
        <f t="shared" si="4"/>
        <v>FX2204994</v>
      </c>
      <c r="F113" t="s">
        <v>19</v>
      </c>
      <c r="G113" t="s">
        <v>19</v>
      </c>
      <c r="H113" t="s">
        <v>82</v>
      </c>
      <c r="I113" t="s">
        <v>345</v>
      </c>
      <c r="J113">
        <v>69</v>
      </c>
      <c r="K113" t="s">
        <v>84</v>
      </c>
      <c r="L113" t="s">
        <v>85</v>
      </c>
      <c r="M113" t="s">
        <v>86</v>
      </c>
      <c r="N113">
        <v>2</v>
      </c>
      <c r="O113" s="1">
        <v>44656.849560185183</v>
      </c>
      <c r="P113" s="1">
        <v>44656.935335648152</v>
      </c>
      <c r="Q113">
        <v>6979</v>
      </c>
      <c r="R113">
        <v>432</v>
      </c>
      <c r="S113" t="b">
        <v>0</v>
      </c>
      <c r="T113" t="s">
        <v>87</v>
      </c>
      <c r="U113" t="b">
        <v>0</v>
      </c>
      <c r="V113" t="s">
        <v>322</v>
      </c>
      <c r="W113" s="1">
        <v>44656.868483796294</v>
      </c>
      <c r="X113">
        <v>231</v>
      </c>
      <c r="Y113">
        <v>59</v>
      </c>
      <c r="Z113">
        <v>0</v>
      </c>
      <c r="AA113">
        <v>59</v>
      </c>
      <c r="AB113">
        <v>0</v>
      </c>
      <c r="AC113">
        <v>11</v>
      </c>
      <c r="AD113">
        <v>10</v>
      </c>
      <c r="AE113">
        <v>0</v>
      </c>
      <c r="AF113">
        <v>0</v>
      </c>
      <c r="AG113">
        <v>0</v>
      </c>
      <c r="AH113" t="s">
        <v>240</v>
      </c>
      <c r="AI113" s="1">
        <v>44656.935335648152</v>
      </c>
      <c r="AJ113">
        <v>184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346</v>
      </c>
      <c r="B114" t="s">
        <v>79</v>
      </c>
      <c r="C114" t="s">
        <v>160</v>
      </c>
      <c r="D114" t="s">
        <v>81</v>
      </c>
      <c r="E114" s="2" t="str">
        <f>HYPERLINK("capsilon://?command=openfolder&amp;siteaddress=FAM.docvelocity-na8.net&amp;folderid=FXCF87E134-5C0A-F87E-D243-910CC1D745DD","FX22041371")</f>
        <v>FX22041371</v>
      </c>
      <c r="F114" t="s">
        <v>19</v>
      </c>
      <c r="G114" t="s">
        <v>19</v>
      </c>
      <c r="H114" t="s">
        <v>82</v>
      </c>
      <c r="I114" t="s">
        <v>347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44656.858368055553</v>
      </c>
      <c r="P114" s="1">
        <v>44656.933194444442</v>
      </c>
      <c r="Q114">
        <v>5855</v>
      </c>
      <c r="R114">
        <v>610</v>
      </c>
      <c r="S114" t="b">
        <v>0</v>
      </c>
      <c r="T114" t="s">
        <v>87</v>
      </c>
      <c r="U114" t="b">
        <v>0</v>
      </c>
      <c r="V114" t="s">
        <v>315</v>
      </c>
      <c r="W114" s="1">
        <v>44656.868784722225</v>
      </c>
      <c r="X114">
        <v>166</v>
      </c>
      <c r="Y114">
        <v>21</v>
      </c>
      <c r="Z114">
        <v>0</v>
      </c>
      <c r="AA114">
        <v>21</v>
      </c>
      <c r="AB114">
        <v>0</v>
      </c>
      <c r="AC114">
        <v>0</v>
      </c>
      <c r="AD114">
        <v>7</v>
      </c>
      <c r="AE114">
        <v>0</v>
      </c>
      <c r="AF114">
        <v>0</v>
      </c>
      <c r="AG114">
        <v>0</v>
      </c>
      <c r="AH114" t="s">
        <v>240</v>
      </c>
      <c r="AI114" s="1">
        <v>44656.933194444442</v>
      </c>
      <c r="AJ114">
        <v>444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348</v>
      </c>
      <c r="B115" t="s">
        <v>79</v>
      </c>
      <c r="C115" t="s">
        <v>349</v>
      </c>
      <c r="D115" t="s">
        <v>81</v>
      </c>
      <c r="E115" s="2" t="str">
        <f>HYPERLINK("capsilon://?command=openfolder&amp;siteaddress=FAM.docvelocity-na8.net&amp;folderid=FX229872A7-2A9B-75FB-1DE5-CB966E9935BC","FX2204306")</f>
        <v>FX2204306</v>
      </c>
      <c r="F115" t="s">
        <v>19</v>
      </c>
      <c r="G115" t="s">
        <v>19</v>
      </c>
      <c r="H115" t="s">
        <v>82</v>
      </c>
      <c r="I115" t="s">
        <v>350</v>
      </c>
      <c r="J115">
        <v>74</v>
      </c>
      <c r="K115" t="s">
        <v>84</v>
      </c>
      <c r="L115" t="s">
        <v>85</v>
      </c>
      <c r="M115" t="s">
        <v>86</v>
      </c>
      <c r="N115">
        <v>2</v>
      </c>
      <c r="O115" s="1">
        <v>44656.867222222223</v>
      </c>
      <c r="P115" s="1">
        <v>44657.00744212963</v>
      </c>
      <c r="Q115">
        <v>10161</v>
      </c>
      <c r="R115">
        <v>1954</v>
      </c>
      <c r="S115" t="b">
        <v>0</v>
      </c>
      <c r="T115" t="s">
        <v>87</v>
      </c>
      <c r="U115" t="b">
        <v>0</v>
      </c>
      <c r="V115" t="s">
        <v>351</v>
      </c>
      <c r="W115" s="1">
        <v>44656.879814814813</v>
      </c>
      <c r="X115">
        <v>1030</v>
      </c>
      <c r="Y115">
        <v>74</v>
      </c>
      <c r="Z115">
        <v>0</v>
      </c>
      <c r="AA115">
        <v>74</v>
      </c>
      <c r="AB115">
        <v>0</v>
      </c>
      <c r="AC115">
        <v>13</v>
      </c>
      <c r="AD115">
        <v>0</v>
      </c>
      <c r="AE115">
        <v>0</v>
      </c>
      <c r="AF115">
        <v>0</v>
      </c>
      <c r="AG115">
        <v>0</v>
      </c>
      <c r="AH115" t="s">
        <v>352</v>
      </c>
      <c r="AI115" s="1">
        <v>44657.00744212963</v>
      </c>
      <c r="AJ115">
        <v>472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-1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353</v>
      </c>
      <c r="B116" t="s">
        <v>79</v>
      </c>
      <c r="C116" t="s">
        <v>318</v>
      </c>
      <c r="D116" t="s">
        <v>81</v>
      </c>
      <c r="E116" s="2" t="str">
        <f>HYPERLINK("capsilon://?command=openfolder&amp;siteaddress=FAM.docvelocity-na8.net&amp;folderid=FX8A0B70D1-CD02-268F-0146-6A4066F4DFC2","FX22041552")</f>
        <v>FX22041552</v>
      </c>
      <c r="F116" t="s">
        <v>19</v>
      </c>
      <c r="G116" t="s">
        <v>19</v>
      </c>
      <c r="H116" t="s">
        <v>82</v>
      </c>
      <c r="I116" t="s">
        <v>319</v>
      </c>
      <c r="J116">
        <v>594</v>
      </c>
      <c r="K116" t="s">
        <v>84</v>
      </c>
      <c r="L116" t="s">
        <v>85</v>
      </c>
      <c r="M116" t="s">
        <v>86</v>
      </c>
      <c r="N116">
        <v>2</v>
      </c>
      <c r="O116" s="1">
        <v>44656.867962962962</v>
      </c>
      <c r="P116" s="1">
        <v>44656.9065162037</v>
      </c>
      <c r="Q116">
        <v>57</v>
      </c>
      <c r="R116">
        <v>3274</v>
      </c>
      <c r="S116" t="b">
        <v>0</v>
      </c>
      <c r="T116" t="s">
        <v>87</v>
      </c>
      <c r="U116" t="b">
        <v>1</v>
      </c>
      <c r="V116" t="s">
        <v>315</v>
      </c>
      <c r="W116" s="1">
        <v>44656.88422453704</v>
      </c>
      <c r="X116">
        <v>1295</v>
      </c>
      <c r="Y116">
        <v>231</v>
      </c>
      <c r="Z116">
        <v>0</v>
      </c>
      <c r="AA116">
        <v>231</v>
      </c>
      <c r="AB116">
        <v>280</v>
      </c>
      <c r="AC116">
        <v>6</v>
      </c>
      <c r="AD116">
        <v>363</v>
      </c>
      <c r="AE116">
        <v>0</v>
      </c>
      <c r="AF116">
        <v>0</v>
      </c>
      <c r="AG116">
        <v>0</v>
      </c>
      <c r="AH116" t="s">
        <v>299</v>
      </c>
      <c r="AI116" s="1">
        <v>44656.9065162037</v>
      </c>
      <c r="AJ116">
        <v>1090</v>
      </c>
      <c r="AK116">
        <v>5</v>
      </c>
      <c r="AL116">
        <v>0</v>
      </c>
      <c r="AM116">
        <v>5</v>
      </c>
      <c r="AN116">
        <v>280</v>
      </c>
      <c r="AO116">
        <v>6</v>
      </c>
      <c r="AP116">
        <v>358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354</v>
      </c>
      <c r="B117" t="s">
        <v>79</v>
      </c>
      <c r="C117" t="s">
        <v>355</v>
      </c>
      <c r="D117" t="s">
        <v>81</v>
      </c>
      <c r="E117" s="2" t="str">
        <f>HYPERLINK("capsilon://?command=openfolder&amp;siteaddress=FAM.docvelocity-na8.net&amp;folderid=FXAA7337AF-0851-88F0-85A3-CDF26212F627","FX22041682")</f>
        <v>FX22041682</v>
      </c>
      <c r="F117" t="s">
        <v>19</v>
      </c>
      <c r="G117" t="s">
        <v>19</v>
      </c>
      <c r="H117" t="s">
        <v>82</v>
      </c>
      <c r="I117" t="s">
        <v>356</v>
      </c>
      <c r="J117">
        <v>237</v>
      </c>
      <c r="K117" t="s">
        <v>84</v>
      </c>
      <c r="L117" t="s">
        <v>85</v>
      </c>
      <c r="M117" t="s">
        <v>86</v>
      </c>
      <c r="N117">
        <v>1</v>
      </c>
      <c r="O117" s="1">
        <v>44656.887766203705</v>
      </c>
      <c r="P117" s="1">
        <v>44656.943310185183</v>
      </c>
      <c r="Q117">
        <v>3903</v>
      </c>
      <c r="R117">
        <v>896</v>
      </c>
      <c r="S117" t="b">
        <v>0</v>
      </c>
      <c r="T117" t="s">
        <v>87</v>
      </c>
      <c r="U117" t="b">
        <v>0</v>
      </c>
      <c r="V117" t="s">
        <v>245</v>
      </c>
      <c r="W117" s="1">
        <v>44656.943310185183</v>
      </c>
      <c r="X117">
        <v>629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237</v>
      </c>
      <c r="AE117">
        <v>225</v>
      </c>
      <c r="AF117">
        <v>0</v>
      </c>
      <c r="AG117">
        <v>6</v>
      </c>
      <c r="AH117" t="s">
        <v>87</v>
      </c>
      <c r="AI117" t="s">
        <v>87</v>
      </c>
      <c r="AJ117" t="s">
        <v>87</v>
      </c>
      <c r="AK117" t="s">
        <v>87</v>
      </c>
      <c r="AL117" t="s">
        <v>87</v>
      </c>
      <c r="AM117" t="s">
        <v>87</v>
      </c>
      <c r="AN117" t="s">
        <v>87</v>
      </c>
      <c r="AO117" t="s">
        <v>87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357</v>
      </c>
      <c r="B118" t="s">
        <v>79</v>
      </c>
      <c r="C118" t="s">
        <v>324</v>
      </c>
      <c r="D118" t="s">
        <v>81</v>
      </c>
      <c r="E118" s="2" t="str">
        <f>HYPERLINK("capsilon://?command=openfolder&amp;siteaddress=FAM.docvelocity-na8.net&amp;folderid=FX54F1F4DB-835A-D33A-3FE9-0C9D6B588938","FX220312270")</f>
        <v>FX220312270</v>
      </c>
      <c r="F118" t="s">
        <v>19</v>
      </c>
      <c r="G118" t="s">
        <v>19</v>
      </c>
      <c r="H118" t="s">
        <v>82</v>
      </c>
      <c r="I118" t="s">
        <v>325</v>
      </c>
      <c r="J118">
        <v>1442</v>
      </c>
      <c r="K118" t="s">
        <v>84</v>
      </c>
      <c r="L118" t="s">
        <v>85</v>
      </c>
      <c r="M118" t="s">
        <v>86</v>
      </c>
      <c r="N118">
        <v>2</v>
      </c>
      <c r="O118" s="1">
        <v>44656.887881944444</v>
      </c>
      <c r="P118" s="1">
        <v>44657.012164351851</v>
      </c>
      <c r="Q118">
        <v>3252</v>
      </c>
      <c r="R118">
        <v>7486</v>
      </c>
      <c r="S118" t="b">
        <v>0</v>
      </c>
      <c r="T118" t="s">
        <v>87</v>
      </c>
      <c r="U118" t="b">
        <v>1</v>
      </c>
      <c r="V118" t="s">
        <v>320</v>
      </c>
      <c r="W118" s="1">
        <v>44656.947118055556</v>
      </c>
      <c r="X118">
        <v>5112</v>
      </c>
      <c r="Y118">
        <v>605</v>
      </c>
      <c r="Z118">
        <v>0</v>
      </c>
      <c r="AA118">
        <v>605</v>
      </c>
      <c r="AB118">
        <v>625</v>
      </c>
      <c r="AC118">
        <v>55</v>
      </c>
      <c r="AD118">
        <v>837</v>
      </c>
      <c r="AE118">
        <v>0</v>
      </c>
      <c r="AF118">
        <v>0</v>
      </c>
      <c r="AG118">
        <v>0</v>
      </c>
      <c r="AH118" t="s">
        <v>240</v>
      </c>
      <c r="AI118" s="1">
        <v>44657.012164351851</v>
      </c>
      <c r="AJ118">
        <v>2354</v>
      </c>
      <c r="AK118">
        <v>1</v>
      </c>
      <c r="AL118">
        <v>0</v>
      </c>
      <c r="AM118">
        <v>1</v>
      </c>
      <c r="AN118">
        <v>625</v>
      </c>
      <c r="AO118">
        <v>1</v>
      </c>
      <c r="AP118">
        <v>836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358</v>
      </c>
      <c r="B119" t="s">
        <v>79</v>
      </c>
      <c r="C119" t="s">
        <v>359</v>
      </c>
      <c r="D119" t="s">
        <v>81</v>
      </c>
      <c r="E119" s="2" t="str">
        <f t="shared" ref="E119:E124" si="5">HYPERLINK("capsilon://?command=openfolder&amp;siteaddress=FAM.docvelocity-na8.net&amp;folderid=FXCA9EC3B5-B580-7335-74FD-A9B2FF8C6593","FX220310940")</f>
        <v>FX220310940</v>
      </c>
      <c r="F119" t="s">
        <v>19</v>
      </c>
      <c r="G119" t="s">
        <v>19</v>
      </c>
      <c r="H119" t="s">
        <v>82</v>
      </c>
      <c r="I119" t="s">
        <v>360</v>
      </c>
      <c r="J119">
        <v>28</v>
      </c>
      <c r="K119" t="s">
        <v>84</v>
      </c>
      <c r="L119" t="s">
        <v>85</v>
      </c>
      <c r="M119" t="s">
        <v>86</v>
      </c>
      <c r="N119">
        <v>2</v>
      </c>
      <c r="O119" s="1">
        <v>44656.896840277775</v>
      </c>
      <c r="P119" s="1">
        <v>44657.015081018515</v>
      </c>
      <c r="Q119">
        <v>9142</v>
      </c>
      <c r="R119">
        <v>1074</v>
      </c>
      <c r="S119" t="b">
        <v>0</v>
      </c>
      <c r="T119" t="s">
        <v>87</v>
      </c>
      <c r="U119" t="b">
        <v>0</v>
      </c>
      <c r="V119" t="s">
        <v>322</v>
      </c>
      <c r="W119" s="1">
        <v>44656.932314814818</v>
      </c>
      <c r="X119">
        <v>414</v>
      </c>
      <c r="Y119">
        <v>21</v>
      </c>
      <c r="Z119">
        <v>0</v>
      </c>
      <c r="AA119">
        <v>21</v>
      </c>
      <c r="AB119">
        <v>0</v>
      </c>
      <c r="AC119">
        <v>4</v>
      </c>
      <c r="AD119">
        <v>7</v>
      </c>
      <c r="AE119">
        <v>0</v>
      </c>
      <c r="AF119">
        <v>0</v>
      </c>
      <c r="AG119">
        <v>0</v>
      </c>
      <c r="AH119" t="s">
        <v>352</v>
      </c>
      <c r="AI119" s="1">
        <v>44657.015081018515</v>
      </c>
      <c r="AJ119">
        <v>660</v>
      </c>
      <c r="AK119">
        <v>2</v>
      </c>
      <c r="AL119">
        <v>0</v>
      </c>
      <c r="AM119">
        <v>2</v>
      </c>
      <c r="AN119">
        <v>0</v>
      </c>
      <c r="AO119">
        <v>1</v>
      </c>
      <c r="AP119">
        <v>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361</v>
      </c>
      <c r="B120" t="s">
        <v>79</v>
      </c>
      <c r="C120" t="s">
        <v>359</v>
      </c>
      <c r="D120" t="s">
        <v>81</v>
      </c>
      <c r="E120" s="2" t="str">
        <f t="shared" si="5"/>
        <v>FX220310940</v>
      </c>
      <c r="F120" t="s">
        <v>19</v>
      </c>
      <c r="G120" t="s">
        <v>19</v>
      </c>
      <c r="H120" t="s">
        <v>82</v>
      </c>
      <c r="I120" t="s">
        <v>362</v>
      </c>
      <c r="J120">
        <v>278</v>
      </c>
      <c r="K120" t="s">
        <v>84</v>
      </c>
      <c r="L120" t="s">
        <v>85</v>
      </c>
      <c r="M120" t="s">
        <v>86</v>
      </c>
      <c r="N120">
        <v>1</v>
      </c>
      <c r="O120" s="1">
        <v>44656.897407407407</v>
      </c>
      <c r="P120" s="1">
        <v>44656.948078703703</v>
      </c>
      <c r="Q120">
        <v>3896</v>
      </c>
      <c r="R120">
        <v>482</v>
      </c>
      <c r="S120" t="b">
        <v>0</v>
      </c>
      <c r="T120" t="s">
        <v>87</v>
      </c>
      <c r="U120" t="b">
        <v>0</v>
      </c>
      <c r="V120" t="s">
        <v>245</v>
      </c>
      <c r="W120" s="1">
        <v>44656.948078703703</v>
      </c>
      <c r="X120">
        <v>411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278</v>
      </c>
      <c r="AE120">
        <v>266</v>
      </c>
      <c r="AF120">
        <v>0</v>
      </c>
      <c r="AG120">
        <v>4</v>
      </c>
      <c r="AH120" t="s">
        <v>87</v>
      </c>
      <c r="AI120" t="s">
        <v>87</v>
      </c>
      <c r="AJ120" t="s">
        <v>87</v>
      </c>
      <c r="AK120" t="s">
        <v>87</v>
      </c>
      <c r="AL120" t="s">
        <v>87</v>
      </c>
      <c r="AM120" t="s">
        <v>87</v>
      </c>
      <c r="AN120" t="s">
        <v>87</v>
      </c>
      <c r="AO120" t="s">
        <v>87</v>
      </c>
      <c r="AP120" t="s">
        <v>87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363</v>
      </c>
      <c r="B121" t="s">
        <v>79</v>
      </c>
      <c r="C121" t="s">
        <v>359</v>
      </c>
      <c r="D121" t="s">
        <v>81</v>
      </c>
      <c r="E121" s="2" t="str">
        <f t="shared" si="5"/>
        <v>FX220310940</v>
      </c>
      <c r="F121" t="s">
        <v>19</v>
      </c>
      <c r="G121" t="s">
        <v>19</v>
      </c>
      <c r="H121" t="s">
        <v>82</v>
      </c>
      <c r="I121" t="s">
        <v>364</v>
      </c>
      <c r="J121">
        <v>28</v>
      </c>
      <c r="K121" t="s">
        <v>84</v>
      </c>
      <c r="L121" t="s">
        <v>85</v>
      </c>
      <c r="M121" t="s">
        <v>86</v>
      </c>
      <c r="N121">
        <v>2</v>
      </c>
      <c r="O121" s="1">
        <v>44656.897592592592</v>
      </c>
      <c r="P121" s="1">
        <v>44657.028611111113</v>
      </c>
      <c r="Q121">
        <v>10718</v>
      </c>
      <c r="R121">
        <v>602</v>
      </c>
      <c r="S121" t="b">
        <v>0</v>
      </c>
      <c r="T121" t="s">
        <v>87</v>
      </c>
      <c r="U121" t="b">
        <v>0</v>
      </c>
      <c r="V121" t="s">
        <v>322</v>
      </c>
      <c r="W121" s="1">
        <v>44656.934976851851</v>
      </c>
      <c r="X121">
        <v>157</v>
      </c>
      <c r="Y121">
        <v>21</v>
      </c>
      <c r="Z121">
        <v>0</v>
      </c>
      <c r="AA121">
        <v>21</v>
      </c>
      <c r="AB121">
        <v>0</v>
      </c>
      <c r="AC121">
        <v>4</v>
      </c>
      <c r="AD121">
        <v>7</v>
      </c>
      <c r="AE121">
        <v>0</v>
      </c>
      <c r="AF121">
        <v>0</v>
      </c>
      <c r="AG121">
        <v>0</v>
      </c>
      <c r="AH121" t="s">
        <v>352</v>
      </c>
      <c r="AI121" s="1">
        <v>44657.028611111113</v>
      </c>
      <c r="AJ121">
        <v>432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7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365</v>
      </c>
      <c r="B122" t="s">
        <v>79</v>
      </c>
      <c r="C122" t="s">
        <v>359</v>
      </c>
      <c r="D122" t="s">
        <v>81</v>
      </c>
      <c r="E122" s="2" t="str">
        <f t="shared" si="5"/>
        <v>FX220310940</v>
      </c>
      <c r="F122" t="s">
        <v>19</v>
      </c>
      <c r="G122" t="s">
        <v>19</v>
      </c>
      <c r="H122" t="s">
        <v>82</v>
      </c>
      <c r="I122" t="s">
        <v>366</v>
      </c>
      <c r="J122">
        <v>288</v>
      </c>
      <c r="K122" t="s">
        <v>84</v>
      </c>
      <c r="L122" t="s">
        <v>85</v>
      </c>
      <c r="M122" t="s">
        <v>86</v>
      </c>
      <c r="N122">
        <v>1</v>
      </c>
      <c r="O122" s="1">
        <v>44656.89770833333</v>
      </c>
      <c r="P122" s="1">
        <v>44656.951956018522</v>
      </c>
      <c r="Q122">
        <v>4051</v>
      </c>
      <c r="R122">
        <v>636</v>
      </c>
      <c r="S122" t="b">
        <v>0</v>
      </c>
      <c r="T122" t="s">
        <v>87</v>
      </c>
      <c r="U122" t="b">
        <v>0</v>
      </c>
      <c r="V122" t="s">
        <v>245</v>
      </c>
      <c r="W122" s="1">
        <v>44656.951956018522</v>
      </c>
      <c r="X122">
        <v>334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288</v>
      </c>
      <c r="AE122">
        <v>276</v>
      </c>
      <c r="AF122">
        <v>0</v>
      </c>
      <c r="AG122">
        <v>4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367</v>
      </c>
      <c r="B123" t="s">
        <v>79</v>
      </c>
      <c r="C123" t="s">
        <v>359</v>
      </c>
      <c r="D123" t="s">
        <v>81</v>
      </c>
      <c r="E123" s="2" t="str">
        <f t="shared" si="5"/>
        <v>FX220310940</v>
      </c>
      <c r="F123" t="s">
        <v>19</v>
      </c>
      <c r="G123" t="s">
        <v>19</v>
      </c>
      <c r="H123" t="s">
        <v>82</v>
      </c>
      <c r="I123" t="s">
        <v>368</v>
      </c>
      <c r="J123">
        <v>288</v>
      </c>
      <c r="K123" t="s">
        <v>84</v>
      </c>
      <c r="L123" t="s">
        <v>85</v>
      </c>
      <c r="M123" t="s">
        <v>86</v>
      </c>
      <c r="N123">
        <v>1</v>
      </c>
      <c r="O123" s="1">
        <v>44656.898425925923</v>
      </c>
      <c r="P123" s="1">
        <v>44656.959131944444</v>
      </c>
      <c r="Q123">
        <v>4344</v>
      </c>
      <c r="R123">
        <v>901</v>
      </c>
      <c r="S123" t="b">
        <v>0</v>
      </c>
      <c r="T123" t="s">
        <v>87</v>
      </c>
      <c r="U123" t="b">
        <v>0</v>
      </c>
      <c r="V123" t="s">
        <v>245</v>
      </c>
      <c r="W123" s="1">
        <v>44656.959131944444</v>
      </c>
      <c r="X123">
        <v>246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288</v>
      </c>
      <c r="AE123">
        <v>276</v>
      </c>
      <c r="AF123">
        <v>0</v>
      </c>
      <c r="AG123">
        <v>4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369</v>
      </c>
      <c r="B124" t="s">
        <v>79</v>
      </c>
      <c r="C124" t="s">
        <v>359</v>
      </c>
      <c r="D124" t="s">
        <v>81</v>
      </c>
      <c r="E124" s="2" t="str">
        <f t="shared" si="5"/>
        <v>FX220310940</v>
      </c>
      <c r="F124" t="s">
        <v>19</v>
      </c>
      <c r="G124" t="s">
        <v>19</v>
      </c>
      <c r="H124" t="s">
        <v>82</v>
      </c>
      <c r="I124" t="s">
        <v>370</v>
      </c>
      <c r="J124">
        <v>278</v>
      </c>
      <c r="K124" t="s">
        <v>84</v>
      </c>
      <c r="L124" t="s">
        <v>85</v>
      </c>
      <c r="M124" t="s">
        <v>86</v>
      </c>
      <c r="N124">
        <v>1</v>
      </c>
      <c r="O124" s="1">
        <v>44656.898518518516</v>
      </c>
      <c r="P124" s="1">
        <v>44656.956273148149</v>
      </c>
      <c r="Q124">
        <v>4487</v>
      </c>
      <c r="R124">
        <v>503</v>
      </c>
      <c r="S124" t="b">
        <v>0</v>
      </c>
      <c r="T124" t="s">
        <v>87</v>
      </c>
      <c r="U124" t="b">
        <v>0</v>
      </c>
      <c r="V124" t="s">
        <v>245</v>
      </c>
      <c r="W124" s="1">
        <v>44656.956273148149</v>
      </c>
      <c r="X124">
        <v>372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278</v>
      </c>
      <c r="AE124">
        <v>266</v>
      </c>
      <c r="AF124">
        <v>0</v>
      </c>
      <c r="AG124">
        <v>4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371</v>
      </c>
      <c r="B125" t="s">
        <v>79</v>
      </c>
      <c r="C125" t="s">
        <v>372</v>
      </c>
      <c r="D125" t="s">
        <v>81</v>
      </c>
      <c r="E125" s="2" t="str">
        <f>HYPERLINK("capsilon://?command=openfolder&amp;siteaddress=FAM.docvelocity-na8.net&amp;folderid=FXBB1DBDDD-11FF-F5F9-58F0-A625D0D23115","FX220313777")</f>
        <v>FX220313777</v>
      </c>
      <c r="F125" t="s">
        <v>19</v>
      </c>
      <c r="G125" t="s">
        <v>19</v>
      </c>
      <c r="H125" t="s">
        <v>82</v>
      </c>
      <c r="I125" t="s">
        <v>373</v>
      </c>
      <c r="J125">
        <v>67</v>
      </c>
      <c r="K125" t="s">
        <v>84</v>
      </c>
      <c r="L125" t="s">
        <v>85</v>
      </c>
      <c r="M125" t="s">
        <v>86</v>
      </c>
      <c r="N125">
        <v>2</v>
      </c>
      <c r="O125" s="1">
        <v>44656.908645833333</v>
      </c>
      <c r="P125" s="1">
        <v>44657.035613425927</v>
      </c>
      <c r="Q125">
        <v>10093</v>
      </c>
      <c r="R125">
        <v>877</v>
      </c>
      <c r="S125" t="b">
        <v>0</v>
      </c>
      <c r="T125" t="s">
        <v>87</v>
      </c>
      <c r="U125" t="b">
        <v>0</v>
      </c>
      <c r="V125" t="s">
        <v>322</v>
      </c>
      <c r="W125" s="1">
        <v>44656.941145833334</v>
      </c>
      <c r="X125">
        <v>273</v>
      </c>
      <c r="Y125">
        <v>57</v>
      </c>
      <c r="Z125">
        <v>0</v>
      </c>
      <c r="AA125">
        <v>57</v>
      </c>
      <c r="AB125">
        <v>0</v>
      </c>
      <c r="AC125">
        <v>6</v>
      </c>
      <c r="AD125">
        <v>10</v>
      </c>
      <c r="AE125">
        <v>0</v>
      </c>
      <c r="AF125">
        <v>0</v>
      </c>
      <c r="AG125">
        <v>0</v>
      </c>
      <c r="AH125" t="s">
        <v>352</v>
      </c>
      <c r="AI125" s="1">
        <v>44657.035613425927</v>
      </c>
      <c r="AJ125">
        <v>604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374</v>
      </c>
      <c r="B126" t="s">
        <v>79</v>
      </c>
      <c r="C126" t="s">
        <v>372</v>
      </c>
      <c r="D126" t="s">
        <v>81</v>
      </c>
      <c r="E126" s="2" t="str">
        <f>HYPERLINK("capsilon://?command=openfolder&amp;siteaddress=FAM.docvelocity-na8.net&amp;folderid=FXBB1DBDDD-11FF-F5F9-58F0-A625D0D23115","FX220313777")</f>
        <v>FX220313777</v>
      </c>
      <c r="F126" t="s">
        <v>19</v>
      </c>
      <c r="G126" t="s">
        <v>19</v>
      </c>
      <c r="H126" t="s">
        <v>82</v>
      </c>
      <c r="I126" t="s">
        <v>375</v>
      </c>
      <c r="J126">
        <v>62</v>
      </c>
      <c r="K126" t="s">
        <v>84</v>
      </c>
      <c r="L126" t="s">
        <v>85</v>
      </c>
      <c r="M126" t="s">
        <v>86</v>
      </c>
      <c r="N126">
        <v>2</v>
      </c>
      <c r="O126" s="1">
        <v>44656.908680555556</v>
      </c>
      <c r="P126" s="1">
        <v>44657.044212962966</v>
      </c>
      <c r="Q126">
        <v>10768</v>
      </c>
      <c r="R126">
        <v>942</v>
      </c>
      <c r="S126" t="b">
        <v>0</v>
      </c>
      <c r="T126" t="s">
        <v>87</v>
      </c>
      <c r="U126" t="b">
        <v>0</v>
      </c>
      <c r="V126" t="s">
        <v>322</v>
      </c>
      <c r="W126" s="1">
        <v>44656.943472222221</v>
      </c>
      <c r="X126">
        <v>200</v>
      </c>
      <c r="Y126">
        <v>52</v>
      </c>
      <c r="Z126">
        <v>0</v>
      </c>
      <c r="AA126">
        <v>52</v>
      </c>
      <c r="AB126">
        <v>0</v>
      </c>
      <c r="AC126">
        <v>6</v>
      </c>
      <c r="AD126">
        <v>10</v>
      </c>
      <c r="AE126">
        <v>0</v>
      </c>
      <c r="AF126">
        <v>0</v>
      </c>
      <c r="AG126">
        <v>0</v>
      </c>
      <c r="AH126" t="s">
        <v>352</v>
      </c>
      <c r="AI126" s="1">
        <v>44657.044212962966</v>
      </c>
      <c r="AJ126">
        <v>742</v>
      </c>
      <c r="AK126">
        <v>1</v>
      </c>
      <c r="AL126">
        <v>0</v>
      </c>
      <c r="AM126">
        <v>1</v>
      </c>
      <c r="AN126">
        <v>0</v>
      </c>
      <c r="AO126">
        <v>0</v>
      </c>
      <c r="AP126">
        <v>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376</v>
      </c>
      <c r="B127" t="s">
        <v>79</v>
      </c>
      <c r="C127" t="s">
        <v>372</v>
      </c>
      <c r="D127" t="s">
        <v>81</v>
      </c>
      <c r="E127" s="2" t="str">
        <f>HYPERLINK("capsilon://?command=openfolder&amp;siteaddress=FAM.docvelocity-na8.net&amp;folderid=FXBB1DBDDD-11FF-F5F9-58F0-A625D0D23115","FX220313777")</f>
        <v>FX220313777</v>
      </c>
      <c r="F127" t="s">
        <v>19</v>
      </c>
      <c r="G127" t="s">
        <v>19</v>
      </c>
      <c r="H127" t="s">
        <v>82</v>
      </c>
      <c r="I127" t="s">
        <v>377</v>
      </c>
      <c r="J127">
        <v>28</v>
      </c>
      <c r="K127" t="s">
        <v>84</v>
      </c>
      <c r="L127" t="s">
        <v>85</v>
      </c>
      <c r="M127" t="s">
        <v>86</v>
      </c>
      <c r="N127">
        <v>2</v>
      </c>
      <c r="O127" s="1">
        <v>44656.908888888887</v>
      </c>
      <c r="P127" s="1">
        <v>44657.051053240742</v>
      </c>
      <c r="Q127">
        <v>11421</v>
      </c>
      <c r="R127">
        <v>862</v>
      </c>
      <c r="S127" t="b">
        <v>0</v>
      </c>
      <c r="T127" t="s">
        <v>87</v>
      </c>
      <c r="U127" t="b">
        <v>0</v>
      </c>
      <c r="V127" t="s">
        <v>322</v>
      </c>
      <c r="W127" s="1">
        <v>44656.946631944447</v>
      </c>
      <c r="X127">
        <v>272</v>
      </c>
      <c r="Y127">
        <v>21</v>
      </c>
      <c r="Z127">
        <v>0</v>
      </c>
      <c r="AA127">
        <v>21</v>
      </c>
      <c r="AB127">
        <v>0</v>
      </c>
      <c r="AC127">
        <v>2</v>
      </c>
      <c r="AD127">
        <v>7</v>
      </c>
      <c r="AE127">
        <v>0</v>
      </c>
      <c r="AF127">
        <v>0</v>
      </c>
      <c r="AG127">
        <v>0</v>
      </c>
      <c r="AH127" t="s">
        <v>352</v>
      </c>
      <c r="AI127" s="1">
        <v>44657.051053240742</v>
      </c>
      <c r="AJ127">
        <v>590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378</v>
      </c>
      <c r="B128" t="s">
        <v>79</v>
      </c>
      <c r="C128" t="s">
        <v>372</v>
      </c>
      <c r="D128" t="s">
        <v>81</v>
      </c>
      <c r="E128" s="2" t="str">
        <f>HYPERLINK("capsilon://?command=openfolder&amp;siteaddress=FAM.docvelocity-na8.net&amp;folderid=FXBB1DBDDD-11FF-F5F9-58F0-A625D0D23115","FX220313777")</f>
        <v>FX220313777</v>
      </c>
      <c r="F128" t="s">
        <v>19</v>
      </c>
      <c r="G128" t="s">
        <v>19</v>
      </c>
      <c r="H128" t="s">
        <v>82</v>
      </c>
      <c r="I128" t="s">
        <v>379</v>
      </c>
      <c r="J128">
        <v>28</v>
      </c>
      <c r="K128" t="s">
        <v>84</v>
      </c>
      <c r="L128" t="s">
        <v>85</v>
      </c>
      <c r="M128" t="s">
        <v>86</v>
      </c>
      <c r="N128">
        <v>2</v>
      </c>
      <c r="O128" s="1">
        <v>44656.909016203703</v>
      </c>
      <c r="P128" s="1">
        <v>44657.049027777779</v>
      </c>
      <c r="Q128">
        <v>11868</v>
      </c>
      <c r="R128">
        <v>229</v>
      </c>
      <c r="S128" t="b">
        <v>0</v>
      </c>
      <c r="T128" t="s">
        <v>87</v>
      </c>
      <c r="U128" t="b">
        <v>0</v>
      </c>
      <c r="V128" t="s">
        <v>322</v>
      </c>
      <c r="W128" s="1">
        <v>44656.947916666664</v>
      </c>
      <c r="X128">
        <v>110</v>
      </c>
      <c r="Y128">
        <v>21</v>
      </c>
      <c r="Z128">
        <v>0</v>
      </c>
      <c r="AA128">
        <v>21</v>
      </c>
      <c r="AB128">
        <v>0</v>
      </c>
      <c r="AC128">
        <v>0</v>
      </c>
      <c r="AD128">
        <v>7</v>
      </c>
      <c r="AE128">
        <v>0</v>
      </c>
      <c r="AF128">
        <v>0</v>
      </c>
      <c r="AG128">
        <v>0</v>
      </c>
      <c r="AH128" t="s">
        <v>240</v>
      </c>
      <c r="AI128" s="1">
        <v>44657.049027777779</v>
      </c>
      <c r="AJ128">
        <v>119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380</v>
      </c>
      <c r="B129" t="s">
        <v>79</v>
      </c>
      <c r="C129" t="s">
        <v>355</v>
      </c>
      <c r="D129" t="s">
        <v>81</v>
      </c>
      <c r="E129" s="2" t="str">
        <f>HYPERLINK("capsilon://?command=openfolder&amp;siteaddress=FAM.docvelocity-na8.net&amp;folderid=FXAA7337AF-0851-88F0-85A3-CDF26212F627","FX22041682")</f>
        <v>FX22041682</v>
      </c>
      <c r="F129" t="s">
        <v>19</v>
      </c>
      <c r="G129" t="s">
        <v>19</v>
      </c>
      <c r="H129" t="s">
        <v>82</v>
      </c>
      <c r="I129" t="s">
        <v>356</v>
      </c>
      <c r="J129">
        <v>337</v>
      </c>
      <c r="K129" t="s">
        <v>84</v>
      </c>
      <c r="L129" t="s">
        <v>85</v>
      </c>
      <c r="M129" t="s">
        <v>86</v>
      </c>
      <c r="N129">
        <v>2</v>
      </c>
      <c r="O129" s="1">
        <v>44656.944328703707</v>
      </c>
      <c r="P129" s="1">
        <v>44657.001562500001</v>
      </c>
      <c r="Q129">
        <v>1189</v>
      </c>
      <c r="R129">
        <v>3756</v>
      </c>
      <c r="S129" t="b">
        <v>0</v>
      </c>
      <c r="T129" t="s">
        <v>87</v>
      </c>
      <c r="U129" t="b">
        <v>1</v>
      </c>
      <c r="V129" t="s">
        <v>351</v>
      </c>
      <c r="W129" s="1">
        <v>44656.978750000002</v>
      </c>
      <c r="X129">
        <v>2817</v>
      </c>
      <c r="Y129">
        <v>278</v>
      </c>
      <c r="Z129">
        <v>0</v>
      </c>
      <c r="AA129">
        <v>278</v>
      </c>
      <c r="AB129">
        <v>0</v>
      </c>
      <c r="AC129">
        <v>79</v>
      </c>
      <c r="AD129">
        <v>59</v>
      </c>
      <c r="AE129">
        <v>0</v>
      </c>
      <c r="AF129">
        <v>0</v>
      </c>
      <c r="AG129">
        <v>0</v>
      </c>
      <c r="AH129" t="s">
        <v>200</v>
      </c>
      <c r="AI129" s="1">
        <v>44657.001562500001</v>
      </c>
      <c r="AJ129">
        <v>939</v>
      </c>
      <c r="AK129">
        <v>5</v>
      </c>
      <c r="AL129">
        <v>0</v>
      </c>
      <c r="AM129">
        <v>5</v>
      </c>
      <c r="AN129">
        <v>0</v>
      </c>
      <c r="AO129">
        <v>4</v>
      </c>
      <c r="AP129">
        <v>54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381</v>
      </c>
      <c r="B130" t="s">
        <v>79</v>
      </c>
      <c r="C130" t="s">
        <v>359</v>
      </c>
      <c r="D130" t="s">
        <v>81</v>
      </c>
      <c r="E130" s="2" t="str">
        <f>HYPERLINK("capsilon://?command=openfolder&amp;siteaddress=FAM.docvelocity-na8.net&amp;folderid=FXCA9EC3B5-B580-7335-74FD-A9B2FF8C6593","FX220310940")</f>
        <v>FX220310940</v>
      </c>
      <c r="F130" t="s">
        <v>19</v>
      </c>
      <c r="G130" t="s">
        <v>19</v>
      </c>
      <c r="H130" t="s">
        <v>82</v>
      </c>
      <c r="I130" t="s">
        <v>362</v>
      </c>
      <c r="J130">
        <v>326</v>
      </c>
      <c r="K130" t="s">
        <v>84</v>
      </c>
      <c r="L130" t="s">
        <v>85</v>
      </c>
      <c r="M130" t="s">
        <v>86</v>
      </c>
      <c r="N130">
        <v>2</v>
      </c>
      <c r="O130" s="1">
        <v>44656.948946759258</v>
      </c>
      <c r="P130" s="1">
        <v>44657.019513888888</v>
      </c>
      <c r="Q130">
        <v>2714</v>
      </c>
      <c r="R130">
        <v>3383</v>
      </c>
      <c r="S130" t="b">
        <v>0</v>
      </c>
      <c r="T130" t="s">
        <v>87</v>
      </c>
      <c r="U130" t="b">
        <v>1</v>
      </c>
      <c r="V130" t="s">
        <v>382</v>
      </c>
      <c r="W130" s="1">
        <v>44656.970462962963</v>
      </c>
      <c r="X130">
        <v>1812</v>
      </c>
      <c r="Y130">
        <v>299</v>
      </c>
      <c r="Z130">
        <v>0</v>
      </c>
      <c r="AA130">
        <v>299</v>
      </c>
      <c r="AB130">
        <v>3</v>
      </c>
      <c r="AC130">
        <v>46</v>
      </c>
      <c r="AD130">
        <v>27</v>
      </c>
      <c r="AE130">
        <v>0</v>
      </c>
      <c r="AF130">
        <v>0</v>
      </c>
      <c r="AG130">
        <v>0</v>
      </c>
      <c r="AH130" t="s">
        <v>200</v>
      </c>
      <c r="AI130" s="1">
        <v>44657.019513888888</v>
      </c>
      <c r="AJ130">
        <v>1550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27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383</v>
      </c>
      <c r="B131" t="s">
        <v>79</v>
      </c>
      <c r="C131" t="s">
        <v>359</v>
      </c>
      <c r="D131" t="s">
        <v>81</v>
      </c>
      <c r="E131" s="2" t="str">
        <f>HYPERLINK("capsilon://?command=openfolder&amp;siteaddress=FAM.docvelocity-na8.net&amp;folderid=FXCA9EC3B5-B580-7335-74FD-A9B2FF8C6593","FX220310940")</f>
        <v>FX220310940</v>
      </c>
      <c r="F131" t="s">
        <v>19</v>
      </c>
      <c r="G131" t="s">
        <v>19</v>
      </c>
      <c r="H131" t="s">
        <v>82</v>
      </c>
      <c r="I131" t="s">
        <v>366</v>
      </c>
      <c r="J131">
        <v>336</v>
      </c>
      <c r="K131" t="s">
        <v>84</v>
      </c>
      <c r="L131" t="s">
        <v>85</v>
      </c>
      <c r="M131" t="s">
        <v>86</v>
      </c>
      <c r="N131">
        <v>2</v>
      </c>
      <c r="O131" s="1">
        <v>44656.952847222223</v>
      </c>
      <c r="P131" s="1">
        <v>44657.028877314813</v>
      </c>
      <c r="Q131">
        <v>3976</v>
      </c>
      <c r="R131">
        <v>2593</v>
      </c>
      <c r="S131" t="b">
        <v>0</v>
      </c>
      <c r="T131" t="s">
        <v>87</v>
      </c>
      <c r="U131" t="b">
        <v>1</v>
      </c>
      <c r="V131" t="s">
        <v>384</v>
      </c>
      <c r="W131" s="1">
        <v>44656.974953703706</v>
      </c>
      <c r="X131">
        <v>1756</v>
      </c>
      <c r="Y131">
        <v>312</v>
      </c>
      <c r="Z131">
        <v>0</v>
      </c>
      <c r="AA131">
        <v>312</v>
      </c>
      <c r="AB131">
        <v>10</v>
      </c>
      <c r="AC131">
        <v>9</v>
      </c>
      <c r="AD131">
        <v>24</v>
      </c>
      <c r="AE131">
        <v>0</v>
      </c>
      <c r="AF131">
        <v>0</v>
      </c>
      <c r="AG131">
        <v>0</v>
      </c>
      <c r="AH131" t="s">
        <v>200</v>
      </c>
      <c r="AI131" s="1">
        <v>44657.028877314813</v>
      </c>
      <c r="AJ131">
        <v>808</v>
      </c>
      <c r="AK131">
        <v>5</v>
      </c>
      <c r="AL131">
        <v>0</v>
      </c>
      <c r="AM131">
        <v>5</v>
      </c>
      <c r="AN131">
        <v>0</v>
      </c>
      <c r="AO131">
        <v>4</v>
      </c>
      <c r="AP131">
        <v>19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385</v>
      </c>
      <c r="B132" t="s">
        <v>79</v>
      </c>
      <c r="C132" t="s">
        <v>359</v>
      </c>
      <c r="D132" t="s">
        <v>81</v>
      </c>
      <c r="E132" s="2" t="str">
        <f>HYPERLINK("capsilon://?command=openfolder&amp;siteaddress=FAM.docvelocity-na8.net&amp;folderid=FXCA9EC3B5-B580-7335-74FD-A9B2FF8C6593","FX220310940")</f>
        <v>FX220310940</v>
      </c>
      <c r="F132" t="s">
        <v>19</v>
      </c>
      <c r="G132" t="s">
        <v>19</v>
      </c>
      <c r="H132" t="s">
        <v>82</v>
      </c>
      <c r="I132" t="s">
        <v>370</v>
      </c>
      <c r="J132">
        <v>326</v>
      </c>
      <c r="K132" t="s">
        <v>84</v>
      </c>
      <c r="L132" t="s">
        <v>85</v>
      </c>
      <c r="M132" t="s">
        <v>86</v>
      </c>
      <c r="N132">
        <v>2</v>
      </c>
      <c r="O132" s="1">
        <v>44656.957129629627</v>
      </c>
      <c r="P132" s="1">
        <v>44657.036921296298</v>
      </c>
      <c r="Q132">
        <v>4518</v>
      </c>
      <c r="R132">
        <v>2376</v>
      </c>
      <c r="S132" t="b">
        <v>0</v>
      </c>
      <c r="T132" t="s">
        <v>87</v>
      </c>
      <c r="U132" t="b">
        <v>1</v>
      </c>
      <c r="V132" t="s">
        <v>386</v>
      </c>
      <c r="W132" s="1">
        <v>44656.977847222224</v>
      </c>
      <c r="X132">
        <v>1673</v>
      </c>
      <c r="Y132">
        <v>302</v>
      </c>
      <c r="Z132">
        <v>0</v>
      </c>
      <c r="AA132">
        <v>302</v>
      </c>
      <c r="AB132">
        <v>3</v>
      </c>
      <c r="AC132">
        <v>40</v>
      </c>
      <c r="AD132">
        <v>24</v>
      </c>
      <c r="AE132">
        <v>0</v>
      </c>
      <c r="AF132">
        <v>0</v>
      </c>
      <c r="AG132">
        <v>0</v>
      </c>
      <c r="AH132" t="s">
        <v>200</v>
      </c>
      <c r="AI132" s="1">
        <v>44657.036921296298</v>
      </c>
      <c r="AJ132">
        <v>694</v>
      </c>
      <c r="AK132">
        <v>2</v>
      </c>
      <c r="AL132">
        <v>0</v>
      </c>
      <c r="AM132">
        <v>2</v>
      </c>
      <c r="AN132">
        <v>0</v>
      </c>
      <c r="AO132">
        <v>1</v>
      </c>
      <c r="AP132">
        <v>22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387</v>
      </c>
      <c r="B133" t="s">
        <v>79</v>
      </c>
      <c r="C133" t="s">
        <v>359</v>
      </c>
      <c r="D133" t="s">
        <v>81</v>
      </c>
      <c r="E133" s="2" t="str">
        <f>HYPERLINK("capsilon://?command=openfolder&amp;siteaddress=FAM.docvelocity-na8.net&amp;folderid=FXCA9EC3B5-B580-7335-74FD-A9B2FF8C6593","FX220310940")</f>
        <v>FX220310940</v>
      </c>
      <c r="F133" t="s">
        <v>19</v>
      </c>
      <c r="G133" t="s">
        <v>19</v>
      </c>
      <c r="H133" t="s">
        <v>82</v>
      </c>
      <c r="I133" t="s">
        <v>368</v>
      </c>
      <c r="J133">
        <v>336</v>
      </c>
      <c r="K133" t="s">
        <v>84</v>
      </c>
      <c r="L133" t="s">
        <v>85</v>
      </c>
      <c r="M133" t="s">
        <v>86</v>
      </c>
      <c r="N133">
        <v>2</v>
      </c>
      <c r="O133" s="1">
        <v>44656.960046296299</v>
      </c>
      <c r="P133" s="1">
        <v>44657.047638888886</v>
      </c>
      <c r="Q133">
        <v>4688</v>
      </c>
      <c r="R133">
        <v>2880</v>
      </c>
      <c r="S133" t="b">
        <v>0</v>
      </c>
      <c r="T133" t="s">
        <v>87</v>
      </c>
      <c r="U133" t="b">
        <v>1</v>
      </c>
      <c r="V133" t="s">
        <v>315</v>
      </c>
      <c r="W133" s="1">
        <v>44656.977210648147</v>
      </c>
      <c r="X133">
        <v>1142</v>
      </c>
      <c r="Y133">
        <v>299</v>
      </c>
      <c r="Z133">
        <v>0</v>
      </c>
      <c r="AA133">
        <v>299</v>
      </c>
      <c r="AB133">
        <v>0</v>
      </c>
      <c r="AC133">
        <v>23</v>
      </c>
      <c r="AD133">
        <v>37</v>
      </c>
      <c r="AE133">
        <v>0</v>
      </c>
      <c r="AF133">
        <v>0</v>
      </c>
      <c r="AG133">
        <v>0</v>
      </c>
      <c r="AH133" t="s">
        <v>240</v>
      </c>
      <c r="AI133" s="1">
        <v>44657.047638888886</v>
      </c>
      <c r="AJ133">
        <v>1474</v>
      </c>
      <c r="AK133">
        <v>5</v>
      </c>
      <c r="AL133">
        <v>0</v>
      </c>
      <c r="AM133">
        <v>5</v>
      </c>
      <c r="AN133">
        <v>0</v>
      </c>
      <c r="AO133">
        <v>5</v>
      </c>
      <c r="AP133">
        <v>32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388</v>
      </c>
      <c r="B134" t="s">
        <v>79</v>
      </c>
      <c r="C134" t="s">
        <v>389</v>
      </c>
      <c r="D134" t="s">
        <v>81</v>
      </c>
      <c r="E134" s="2" t="str">
        <f>HYPERLINK("capsilon://?command=openfolder&amp;siteaddress=FAM.docvelocity-na8.net&amp;folderid=FX10C233EE-76C5-94FE-B9AA-F56B1DC953F1","FX220314180")</f>
        <v>FX220314180</v>
      </c>
      <c r="F134" t="s">
        <v>19</v>
      </c>
      <c r="G134" t="s">
        <v>19</v>
      </c>
      <c r="H134" t="s">
        <v>82</v>
      </c>
      <c r="I134" t="s">
        <v>390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44656.976898148147</v>
      </c>
      <c r="P134" s="1">
        <v>44657.050844907404</v>
      </c>
      <c r="Q134">
        <v>6088</v>
      </c>
      <c r="R134">
        <v>301</v>
      </c>
      <c r="S134" t="b">
        <v>0</v>
      </c>
      <c r="T134" t="s">
        <v>87</v>
      </c>
      <c r="U134" t="b">
        <v>0</v>
      </c>
      <c r="V134" t="s">
        <v>315</v>
      </c>
      <c r="W134" s="1">
        <v>44656.978900462964</v>
      </c>
      <c r="X134">
        <v>145</v>
      </c>
      <c r="Y134">
        <v>21</v>
      </c>
      <c r="Z134">
        <v>0</v>
      </c>
      <c r="AA134">
        <v>21</v>
      </c>
      <c r="AB134">
        <v>0</v>
      </c>
      <c r="AC134">
        <v>0</v>
      </c>
      <c r="AD134">
        <v>7</v>
      </c>
      <c r="AE134">
        <v>0</v>
      </c>
      <c r="AF134">
        <v>0</v>
      </c>
      <c r="AG134">
        <v>0</v>
      </c>
      <c r="AH134" t="s">
        <v>240</v>
      </c>
      <c r="AI134" s="1">
        <v>44657.050844907404</v>
      </c>
      <c r="AJ134">
        <v>156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391</v>
      </c>
      <c r="B135" t="s">
        <v>79</v>
      </c>
      <c r="C135" t="s">
        <v>389</v>
      </c>
      <c r="D135" t="s">
        <v>81</v>
      </c>
      <c r="E135" s="2" t="str">
        <f>HYPERLINK("capsilon://?command=openfolder&amp;siteaddress=FAM.docvelocity-na8.net&amp;folderid=FX10C233EE-76C5-94FE-B9AA-F56B1DC953F1","FX220314180")</f>
        <v>FX220314180</v>
      </c>
      <c r="F135" t="s">
        <v>19</v>
      </c>
      <c r="G135" t="s">
        <v>19</v>
      </c>
      <c r="H135" t="s">
        <v>82</v>
      </c>
      <c r="I135" t="s">
        <v>392</v>
      </c>
      <c r="J135">
        <v>69</v>
      </c>
      <c r="K135" t="s">
        <v>84</v>
      </c>
      <c r="L135" t="s">
        <v>85</v>
      </c>
      <c r="M135" t="s">
        <v>86</v>
      </c>
      <c r="N135">
        <v>2</v>
      </c>
      <c r="O135" s="1">
        <v>44656.977048611108</v>
      </c>
      <c r="P135" s="1">
        <v>44657.063067129631</v>
      </c>
      <c r="Q135">
        <v>5868</v>
      </c>
      <c r="R135">
        <v>1564</v>
      </c>
      <c r="S135" t="b">
        <v>0</v>
      </c>
      <c r="T135" t="s">
        <v>87</v>
      </c>
      <c r="U135" t="b">
        <v>0</v>
      </c>
      <c r="V135" t="s">
        <v>386</v>
      </c>
      <c r="W135" s="1">
        <v>44656.984918981485</v>
      </c>
      <c r="X135">
        <v>610</v>
      </c>
      <c r="Y135">
        <v>59</v>
      </c>
      <c r="Z135">
        <v>0</v>
      </c>
      <c r="AA135">
        <v>59</v>
      </c>
      <c r="AB135">
        <v>0</v>
      </c>
      <c r="AC135">
        <v>10</v>
      </c>
      <c r="AD135">
        <v>10</v>
      </c>
      <c r="AE135">
        <v>0</v>
      </c>
      <c r="AF135">
        <v>0</v>
      </c>
      <c r="AG135">
        <v>0</v>
      </c>
      <c r="AH135" t="s">
        <v>352</v>
      </c>
      <c r="AI135" s="1">
        <v>44657.063067129631</v>
      </c>
      <c r="AJ135">
        <v>942</v>
      </c>
      <c r="AK135">
        <v>2</v>
      </c>
      <c r="AL135">
        <v>0</v>
      </c>
      <c r="AM135">
        <v>2</v>
      </c>
      <c r="AN135">
        <v>0</v>
      </c>
      <c r="AO135">
        <v>1</v>
      </c>
      <c r="AP135">
        <v>8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393</v>
      </c>
      <c r="B136" t="s">
        <v>79</v>
      </c>
      <c r="C136" t="s">
        <v>389</v>
      </c>
      <c r="D136" t="s">
        <v>81</v>
      </c>
      <c r="E136" s="2" t="str">
        <f>HYPERLINK("capsilon://?command=openfolder&amp;siteaddress=FAM.docvelocity-na8.net&amp;folderid=FX10C233EE-76C5-94FE-B9AA-F56B1DC953F1","FX220314180")</f>
        <v>FX220314180</v>
      </c>
      <c r="F136" t="s">
        <v>19</v>
      </c>
      <c r="G136" t="s">
        <v>19</v>
      </c>
      <c r="H136" t="s">
        <v>82</v>
      </c>
      <c r="I136" t="s">
        <v>394</v>
      </c>
      <c r="J136">
        <v>28</v>
      </c>
      <c r="K136" t="s">
        <v>84</v>
      </c>
      <c r="L136" t="s">
        <v>85</v>
      </c>
      <c r="M136" t="s">
        <v>86</v>
      </c>
      <c r="N136">
        <v>2</v>
      </c>
      <c r="O136" s="1">
        <v>44656.977233796293</v>
      </c>
      <c r="P136" s="1">
        <v>44657.061388888891</v>
      </c>
      <c r="Q136">
        <v>6152</v>
      </c>
      <c r="R136">
        <v>1119</v>
      </c>
      <c r="S136" t="b">
        <v>0</v>
      </c>
      <c r="T136" t="s">
        <v>87</v>
      </c>
      <c r="U136" t="b">
        <v>0</v>
      </c>
      <c r="V136" t="s">
        <v>395</v>
      </c>
      <c r="W136" s="1">
        <v>44656.985266203701</v>
      </c>
      <c r="X136">
        <v>632</v>
      </c>
      <c r="Y136">
        <v>21</v>
      </c>
      <c r="Z136">
        <v>0</v>
      </c>
      <c r="AA136">
        <v>21</v>
      </c>
      <c r="AB136">
        <v>0</v>
      </c>
      <c r="AC136">
        <v>3</v>
      </c>
      <c r="AD136">
        <v>7</v>
      </c>
      <c r="AE136">
        <v>0</v>
      </c>
      <c r="AF136">
        <v>0</v>
      </c>
      <c r="AG136">
        <v>0</v>
      </c>
      <c r="AH136" t="s">
        <v>200</v>
      </c>
      <c r="AI136" s="1">
        <v>44657.061388888891</v>
      </c>
      <c r="AJ136">
        <v>487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7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396</v>
      </c>
      <c r="B137" t="s">
        <v>79</v>
      </c>
      <c r="C137" t="s">
        <v>389</v>
      </c>
      <c r="D137" t="s">
        <v>81</v>
      </c>
      <c r="E137" s="2" t="str">
        <f>HYPERLINK("capsilon://?command=openfolder&amp;siteaddress=FAM.docvelocity-na8.net&amp;folderid=FX10C233EE-76C5-94FE-B9AA-F56B1DC953F1","FX220314180")</f>
        <v>FX220314180</v>
      </c>
      <c r="F137" t="s">
        <v>19</v>
      </c>
      <c r="G137" t="s">
        <v>19</v>
      </c>
      <c r="H137" t="s">
        <v>82</v>
      </c>
      <c r="I137" t="s">
        <v>397</v>
      </c>
      <c r="J137">
        <v>275</v>
      </c>
      <c r="K137" t="s">
        <v>84</v>
      </c>
      <c r="L137" t="s">
        <v>85</v>
      </c>
      <c r="M137" t="s">
        <v>86</v>
      </c>
      <c r="N137">
        <v>1</v>
      </c>
      <c r="O137" s="1">
        <v>44656.977395833332</v>
      </c>
      <c r="P137" s="1">
        <v>44656.987395833334</v>
      </c>
      <c r="Q137">
        <v>118</v>
      </c>
      <c r="R137">
        <v>746</v>
      </c>
      <c r="S137" t="b">
        <v>0</v>
      </c>
      <c r="T137" t="s">
        <v>87</v>
      </c>
      <c r="U137" t="b">
        <v>0</v>
      </c>
      <c r="V137" t="s">
        <v>351</v>
      </c>
      <c r="W137" s="1">
        <v>44656.987395833334</v>
      </c>
      <c r="X137">
        <v>746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275</v>
      </c>
      <c r="AE137">
        <v>270</v>
      </c>
      <c r="AF137">
        <v>0</v>
      </c>
      <c r="AG137">
        <v>6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398</v>
      </c>
      <c r="B138" t="s">
        <v>79</v>
      </c>
      <c r="C138" t="s">
        <v>389</v>
      </c>
      <c r="D138" t="s">
        <v>81</v>
      </c>
      <c r="E138" s="2" t="str">
        <f>HYPERLINK("capsilon://?command=openfolder&amp;siteaddress=FAM.docvelocity-na8.net&amp;folderid=FX10C233EE-76C5-94FE-B9AA-F56B1DC953F1","FX220314180")</f>
        <v>FX220314180</v>
      </c>
      <c r="F138" t="s">
        <v>19</v>
      </c>
      <c r="G138" t="s">
        <v>19</v>
      </c>
      <c r="H138" t="s">
        <v>82</v>
      </c>
      <c r="I138" t="s">
        <v>397</v>
      </c>
      <c r="J138">
        <v>395</v>
      </c>
      <c r="K138" t="s">
        <v>84</v>
      </c>
      <c r="L138" t="s">
        <v>85</v>
      </c>
      <c r="M138" t="s">
        <v>86</v>
      </c>
      <c r="N138">
        <v>2</v>
      </c>
      <c r="O138" s="1">
        <v>44656.988171296296</v>
      </c>
      <c r="P138" s="1">
        <v>44657.057685185187</v>
      </c>
      <c r="Q138">
        <v>2200</v>
      </c>
      <c r="R138">
        <v>3806</v>
      </c>
      <c r="S138" t="b">
        <v>0</v>
      </c>
      <c r="T138" t="s">
        <v>87</v>
      </c>
      <c r="U138" t="b">
        <v>1</v>
      </c>
      <c r="V138" t="s">
        <v>351</v>
      </c>
      <c r="W138" s="1">
        <v>44657.017997685187</v>
      </c>
      <c r="X138">
        <v>2572</v>
      </c>
      <c r="Y138">
        <v>285</v>
      </c>
      <c r="Z138">
        <v>0</v>
      </c>
      <c r="AA138">
        <v>285</v>
      </c>
      <c r="AB138">
        <v>137</v>
      </c>
      <c r="AC138">
        <v>79</v>
      </c>
      <c r="AD138">
        <v>110</v>
      </c>
      <c r="AE138">
        <v>0</v>
      </c>
      <c r="AF138">
        <v>0</v>
      </c>
      <c r="AG138">
        <v>0</v>
      </c>
      <c r="AH138" t="s">
        <v>299</v>
      </c>
      <c r="AI138" s="1">
        <v>44657.057685185187</v>
      </c>
      <c r="AJ138">
        <v>1153</v>
      </c>
      <c r="AK138">
        <v>6</v>
      </c>
      <c r="AL138">
        <v>0</v>
      </c>
      <c r="AM138">
        <v>6</v>
      </c>
      <c r="AN138">
        <v>137</v>
      </c>
      <c r="AO138">
        <v>6</v>
      </c>
      <c r="AP138">
        <v>104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399</v>
      </c>
      <c r="B139" t="s">
        <v>79</v>
      </c>
      <c r="C139" t="s">
        <v>330</v>
      </c>
      <c r="D139" t="s">
        <v>81</v>
      </c>
      <c r="E139" s="2" t="str">
        <f>HYPERLINK("capsilon://?command=openfolder&amp;siteaddress=FAM.docvelocity-na8.net&amp;folderid=FX3578AAF8-D692-200D-9438-70D3E350B171","FX2204994")</f>
        <v>FX2204994</v>
      </c>
      <c r="F139" t="s">
        <v>19</v>
      </c>
      <c r="G139" t="s">
        <v>19</v>
      </c>
      <c r="H139" t="s">
        <v>82</v>
      </c>
      <c r="I139" t="s">
        <v>400</v>
      </c>
      <c r="J139">
        <v>28</v>
      </c>
      <c r="K139" t="s">
        <v>84</v>
      </c>
      <c r="L139" t="s">
        <v>85</v>
      </c>
      <c r="M139" t="s">
        <v>86</v>
      </c>
      <c r="N139">
        <v>2</v>
      </c>
      <c r="O139" s="1">
        <v>44657.066412037035</v>
      </c>
      <c r="P139" s="1">
        <v>44657.084583333337</v>
      </c>
      <c r="Q139">
        <v>1013</v>
      </c>
      <c r="R139">
        <v>557</v>
      </c>
      <c r="S139" t="b">
        <v>0</v>
      </c>
      <c r="T139" t="s">
        <v>87</v>
      </c>
      <c r="U139" t="b">
        <v>0</v>
      </c>
      <c r="V139" t="s">
        <v>395</v>
      </c>
      <c r="W139" s="1">
        <v>44657.071793981479</v>
      </c>
      <c r="X139">
        <v>363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299</v>
      </c>
      <c r="AI139" s="1">
        <v>44657.084583333337</v>
      </c>
      <c r="AJ139">
        <v>194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401</v>
      </c>
      <c r="B140" t="s">
        <v>79</v>
      </c>
      <c r="C140" t="s">
        <v>402</v>
      </c>
      <c r="D140" t="s">
        <v>81</v>
      </c>
      <c r="E140" s="2" t="str">
        <f>HYPERLINK("capsilon://?command=openfolder&amp;siteaddress=FAM.docvelocity-na8.net&amp;folderid=FX61CAB72C-85A7-D448-6500-F000CB314928","FX220313361")</f>
        <v>FX220313361</v>
      </c>
      <c r="F140" t="s">
        <v>19</v>
      </c>
      <c r="G140" t="s">
        <v>19</v>
      </c>
      <c r="H140" t="s">
        <v>82</v>
      </c>
      <c r="I140" t="s">
        <v>403</v>
      </c>
      <c r="J140">
        <v>1211</v>
      </c>
      <c r="K140" t="s">
        <v>84</v>
      </c>
      <c r="L140" t="s">
        <v>85</v>
      </c>
      <c r="M140" t="s">
        <v>86</v>
      </c>
      <c r="N140">
        <v>1</v>
      </c>
      <c r="O140" s="1">
        <v>44652.482222222221</v>
      </c>
      <c r="P140" s="1">
        <v>44652.535601851851</v>
      </c>
      <c r="Q140">
        <v>3137</v>
      </c>
      <c r="R140">
        <v>1475</v>
      </c>
      <c r="S140" t="b">
        <v>0</v>
      </c>
      <c r="T140" t="s">
        <v>87</v>
      </c>
      <c r="U140" t="b">
        <v>0</v>
      </c>
      <c r="V140" t="s">
        <v>88</v>
      </c>
      <c r="W140" s="1">
        <v>44652.535601851851</v>
      </c>
      <c r="X140">
        <v>1243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1211</v>
      </c>
      <c r="AE140">
        <v>0</v>
      </c>
      <c r="AF140">
        <v>0</v>
      </c>
      <c r="AG140">
        <v>25</v>
      </c>
      <c r="AH140" t="s">
        <v>87</v>
      </c>
      <c r="AI140" t="s">
        <v>87</v>
      </c>
      <c r="AJ140" t="s">
        <v>87</v>
      </c>
      <c r="AK140" t="s">
        <v>87</v>
      </c>
      <c r="AL140" t="s">
        <v>87</v>
      </c>
      <c r="AM140" t="s">
        <v>87</v>
      </c>
      <c r="AN140" t="s">
        <v>87</v>
      </c>
      <c r="AO140" t="s">
        <v>87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404</v>
      </c>
      <c r="B141" t="s">
        <v>79</v>
      </c>
      <c r="C141" t="s">
        <v>405</v>
      </c>
      <c r="D141" t="s">
        <v>81</v>
      </c>
      <c r="E141" s="2" t="str">
        <f>HYPERLINK("capsilon://?command=openfolder&amp;siteaddress=FAM.docvelocity-na8.net&amp;folderid=FXB1CD89A8-0CFB-8473-D923-B0F8C14DC0F6","FX22041384")</f>
        <v>FX22041384</v>
      </c>
      <c r="F141" t="s">
        <v>19</v>
      </c>
      <c r="G141" t="s">
        <v>19</v>
      </c>
      <c r="H141" t="s">
        <v>82</v>
      </c>
      <c r="I141" t="s">
        <v>406</v>
      </c>
      <c r="J141">
        <v>116</v>
      </c>
      <c r="K141" t="s">
        <v>84</v>
      </c>
      <c r="L141" t="s">
        <v>85</v>
      </c>
      <c r="M141" t="s">
        <v>86</v>
      </c>
      <c r="N141">
        <v>1</v>
      </c>
      <c r="O141" s="1">
        <v>44657.412858796299</v>
      </c>
      <c r="P141" s="1">
        <v>44657.423067129632</v>
      </c>
      <c r="Q141">
        <v>700</v>
      </c>
      <c r="R141">
        <v>182</v>
      </c>
      <c r="S141" t="b">
        <v>0</v>
      </c>
      <c r="T141" t="s">
        <v>87</v>
      </c>
      <c r="U141" t="b">
        <v>0</v>
      </c>
      <c r="V141" t="s">
        <v>407</v>
      </c>
      <c r="W141" s="1">
        <v>44657.423067129632</v>
      </c>
      <c r="X141">
        <v>182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116</v>
      </c>
      <c r="AE141">
        <v>104</v>
      </c>
      <c r="AF141">
        <v>0</v>
      </c>
      <c r="AG141">
        <v>4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408</v>
      </c>
      <c r="B142" t="s">
        <v>79</v>
      </c>
      <c r="C142" t="s">
        <v>409</v>
      </c>
      <c r="D142" t="s">
        <v>81</v>
      </c>
      <c r="E142" s="2" t="str">
        <f>HYPERLINK("capsilon://?command=openfolder&amp;siteaddress=FAM.docvelocity-na8.net&amp;folderid=FXFDFFEC5B-358D-E2FB-2AC5-F7DE0926686F","FX220312447")</f>
        <v>FX220312447</v>
      </c>
      <c r="F142" t="s">
        <v>19</v>
      </c>
      <c r="G142" t="s">
        <v>19</v>
      </c>
      <c r="H142" t="s">
        <v>82</v>
      </c>
      <c r="I142" t="s">
        <v>410</v>
      </c>
      <c r="J142">
        <v>80</v>
      </c>
      <c r="K142" t="s">
        <v>84</v>
      </c>
      <c r="L142" t="s">
        <v>85</v>
      </c>
      <c r="M142" t="s">
        <v>86</v>
      </c>
      <c r="N142">
        <v>1</v>
      </c>
      <c r="O142" s="1">
        <v>44657.414224537039</v>
      </c>
      <c r="P142" s="1">
        <v>44657.425127314818</v>
      </c>
      <c r="Q142">
        <v>802</v>
      </c>
      <c r="R142">
        <v>140</v>
      </c>
      <c r="S142" t="b">
        <v>0</v>
      </c>
      <c r="T142" t="s">
        <v>87</v>
      </c>
      <c r="U142" t="b">
        <v>0</v>
      </c>
      <c r="V142" t="s">
        <v>407</v>
      </c>
      <c r="W142" s="1">
        <v>44657.425127314818</v>
      </c>
      <c r="X142">
        <v>125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80</v>
      </c>
      <c r="AE142">
        <v>75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411</v>
      </c>
      <c r="B143" t="s">
        <v>79</v>
      </c>
      <c r="C143" t="s">
        <v>409</v>
      </c>
      <c r="D143" t="s">
        <v>81</v>
      </c>
      <c r="E143" s="2" t="str">
        <f>HYPERLINK("capsilon://?command=openfolder&amp;siteaddress=FAM.docvelocity-na8.net&amp;folderid=FXFDFFEC5B-358D-E2FB-2AC5-F7DE0926686F","FX220312447")</f>
        <v>FX220312447</v>
      </c>
      <c r="F143" t="s">
        <v>19</v>
      </c>
      <c r="G143" t="s">
        <v>19</v>
      </c>
      <c r="H143" t="s">
        <v>82</v>
      </c>
      <c r="I143" t="s">
        <v>412</v>
      </c>
      <c r="J143">
        <v>28</v>
      </c>
      <c r="K143" t="s">
        <v>84</v>
      </c>
      <c r="L143" t="s">
        <v>85</v>
      </c>
      <c r="M143" t="s">
        <v>86</v>
      </c>
      <c r="N143">
        <v>2</v>
      </c>
      <c r="O143" s="1">
        <v>44657.415185185186</v>
      </c>
      <c r="P143" s="1">
        <v>44657.438576388886</v>
      </c>
      <c r="Q143">
        <v>1725</v>
      </c>
      <c r="R143">
        <v>296</v>
      </c>
      <c r="S143" t="b">
        <v>0</v>
      </c>
      <c r="T143" t="s">
        <v>87</v>
      </c>
      <c r="U143" t="b">
        <v>0</v>
      </c>
      <c r="V143" t="s">
        <v>158</v>
      </c>
      <c r="W143" s="1">
        <v>44657.434386574074</v>
      </c>
      <c r="X143">
        <v>130</v>
      </c>
      <c r="Y143">
        <v>21</v>
      </c>
      <c r="Z143">
        <v>0</v>
      </c>
      <c r="AA143">
        <v>21</v>
      </c>
      <c r="AB143">
        <v>0</v>
      </c>
      <c r="AC143">
        <v>1</v>
      </c>
      <c r="AD143">
        <v>7</v>
      </c>
      <c r="AE143">
        <v>0</v>
      </c>
      <c r="AF143">
        <v>0</v>
      </c>
      <c r="AG143">
        <v>0</v>
      </c>
      <c r="AH143" t="s">
        <v>413</v>
      </c>
      <c r="AI143" s="1">
        <v>44657.438576388886</v>
      </c>
      <c r="AJ143">
        <v>159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414</v>
      </c>
      <c r="B144" t="s">
        <v>79</v>
      </c>
      <c r="C144" t="s">
        <v>415</v>
      </c>
      <c r="D144" t="s">
        <v>81</v>
      </c>
      <c r="E144" s="2" t="str">
        <f>HYPERLINK("capsilon://?command=openfolder&amp;siteaddress=FAM.docvelocity-na8.net&amp;folderid=FXB558A14E-F76F-C58E-4E85-A7D013F72F9B","FX22041684")</f>
        <v>FX22041684</v>
      </c>
      <c r="F144" t="s">
        <v>19</v>
      </c>
      <c r="G144" t="s">
        <v>19</v>
      </c>
      <c r="H144" t="s">
        <v>82</v>
      </c>
      <c r="I144" t="s">
        <v>416</v>
      </c>
      <c r="J144">
        <v>52</v>
      </c>
      <c r="K144" t="s">
        <v>84</v>
      </c>
      <c r="L144" t="s">
        <v>85</v>
      </c>
      <c r="M144" t="s">
        <v>86</v>
      </c>
      <c r="N144">
        <v>2</v>
      </c>
      <c r="O144" s="1">
        <v>44657.419074074074</v>
      </c>
      <c r="P144" s="1">
        <v>44657.440439814818</v>
      </c>
      <c r="Q144">
        <v>1476</v>
      </c>
      <c r="R144">
        <v>370</v>
      </c>
      <c r="S144" t="b">
        <v>0</v>
      </c>
      <c r="T144" t="s">
        <v>87</v>
      </c>
      <c r="U144" t="b">
        <v>0</v>
      </c>
      <c r="V144" t="s">
        <v>158</v>
      </c>
      <c r="W144" s="1">
        <v>44657.43681712963</v>
      </c>
      <c r="X144">
        <v>209</v>
      </c>
      <c r="Y144">
        <v>47</v>
      </c>
      <c r="Z144">
        <v>0</v>
      </c>
      <c r="AA144">
        <v>47</v>
      </c>
      <c r="AB144">
        <v>0</v>
      </c>
      <c r="AC144">
        <v>5</v>
      </c>
      <c r="AD144">
        <v>5</v>
      </c>
      <c r="AE144">
        <v>0</v>
      </c>
      <c r="AF144">
        <v>0</v>
      </c>
      <c r="AG144">
        <v>0</v>
      </c>
      <c r="AH144" t="s">
        <v>413</v>
      </c>
      <c r="AI144" s="1">
        <v>44657.440439814818</v>
      </c>
      <c r="AJ144">
        <v>161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4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417</v>
      </c>
      <c r="B145" t="s">
        <v>79</v>
      </c>
      <c r="C145" t="s">
        <v>415</v>
      </c>
      <c r="D145" t="s">
        <v>81</v>
      </c>
      <c r="E145" s="2" t="str">
        <f>HYPERLINK("capsilon://?command=openfolder&amp;siteaddress=FAM.docvelocity-na8.net&amp;folderid=FXB558A14E-F76F-C58E-4E85-A7D013F72F9B","FX22041684")</f>
        <v>FX22041684</v>
      </c>
      <c r="F145" t="s">
        <v>19</v>
      </c>
      <c r="G145" t="s">
        <v>19</v>
      </c>
      <c r="H145" t="s">
        <v>82</v>
      </c>
      <c r="I145" t="s">
        <v>418</v>
      </c>
      <c r="J145">
        <v>52</v>
      </c>
      <c r="K145" t="s">
        <v>84</v>
      </c>
      <c r="L145" t="s">
        <v>85</v>
      </c>
      <c r="M145" t="s">
        <v>86</v>
      </c>
      <c r="N145">
        <v>2</v>
      </c>
      <c r="O145" s="1">
        <v>44657.419236111113</v>
      </c>
      <c r="P145" s="1">
        <v>44657.443599537037</v>
      </c>
      <c r="Q145">
        <v>1341</v>
      </c>
      <c r="R145">
        <v>764</v>
      </c>
      <c r="S145" t="b">
        <v>0</v>
      </c>
      <c r="T145" t="s">
        <v>87</v>
      </c>
      <c r="U145" t="b">
        <v>0</v>
      </c>
      <c r="V145" t="s">
        <v>419</v>
      </c>
      <c r="W145" s="1">
        <v>44657.439606481479</v>
      </c>
      <c r="X145">
        <v>447</v>
      </c>
      <c r="Y145">
        <v>47</v>
      </c>
      <c r="Z145">
        <v>0</v>
      </c>
      <c r="AA145">
        <v>47</v>
      </c>
      <c r="AB145">
        <v>0</v>
      </c>
      <c r="AC145">
        <v>4</v>
      </c>
      <c r="AD145">
        <v>5</v>
      </c>
      <c r="AE145">
        <v>0</v>
      </c>
      <c r="AF145">
        <v>0</v>
      </c>
      <c r="AG145">
        <v>0</v>
      </c>
      <c r="AH145" t="s">
        <v>420</v>
      </c>
      <c r="AI145" s="1">
        <v>44657.443599537037</v>
      </c>
      <c r="AJ145">
        <v>317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4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422</v>
      </c>
      <c r="D146" t="s">
        <v>81</v>
      </c>
      <c r="E146" s="2" t="str">
        <f>HYPERLINK("capsilon://?command=openfolder&amp;siteaddress=FAM.docvelocity-na8.net&amp;folderid=FX2994988A-31FF-A434-261C-A8E70BB3E299","FX22041035")</f>
        <v>FX22041035</v>
      </c>
      <c r="F146" t="s">
        <v>19</v>
      </c>
      <c r="G146" t="s">
        <v>19</v>
      </c>
      <c r="H146" t="s">
        <v>82</v>
      </c>
      <c r="I146" t="s">
        <v>423</v>
      </c>
      <c r="J146">
        <v>106</v>
      </c>
      <c r="K146" t="s">
        <v>84</v>
      </c>
      <c r="L146" t="s">
        <v>85</v>
      </c>
      <c r="M146" t="s">
        <v>86</v>
      </c>
      <c r="N146">
        <v>1</v>
      </c>
      <c r="O146" s="1">
        <v>44657.421064814815</v>
      </c>
      <c r="P146" s="1">
        <v>44657.437708333331</v>
      </c>
      <c r="Q146">
        <v>1188</v>
      </c>
      <c r="R146">
        <v>250</v>
      </c>
      <c r="S146" t="b">
        <v>0</v>
      </c>
      <c r="T146" t="s">
        <v>87</v>
      </c>
      <c r="U146" t="b">
        <v>0</v>
      </c>
      <c r="V146" t="s">
        <v>424</v>
      </c>
      <c r="W146" s="1">
        <v>44657.437708333331</v>
      </c>
      <c r="X146">
        <v>250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106</v>
      </c>
      <c r="AE146">
        <v>94</v>
      </c>
      <c r="AF146">
        <v>0</v>
      </c>
      <c r="AG146">
        <v>4</v>
      </c>
      <c r="AH146" t="s">
        <v>87</v>
      </c>
      <c r="AI146" t="s">
        <v>87</v>
      </c>
      <c r="AJ146" t="s">
        <v>87</v>
      </c>
      <c r="AK146" t="s">
        <v>87</v>
      </c>
      <c r="AL146" t="s">
        <v>87</v>
      </c>
      <c r="AM146" t="s">
        <v>87</v>
      </c>
      <c r="AN146" t="s">
        <v>87</v>
      </c>
      <c r="AO146" t="s">
        <v>87</v>
      </c>
      <c r="AP146" t="s">
        <v>87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425</v>
      </c>
      <c r="B147" t="s">
        <v>79</v>
      </c>
      <c r="C147" t="s">
        <v>415</v>
      </c>
      <c r="D147" t="s">
        <v>81</v>
      </c>
      <c r="E147" s="2" t="str">
        <f>HYPERLINK("capsilon://?command=openfolder&amp;siteaddress=FAM.docvelocity-na8.net&amp;folderid=FXB558A14E-F76F-C58E-4E85-A7D013F72F9B","FX22041684")</f>
        <v>FX22041684</v>
      </c>
      <c r="F147" t="s">
        <v>19</v>
      </c>
      <c r="G147" t="s">
        <v>19</v>
      </c>
      <c r="H147" t="s">
        <v>82</v>
      </c>
      <c r="I147" t="s">
        <v>426</v>
      </c>
      <c r="J147">
        <v>46</v>
      </c>
      <c r="K147" t="s">
        <v>84</v>
      </c>
      <c r="L147" t="s">
        <v>85</v>
      </c>
      <c r="M147" t="s">
        <v>86</v>
      </c>
      <c r="N147">
        <v>2</v>
      </c>
      <c r="O147" s="1">
        <v>44657.421099537038</v>
      </c>
      <c r="P147" s="1">
        <v>44657.44327546296</v>
      </c>
      <c r="Q147">
        <v>1406</v>
      </c>
      <c r="R147">
        <v>510</v>
      </c>
      <c r="S147" t="b">
        <v>0</v>
      </c>
      <c r="T147" t="s">
        <v>87</v>
      </c>
      <c r="U147" t="b">
        <v>0</v>
      </c>
      <c r="V147" t="s">
        <v>158</v>
      </c>
      <c r="W147" s="1">
        <v>44657.440925925926</v>
      </c>
      <c r="X147">
        <v>354</v>
      </c>
      <c r="Y147">
        <v>41</v>
      </c>
      <c r="Z147">
        <v>0</v>
      </c>
      <c r="AA147">
        <v>41</v>
      </c>
      <c r="AB147">
        <v>0</v>
      </c>
      <c r="AC147">
        <v>15</v>
      </c>
      <c r="AD147">
        <v>5</v>
      </c>
      <c r="AE147">
        <v>0</v>
      </c>
      <c r="AF147">
        <v>0</v>
      </c>
      <c r="AG147">
        <v>0</v>
      </c>
      <c r="AH147" t="s">
        <v>413</v>
      </c>
      <c r="AI147" s="1">
        <v>44657.44327546296</v>
      </c>
      <c r="AJ147">
        <v>156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427</v>
      </c>
      <c r="B148" t="s">
        <v>79</v>
      </c>
      <c r="C148" t="s">
        <v>415</v>
      </c>
      <c r="D148" t="s">
        <v>81</v>
      </c>
      <c r="E148" s="2" t="str">
        <f>HYPERLINK("capsilon://?command=openfolder&amp;siteaddress=FAM.docvelocity-na8.net&amp;folderid=FXB558A14E-F76F-C58E-4E85-A7D013F72F9B","FX22041684")</f>
        <v>FX22041684</v>
      </c>
      <c r="F148" t="s">
        <v>19</v>
      </c>
      <c r="G148" t="s">
        <v>19</v>
      </c>
      <c r="H148" t="s">
        <v>82</v>
      </c>
      <c r="I148" t="s">
        <v>428</v>
      </c>
      <c r="J148">
        <v>49</v>
      </c>
      <c r="K148" t="s">
        <v>84</v>
      </c>
      <c r="L148" t="s">
        <v>85</v>
      </c>
      <c r="M148" t="s">
        <v>86</v>
      </c>
      <c r="N148">
        <v>2</v>
      </c>
      <c r="O148" s="1">
        <v>44657.421296296299</v>
      </c>
      <c r="P148" s="1">
        <v>44657.445347222223</v>
      </c>
      <c r="Q148">
        <v>1517</v>
      </c>
      <c r="R148">
        <v>561</v>
      </c>
      <c r="S148" t="b">
        <v>0</v>
      </c>
      <c r="T148" t="s">
        <v>87</v>
      </c>
      <c r="U148" t="b">
        <v>0</v>
      </c>
      <c r="V148" t="s">
        <v>424</v>
      </c>
      <c r="W148" s="1">
        <v>44657.442152777781</v>
      </c>
      <c r="X148">
        <v>383</v>
      </c>
      <c r="Y148">
        <v>44</v>
      </c>
      <c r="Z148">
        <v>0</v>
      </c>
      <c r="AA148">
        <v>44</v>
      </c>
      <c r="AB148">
        <v>0</v>
      </c>
      <c r="AC148">
        <v>2</v>
      </c>
      <c r="AD148">
        <v>5</v>
      </c>
      <c r="AE148">
        <v>0</v>
      </c>
      <c r="AF148">
        <v>0</v>
      </c>
      <c r="AG148">
        <v>0</v>
      </c>
      <c r="AH148" t="s">
        <v>413</v>
      </c>
      <c r="AI148" s="1">
        <v>44657.445347222223</v>
      </c>
      <c r="AJ148">
        <v>178</v>
      </c>
      <c r="AK148">
        <v>1</v>
      </c>
      <c r="AL148">
        <v>0</v>
      </c>
      <c r="AM148">
        <v>1</v>
      </c>
      <c r="AN148">
        <v>0</v>
      </c>
      <c r="AO148">
        <v>1</v>
      </c>
      <c r="AP148">
        <v>4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429</v>
      </c>
      <c r="B149" t="s">
        <v>79</v>
      </c>
      <c r="C149" t="s">
        <v>409</v>
      </c>
      <c r="D149" t="s">
        <v>81</v>
      </c>
      <c r="E149" s="2" t="str">
        <f>HYPERLINK("capsilon://?command=openfolder&amp;siteaddress=FAM.docvelocity-na8.net&amp;folderid=FXFDFFEC5B-358D-E2FB-2AC5-F7DE0926686F","FX220312447")</f>
        <v>FX220312447</v>
      </c>
      <c r="F149" t="s">
        <v>19</v>
      </c>
      <c r="G149" t="s">
        <v>19</v>
      </c>
      <c r="H149" t="s">
        <v>82</v>
      </c>
      <c r="I149" t="s">
        <v>430</v>
      </c>
      <c r="J149">
        <v>80</v>
      </c>
      <c r="K149" t="s">
        <v>84</v>
      </c>
      <c r="L149" t="s">
        <v>85</v>
      </c>
      <c r="M149" t="s">
        <v>86</v>
      </c>
      <c r="N149">
        <v>1</v>
      </c>
      <c r="O149" s="1">
        <v>44657.423263888886</v>
      </c>
      <c r="P149" s="1">
        <v>44657.444039351853</v>
      </c>
      <c r="Q149">
        <v>1623</v>
      </c>
      <c r="R149">
        <v>172</v>
      </c>
      <c r="S149" t="b">
        <v>0</v>
      </c>
      <c r="T149" t="s">
        <v>87</v>
      </c>
      <c r="U149" t="b">
        <v>0</v>
      </c>
      <c r="V149" t="s">
        <v>424</v>
      </c>
      <c r="W149" s="1">
        <v>44657.444039351853</v>
      </c>
      <c r="X149">
        <v>162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80</v>
      </c>
      <c r="AE149">
        <v>75</v>
      </c>
      <c r="AF149">
        <v>0</v>
      </c>
      <c r="AG149">
        <v>3</v>
      </c>
      <c r="AH149" t="s">
        <v>87</v>
      </c>
      <c r="AI149" t="s">
        <v>87</v>
      </c>
      <c r="AJ149" t="s">
        <v>87</v>
      </c>
      <c r="AK149" t="s">
        <v>87</v>
      </c>
      <c r="AL149" t="s">
        <v>87</v>
      </c>
      <c r="AM149" t="s">
        <v>87</v>
      </c>
      <c r="AN149" t="s">
        <v>87</v>
      </c>
      <c r="AO149" t="s">
        <v>87</v>
      </c>
      <c r="AP149" t="s">
        <v>87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431</v>
      </c>
      <c r="B150" t="s">
        <v>79</v>
      </c>
      <c r="C150" t="s">
        <v>405</v>
      </c>
      <c r="D150" t="s">
        <v>81</v>
      </c>
      <c r="E150" s="2" t="str">
        <f>HYPERLINK("capsilon://?command=openfolder&amp;siteaddress=FAM.docvelocity-na8.net&amp;folderid=FXB1CD89A8-0CFB-8473-D923-B0F8C14DC0F6","FX22041384")</f>
        <v>FX22041384</v>
      </c>
      <c r="F150" t="s">
        <v>19</v>
      </c>
      <c r="G150" t="s">
        <v>19</v>
      </c>
      <c r="H150" t="s">
        <v>82</v>
      </c>
      <c r="I150" t="s">
        <v>406</v>
      </c>
      <c r="J150">
        <v>168</v>
      </c>
      <c r="K150" t="s">
        <v>84</v>
      </c>
      <c r="L150" t="s">
        <v>85</v>
      </c>
      <c r="M150" t="s">
        <v>86</v>
      </c>
      <c r="N150">
        <v>2</v>
      </c>
      <c r="O150" s="1">
        <v>44657.423981481479</v>
      </c>
      <c r="P150" s="1">
        <v>44657.436724537038</v>
      </c>
      <c r="Q150">
        <v>113</v>
      </c>
      <c r="R150">
        <v>988</v>
      </c>
      <c r="S150" t="b">
        <v>0</v>
      </c>
      <c r="T150" t="s">
        <v>87</v>
      </c>
      <c r="U150" t="b">
        <v>1</v>
      </c>
      <c r="V150" t="s">
        <v>407</v>
      </c>
      <c r="W150" s="1">
        <v>44657.432395833333</v>
      </c>
      <c r="X150">
        <v>627</v>
      </c>
      <c r="Y150">
        <v>134</v>
      </c>
      <c r="Z150">
        <v>0</v>
      </c>
      <c r="AA150">
        <v>134</v>
      </c>
      <c r="AB150">
        <v>0</v>
      </c>
      <c r="AC150">
        <v>14</v>
      </c>
      <c r="AD150">
        <v>34</v>
      </c>
      <c r="AE150">
        <v>0</v>
      </c>
      <c r="AF150">
        <v>0</v>
      </c>
      <c r="AG150">
        <v>0</v>
      </c>
      <c r="AH150" t="s">
        <v>413</v>
      </c>
      <c r="AI150" s="1">
        <v>44657.436724537038</v>
      </c>
      <c r="AJ150">
        <v>361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432</v>
      </c>
      <c r="B151" t="s">
        <v>79</v>
      </c>
      <c r="C151" t="s">
        <v>409</v>
      </c>
      <c r="D151" t="s">
        <v>81</v>
      </c>
      <c r="E151" s="2" t="str">
        <f>HYPERLINK("capsilon://?command=openfolder&amp;siteaddress=FAM.docvelocity-na8.net&amp;folderid=FXFDFFEC5B-358D-E2FB-2AC5-F7DE0926686F","FX220312447")</f>
        <v>FX220312447</v>
      </c>
      <c r="F151" t="s">
        <v>19</v>
      </c>
      <c r="G151" t="s">
        <v>19</v>
      </c>
      <c r="H151" t="s">
        <v>82</v>
      </c>
      <c r="I151" t="s">
        <v>433</v>
      </c>
      <c r="J151">
        <v>32</v>
      </c>
      <c r="K151" t="s">
        <v>84</v>
      </c>
      <c r="L151" t="s">
        <v>85</v>
      </c>
      <c r="M151" t="s">
        <v>86</v>
      </c>
      <c r="N151">
        <v>2</v>
      </c>
      <c r="O151" s="1">
        <v>44657.424247685187</v>
      </c>
      <c r="P151" s="1">
        <v>44657.550763888888</v>
      </c>
      <c r="Q151">
        <v>9657</v>
      </c>
      <c r="R151">
        <v>1274</v>
      </c>
      <c r="S151" t="b">
        <v>0</v>
      </c>
      <c r="T151" t="s">
        <v>87</v>
      </c>
      <c r="U151" t="b">
        <v>0</v>
      </c>
      <c r="V151" t="s">
        <v>108</v>
      </c>
      <c r="W151" s="1">
        <v>44657.526701388888</v>
      </c>
      <c r="X151">
        <v>866</v>
      </c>
      <c r="Y151">
        <v>14</v>
      </c>
      <c r="Z151">
        <v>0</v>
      </c>
      <c r="AA151">
        <v>14</v>
      </c>
      <c r="AB151">
        <v>27</v>
      </c>
      <c r="AC151">
        <v>17</v>
      </c>
      <c r="AD151">
        <v>18</v>
      </c>
      <c r="AE151">
        <v>0</v>
      </c>
      <c r="AF151">
        <v>0</v>
      </c>
      <c r="AG151">
        <v>0</v>
      </c>
      <c r="AH151" t="s">
        <v>182</v>
      </c>
      <c r="AI151" s="1">
        <v>44657.550763888888</v>
      </c>
      <c r="AJ151">
        <v>122</v>
      </c>
      <c r="AK151">
        <v>0</v>
      </c>
      <c r="AL151">
        <v>0</v>
      </c>
      <c r="AM151">
        <v>0</v>
      </c>
      <c r="AN151">
        <v>27</v>
      </c>
      <c r="AO151">
        <v>0</v>
      </c>
      <c r="AP151">
        <v>18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409</v>
      </c>
      <c r="D152" t="s">
        <v>81</v>
      </c>
      <c r="E152" s="2" t="str">
        <f>HYPERLINK("capsilon://?command=openfolder&amp;siteaddress=FAM.docvelocity-na8.net&amp;folderid=FXFDFFEC5B-358D-E2FB-2AC5-F7DE0926686F","FX220312447")</f>
        <v>FX220312447</v>
      </c>
      <c r="F152" t="s">
        <v>19</v>
      </c>
      <c r="G152" t="s">
        <v>19</v>
      </c>
      <c r="H152" t="s">
        <v>82</v>
      </c>
      <c r="I152" t="s">
        <v>435</v>
      </c>
      <c r="J152">
        <v>32</v>
      </c>
      <c r="K152" t="s">
        <v>84</v>
      </c>
      <c r="L152" t="s">
        <v>85</v>
      </c>
      <c r="M152" t="s">
        <v>86</v>
      </c>
      <c r="N152">
        <v>2</v>
      </c>
      <c r="O152" s="1">
        <v>44657.424247685187</v>
      </c>
      <c r="P152" s="1">
        <v>44657.560694444444</v>
      </c>
      <c r="Q152">
        <v>11117</v>
      </c>
      <c r="R152">
        <v>672</v>
      </c>
      <c r="S152" t="b">
        <v>0</v>
      </c>
      <c r="T152" t="s">
        <v>87</v>
      </c>
      <c r="U152" t="b">
        <v>0</v>
      </c>
      <c r="V152" t="s">
        <v>127</v>
      </c>
      <c r="W152" s="1">
        <v>44657.558935185189</v>
      </c>
      <c r="X152">
        <v>337</v>
      </c>
      <c r="Y152">
        <v>0</v>
      </c>
      <c r="Z152">
        <v>0</v>
      </c>
      <c r="AA152">
        <v>0</v>
      </c>
      <c r="AB152">
        <v>27</v>
      </c>
      <c r="AC152">
        <v>0</v>
      </c>
      <c r="AD152">
        <v>32</v>
      </c>
      <c r="AE152">
        <v>0</v>
      </c>
      <c r="AF152">
        <v>0</v>
      </c>
      <c r="AG152">
        <v>0</v>
      </c>
      <c r="AH152" t="s">
        <v>99</v>
      </c>
      <c r="AI152" s="1">
        <v>44657.560694444444</v>
      </c>
      <c r="AJ152">
        <v>18</v>
      </c>
      <c r="AK152">
        <v>0</v>
      </c>
      <c r="AL152">
        <v>0</v>
      </c>
      <c r="AM152">
        <v>0</v>
      </c>
      <c r="AN152">
        <v>27</v>
      </c>
      <c r="AO152">
        <v>0</v>
      </c>
      <c r="AP152">
        <v>32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436</v>
      </c>
      <c r="B153" t="s">
        <v>79</v>
      </c>
      <c r="C153" t="s">
        <v>437</v>
      </c>
      <c r="D153" t="s">
        <v>81</v>
      </c>
      <c r="E153" s="2" t="str">
        <f>HYPERLINK("capsilon://?command=openfolder&amp;siteaddress=FAM.docvelocity-na8.net&amp;folderid=FXE77CC36C-CFE4-D7A6-ABF2-E46F34C90BA8","FX220313907")</f>
        <v>FX220313907</v>
      </c>
      <c r="F153" t="s">
        <v>19</v>
      </c>
      <c r="G153" t="s">
        <v>19</v>
      </c>
      <c r="H153" t="s">
        <v>82</v>
      </c>
      <c r="I153" t="s">
        <v>438</v>
      </c>
      <c r="J153">
        <v>175</v>
      </c>
      <c r="K153" t="s">
        <v>84</v>
      </c>
      <c r="L153" t="s">
        <v>85</v>
      </c>
      <c r="M153" t="s">
        <v>86</v>
      </c>
      <c r="N153">
        <v>1</v>
      </c>
      <c r="O153" s="1">
        <v>44652.487615740742</v>
      </c>
      <c r="P153" s="1">
        <v>44652.548263888886</v>
      </c>
      <c r="Q153">
        <v>3207</v>
      </c>
      <c r="R153">
        <v>2033</v>
      </c>
      <c r="S153" t="b">
        <v>0</v>
      </c>
      <c r="T153" t="s">
        <v>87</v>
      </c>
      <c r="U153" t="b">
        <v>0</v>
      </c>
      <c r="V153" t="s">
        <v>88</v>
      </c>
      <c r="W153" s="1">
        <v>44652.548263888886</v>
      </c>
      <c r="X153">
        <v>1242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175</v>
      </c>
      <c r="AE153">
        <v>151</v>
      </c>
      <c r="AF153">
        <v>0</v>
      </c>
      <c r="AG153">
        <v>5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439</v>
      </c>
      <c r="B154" t="s">
        <v>79</v>
      </c>
      <c r="C154" t="s">
        <v>409</v>
      </c>
      <c r="D154" t="s">
        <v>81</v>
      </c>
      <c r="E154" s="2" t="str">
        <f>HYPERLINK("capsilon://?command=openfolder&amp;siteaddress=FAM.docvelocity-na8.net&amp;folderid=FXFDFFEC5B-358D-E2FB-2AC5-F7DE0926686F","FX220312447")</f>
        <v>FX220312447</v>
      </c>
      <c r="F154" t="s">
        <v>19</v>
      </c>
      <c r="G154" t="s">
        <v>19</v>
      </c>
      <c r="H154" t="s">
        <v>82</v>
      </c>
      <c r="I154" t="s">
        <v>440</v>
      </c>
      <c r="J154">
        <v>32</v>
      </c>
      <c r="K154" t="s">
        <v>84</v>
      </c>
      <c r="L154" t="s">
        <v>85</v>
      </c>
      <c r="M154" t="s">
        <v>86</v>
      </c>
      <c r="N154">
        <v>2</v>
      </c>
      <c r="O154" s="1">
        <v>44657.424490740741</v>
      </c>
      <c r="P154" s="1">
        <v>44657.616909722223</v>
      </c>
      <c r="Q154">
        <v>13910</v>
      </c>
      <c r="R154">
        <v>2715</v>
      </c>
      <c r="S154" t="b">
        <v>0</v>
      </c>
      <c r="T154" t="s">
        <v>87</v>
      </c>
      <c r="U154" t="b">
        <v>0</v>
      </c>
      <c r="V154" t="s">
        <v>127</v>
      </c>
      <c r="W154" s="1">
        <v>44657.583298611113</v>
      </c>
      <c r="X154">
        <v>2104</v>
      </c>
      <c r="Y154">
        <v>51</v>
      </c>
      <c r="Z154">
        <v>0</v>
      </c>
      <c r="AA154">
        <v>51</v>
      </c>
      <c r="AB154">
        <v>0</v>
      </c>
      <c r="AC154">
        <v>42</v>
      </c>
      <c r="AD154">
        <v>-19</v>
      </c>
      <c r="AE154">
        <v>0</v>
      </c>
      <c r="AF154">
        <v>0</v>
      </c>
      <c r="AG154">
        <v>0</v>
      </c>
      <c r="AH154" t="s">
        <v>99</v>
      </c>
      <c r="AI154" s="1">
        <v>44657.616909722223</v>
      </c>
      <c r="AJ154">
        <v>283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-19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441</v>
      </c>
      <c r="B155" t="s">
        <v>79</v>
      </c>
      <c r="C155" t="s">
        <v>409</v>
      </c>
      <c r="D155" t="s">
        <v>81</v>
      </c>
      <c r="E155" s="2" t="str">
        <f>HYPERLINK("capsilon://?command=openfolder&amp;siteaddress=FAM.docvelocity-na8.net&amp;folderid=FXFDFFEC5B-358D-E2FB-2AC5-F7DE0926686F","FX220312447")</f>
        <v>FX220312447</v>
      </c>
      <c r="F155" t="s">
        <v>19</v>
      </c>
      <c r="G155" t="s">
        <v>19</v>
      </c>
      <c r="H155" t="s">
        <v>82</v>
      </c>
      <c r="I155" t="s">
        <v>410</v>
      </c>
      <c r="J155">
        <v>128</v>
      </c>
      <c r="K155" t="s">
        <v>84</v>
      </c>
      <c r="L155" t="s">
        <v>85</v>
      </c>
      <c r="M155" t="s">
        <v>86</v>
      </c>
      <c r="N155">
        <v>2</v>
      </c>
      <c r="O155" s="1">
        <v>44657.425879629627</v>
      </c>
      <c r="P155" s="1">
        <v>44657.444166666668</v>
      </c>
      <c r="Q155">
        <v>132</v>
      </c>
      <c r="R155">
        <v>1448</v>
      </c>
      <c r="S155" t="b">
        <v>0</v>
      </c>
      <c r="T155" t="s">
        <v>87</v>
      </c>
      <c r="U155" t="b">
        <v>1</v>
      </c>
      <c r="V155" t="s">
        <v>419</v>
      </c>
      <c r="W155" s="1">
        <v>44657.434421296297</v>
      </c>
      <c r="X155">
        <v>713</v>
      </c>
      <c r="Y155">
        <v>113</v>
      </c>
      <c r="Z155">
        <v>0</v>
      </c>
      <c r="AA155">
        <v>113</v>
      </c>
      <c r="AB155">
        <v>0</v>
      </c>
      <c r="AC155">
        <v>7</v>
      </c>
      <c r="AD155">
        <v>15</v>
      </c>
      <c r="AE155">
        <v>0</v>
      </c>
      <c r="AF155">
        <v>0</v>
      </c>
      <c r="AG155">
        <v>0</v>
      </c>
      <c r="AH155" t="s">
        <v>442</v>
      </c>
      <c r="AI155" s="1">
        <v>44657.444166666668</v>
      </c>
      <c r="AJ155">
        <v>735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443</v>
      </c>
      <c r="B156" t="s">
        <v>79</v>
      </c>
      <c r="C156" t="s">
        <v>444</v>
      </c>
      <c r="D156" t="s">
        <v>81</v>
      </c>
      <c r="E156" s="2" t="str">
        <f>HYPERLINK("capsilon://?command=openfolder&amp;siteaddress=FAM.docvelocity-na8.net&amp;folderid=FXA8FF17CC-5F87-C342-5C7E-04D50F4758CE","FX22038484")</f>
        <v>FX22038484</v>
      </c>
      <c r="F156" t="s">
        <v>19</v>
      </c>
      <c r="G156" t="s">
        <v>19</v>
      </c>
      <c r="H156" t="s">
        <v>82</v>
      </c>
      <c r="I156" t="s">
        <v>445</v>
      </c>
      <c r="J156">
        <v>182</v>
      </c>
      <c r="K156" t="s">
        <v>84</v>
      </c>
      <c r="L156" t="s">
        <v>85</v>
      </c>
      <c r="M156" t="s">
        <v>86</v>
      </c>
      <c r="N156">
        <v>1</v>
      </c>
      <c r="O156" s="1">
        <v>44657.430115740739</v>
      </c>
      <c r="P156" s="1">
        <v>44657.491076388891</v>
      </c>
      <c r="Q156">
        <v>4957</v>
      </c>
      <c r="R156">
        <v>310</v>
      </c>
      <c r="S156" t="b">
        <v>0</v>
      </c>
      <c r="T156" t="s">
        <v>87</v>
      </c>
      <c r="U156" t="b">
        <v>0</v>
      </c>
      <c r="V156" t="s">
        <v>88</v>
      </c>
      <c r="W156" s="1">
        <v>44657.491076388891</v>
      </c>
      <c r="X156">
        <v>291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182</v>
      </c>
      <c r="AE156">
        <v>156</v>
      </c>
      <c r="AF156">
        <v>0</v>
      </c>
      <c r="AG156">
        <v>10</v>
      </c>
      <c r="AH156" t="s">
        <v>87</v>
      </c>
      <c r="AI156" t="s">
        <v>87</v>
      </c>
      <c r="AJ156" t="s">
        <v>87</v>
      </c>
      <c r="AK156" t="s">
        <v>87</v>
      </c>
      <c r="AL156" t="s">
        <v>87</v>
      </c>
      <c r="AM156" t="s">
        <v>87</v>
      </c>
      <c r="AN156" t="s">
        <v>87</v>
      </c>
      <c r="AO156" t="s">
        <v>87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446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HYPERLINK("capsilon://?command=openfolder&amp;siteaddress=FAM.docvelocity-na8.net&amp;folderid=FX1DAE1341-864D-028A-67BF-82E79A9E7359","FX22041339")</f>
        <v>FX22041339</v>
      </c>
      <c r="F157" t="s">
        <v>19</v>
      </c>
      <c r="G157" t="s">
        <v>19</v>
      </c>
      <c r="H157" t="s">
        <v>82</v>
      </c>
      <c r="I157" t="s">
        <v>448</v>
      </c>
      <c r="J157">
        <v>217</v>
      </c>
      <c r="K157" t="s">
        <v>84</v>
      </c>
      <c r="L157" t="s">
        <v>85</v>
      </c>
      <c r="M157" t="s">
        <v>86</v>
      </c>
      <c r="N157">
        <v>1</v>
      </c>
      <c r="O157" s="1">
        <v>44657.436828703707</v>
      </c>
      <c r="P157" s="1">
        <v>44657.492939814816</v>
      </c>
      <c r="Q157">
        <v>4680</v>
      </c>
      <c r="R157">
        <v>168</v>
      </c>
      <c r="S157" t="b">
        <v>0</v>
      </c>
      <c r="T157" t="s">
        <v>87</v>
      </c>
      <c r="U157" t="b">
        <v>0</v>
      </c>
      <c r="V157" t="s">
        <v>88</v>
      </c>
      <c r="W157" s="1">
        <v>44657.492939814816</v>
      </c>
      <c r="X157">
        <v>160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217</v>
      </c>
      <c r="AE157">
        <v>193</v>
      </c>
      <c r="AF157">
        <v>0</v>
      </c>
      <c r="AG157">
        <v>6</v>
      </c>
      <c r="AH157" t="s">
        <v>87</v>
      </c>
      <c r="AI157" t="s">
        <v>87</v>
      </c>
      <c r="AJ157" t="s">
        <v>87</v>
      </c>
      <c r="AK157" t="s">
        <v>87</v>
      </c>
      <c r="AL157" t="s">
        <v>87</v>
      </c>
      <c r="AM157" t="s">
        <v>87</v>
      </c>
      <c r="AN157" t="s">
        <v>87</v>
      </c>
      <c r="AO157" t="s">
        <v>87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449</v>
      </c>
      <c r="B158" t="s">
        <v>79</v>
      </c>
      <c r="C158" t="s">
        <v>450</v>
      </c>
      <c r="D158" t="s">
        <v>81</v>
      </c>
      <c r="E158" s="2" t="str">
        <f>HYPERLINK("capsilon://?command=openfolder&amp;siteaddress=FAM.docvelocity-na8.net&amp;folderid=FXBD045D3C-F7DA-71C7-84EE-61B97E30C234","FX22041083")</f>
        <v>FX22041083</v>
      </c>
      <c r="F158" t="s">
        <v>19</v>
      </c>
      <c r="G158" t="s">
        <v>19</v>
      </c>
      <c r="H158" t="s">
        <v>82</v>
      </c>
      <c r="I158" t="s">
        <v>451</v>
      </c>
      <c r="J158">
        <v>170</v>
      </c>
      <c r="K158" t="s">
        <v>84</v>
      </c>
      <c r="L158" t="s">
        <v>85</v>
      </c>
      <c r="M158" t="s">
        <v>86</v>
      </c>
      <c r="N158">
        <v>1</v>
      </c>
      <c r="O158" s="1">
        <v>44657.438055555554</v>
      </c>
      <c r="P158" s="1">
        <v>44657.494525462964</v>
      </c>
      <c r="Q158">
        <v>4748</v>
      </c>
      <c r="R158">
        <v>131</v>
      </c>
      <c r="S158" t="b">
        <v>0</v>
      </c>
      <c r="T158" t="s">
        <v>87</v>
      </c>
      <c r="U158" t="b">
        <v>0</v>
      </c>
      <c r="V158" t="s">
        <v>88</v>
      </c>
      <c r="W158" s="1">
        <v>44657.494525462964</v>
      </c>
      <c r="X158">
        <v>120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170</v>
      </c>
      <c r="AE158">
        <v>158</v>
      </c>
      <c r="AF158">
        <v>0</v>
      </c>
      <c r="AG158">
        <v>4</v>
      </c>
      <c r="AH158" t="s">
        <v>87</v>
      </c>
      <c r="AI158" t="s">
        <v>87</v>
      </c>
      <c r="AJ158" t="s">
        <v>87</v>
      </c>
      <c r="AK158" t="s">
        <v>87</v>
      </c>
      <c r="AL158" t="s">
        <v>87</v>
      </c>
      <c r="AM158" t="s">
        <v>87</v>
      </c>
      <c r="AN158" t="s">
        <v>87</v>
      </c>
      <c r="AO158" t="s">
        <v>87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452</v>
      </c>
      <c r="B159" t="s">
        <v>79</v>
      </c>
      <c r="C159" t="s">
        <v>422</v>
      </c>
      <c r="D159" t="s">
        <v>81</v>
      </c>
      <c r="E159" s="2" t="str">
        <f>HYPERLINK("capsilon://?command=openfolder&amp;siteaddress=FAM.docvelocity-na8.net&amp;folderid=FX2994988A-31FF-A434-261C-A8E70BB3E299","FX22041035")</f>
        <v>FX22041035</v>
      </c>
      <c r="F159" t="s">
        <v>19</v>
      </c>
      <c r="G159" t="s">
        <v>19</v>
      </c>
      <c r="H159" t="s">
        <v>82</v>
      </c>
      <c r="I159" t="s">
        <v>423</v>
      </c>
      <c r="J159">
        <v>158</v>
      </c>
      <c r="K159" t="s">
        <v>84</v>
      </c>
      <c r="L159" t="s">
        <v>85</v>
      </c>
      <c r="M159" t="s">
        <v>86</v>
      </c>
      <c r="N159">
        <v>2</v>
      </c>
      <c r="O159" s="1">
        <v>44657.438773148147</v>
      </c>
      <c r="P159" s="1">
        <v>44657.455891203703</v>
      </c>
      <c r="Q159">
        <v>119</v>
      </c>
      <c r="R159">
        <v>1360</v>
      </c>
      <c r="S159" t="b">
        <v>0</v>
      </c>
      <c r="T159" t="s">
        <v>87</v>
      </c>
      <c r="U159" t="b">
        <v>1</v>
      </c>
      <c r="V159" t="s">
        <v>419</v>
      </c>
      <c r="W159" s="1">
        <v>44657.447314814817</v>
      </c>
      <c r="X159">
        <v>665</v>
      </c>
      <c r="Y159">
        <v>134</v>
      </c>
      <c r="Z159">
        <v>0</v>
      </c>
      <c r="AA159">
        <v>134</v>
      </c>
      <c r="AB159">
        <v>0</v>
      </c>
      <c r="AC159">
        <v>4</v>
      </c>
      <c r="AD159">
        <v>24</v>
      </c>
      <c r="AE159">
        <v>0</v>
      </c>
      <c r="AF159">
        <v>0</v>
      </c>
      <c r="AG159">
        <v>0</v>
      </c>
      <c r="AH159" t="s">
        <v>420</v>
      </c>
      <c r="AI159" s="1">
        <v>44657.455891203703</v>
      </c>
      <c r="AJ159">
        <v>695</v>
      </c>
      <c r="AK159">
        <v>2</v>
      </c>
      <c r="AL159">
        <v>0</v>
      </c>
      <c r="AM159">
        <v>2</v>
      </c>
      <c r="AN159">
        <v>0</v>
      </c>
      <c r="AO159">
        <v>1</v>
      </c>
      <c r="AP159">
        <v>22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453</v>
      </c>
      <c r="B160" t="s">
        <v>79</v>
      </c>
      <c r="C160" t="s">
        <v>409</v>
      </c>
      <c r="D160" t="s">
        <v>81</v>
      </c>
      <c r="E160" s="2" t="str">
        <f>HYPERLINK("capsilon://?command=openfolder&amp;siteaddress=FAM.docvelocity-na8.net&amp;folderid=FXFDFFEC5B-358D-E2FB-2AC5-F7DE0926686F","FX220312447")</f>
        <v>FX220312447</v>
      </c>
      <c r="F160" t="s">
        <v>19</v>
      </c>
      <c r="G160" t="s">
        <v>19</v>
      </c>
      <c r="H160" t="s">
        <v>82</v>
      </c>
      <c r="I160" t="s">
        <v>430</v>
      </c>
      <c r="J160">
        <v>128</v>
      </c>
      <c r="K160" t="s">
        <v>84</v>
      </c>
      <c r="L160" t="s">
        <v>85</v>
      </c>
      <c r="M160" t="s">
        <v>86</v>
      </c>
      <c r="N160">
        <v>2</v>
      </c>
      <c r="O160" s="1">
        <v>44657.444814814815</v>
      </c>
      <c r="P160" s="1">
        <v>44657.459027777775</v>
      </c>
      <c r="Q160">
        <v>235</v>
      </c>
      <c r="R160">
        <v>993</v>
      </c>
      <c r="S160" t="b">
        <v>0</v>
      </c>
      <c r="T160" t="s">
        <v>87</v>
      </c>
      <c r="U160" t="b">
        <v>1</v>
      </c>
      <c r="V160" t="s">
        <v>158</v>
      </c>
      <c r="W160" s="1">
        <v>44657.452488425923</v>
      </c>
      <c r="X160">
        <v>533</v>
      </c>
      <c r="Y160">
        <v>113</v>
      </c>
      <c r="Z160">
        <v>0</v>
      </c>
      <c r="AA160">
        <v>113</v>
      </c>
      <c r="AB160">
        <v>0</v>
      </c>
      <c r="AC160">
        <v>1</v>
      </c>
      <c r="AD160">
        <v>15</v>
      </c>
      <c r="AE160">
        <v>0</v>
      </c>
      <c r="AF160">
        <v>0</v>
      </c>
      <c r="AG160">
        <v>0</v>
      </c>
      <c r="AH160" t="s">
        <v>413</v>
      </c>
      <c r="AI160" s="1">
        <v>44657.459027777775</v>
      </c>
      <c r="AJ160">
        <v>460</v>
      </c>
      <c r="AK160">
        <v>6</v>
      </c>
      <c r="AL160">
        <v>0</v>
      </c>
      <c r="AM160">
        <v>6</v>
      </c>
      <c r="AN160">
        <v>0</v>
      </c>
      <c r="AO160">
        <v>6</v>
      </c>
      <c r="AP160">
        <v>9</v>
      </c>
      <c r="AQ160">
        <v>0</v>
      </c>
      <c r="AR160">
        <v>0</v>
      </c>
      <c r="AS160">
        <v>0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454</v>
      </c>
      <c r="B161" t="s">
        <v>79</v>
      </c>
      <c r="C161" t="s">
        <v>415</v>
      </c>
      <c r="D161" t="s">
        <v>81</v>
      </c>
      <c r="E161" s="2" t="str">
        <f>HYPERLINK("capsilon://?command=openfolder&amp;siteaddress=FAM.docvelocity-na8.net&amp;folderid=FXB558A14E-F76F-C58E-4E85-A7D013F72F9B","FX22041684")</f>
        <v>FX22041684</v>
      </c>
      <c r="F161" t="s">
        <v>19</v>
      </c>
      <c r="G161" t="s">
        <v>19</v>
      </c>
      <c r="H161" t="s">
        <v>82</v>
      </c>
      <c r="I161" t="s">
        <v>455</v>
      </c>
      <c r="J161">
        <v>28</v>
      </c>
      <c r="K161" t="s">
        <v>84</v>
      </c>
      <c r="L161" t="s">
        <v>85</v>
      </c>
      <c r="M161" t="s">
        <v>86</v>
      </c>
      <c r="N161">
        <v>2</v>
      </c>
      <c r="O161" s="1">
        <v>44657.445868055554</v>
      </c>
      <c r="P161" s="1">
        <v>44657.458495370367</v>
      </c>
      <c r="Q161">
        <v>754</v>
      </c>
      <c r="R161">
        <v>337</v>
      </c>
      <c r="S161" t="b">
        <v>0</v>
      </c>
      <c r="T161" t="s">
        <v>87</v>
      </c>
      <c r="U161" t="b">
        <v>0</v>
      </c>
      <c r="V161" t="s">
        <v>158</v>
      </c>
      <c r="W161" s="1">
        <v>44657.45380787037</v>
      </c>
      <c r="X161">
        <v>113</v>
      </c>
      <c r="Y161">
        <v>21</v>
      </c>
      <c r="Z161">
        <v>0</v>
      </c>
      <c r="AA161">
        <v>21</v>
      </c>
      <c r="AB161">
        <v>0</v>
      </c>
      <c r="AC161">
        <v>1</v>
      </c>
      <c r="AD161">
        <v>7</v>
      </c>
      <c r="AE161">
        <v>0</v>
      </c>
      <c r="AF161">
        <v>0</v>
      </c>
      <c r="AG161">
        <v>0</v>
      </c>
      <c r="AH161" t="s">
        <v>420</v>
      </c>
      <c r="AI161" s="1">
        <v>44657.458495370367</v>
      </c>
      <c r="AJ161">
        <v>224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7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456</v>
      </c>
      <c r="B162" t="s">
        <v>79</v>
      </c>
      <c r="C162" t="s">
        <v>415</v>
      </c>
      <c r="D162" t="s">
        <v>81</v>
      </c>
      <c r="E162" s="2" t="str">
        <f>HYPERLINK("capsilon://?command=openfolder&amp;siteaddress=FAM.docvelocity-na8.net&amp;folderid=FXB558A14E-F76F-C58E-4E85-A7D013F72F9B","FX22041684")</f>
        <v>FX22041684</v>
      </c>
      <c r="F162" t="s">
        <v>19</v>
      </c>
      <c r="G162" t="s">
        <v>19</v>
      </c>
      <c r="H162" t="s">
        <v>82</v>
      </c>
      <c r="I162" t="s">
        <v>457</v>
      </c>
      <c r="J162">
        <v>28</v>
      </c>
      <c r="K162" t="s">
        <v>84</v>
      </c>
      <c r="L162" t="s">
        <v>85</v>
      </c>
      <c r="M162" t="s">
        <v>86</v>
      </c>
      <c r="N162">
        <v>2</v>
      </c>
      <c r="O162" s="1">
        <v>44657.44630787037</v>
      </c>
      <c r="P162" s="1">
        <v>44657.460023148145</v>
      </c>
      <c r="Q162">
        <v>870</v>
      </c>
      <c r="R162">
        <v>315</v>
      </c>
      <c r="S162" t="b">
        <v>0</v>
      </c>
      <c r="T162" t="s">
        <v>87</v>
      </c>
      <c r="U162" t="b">
        <v>0</v>
      </c>
      <c r="V162" t="s">
        <v>158</v>
      </c>
      <c r="W162" s="1">
        <v>44657.456064814818</v>
      </c>
      <c r="X162">
        <v>194</v>
      </c>
      <c r="Y162">
        <v>21</v>
      </c>
      <c r="Z162">
        <v>0</v>
      </c>
      <c r="AA162">
        <v>21</v>
      </c>
      <c r="AB162">
        <v>0</v>
      </c>
      <c r="AC162">
        <v>5</v>
      </c>
      <c r="AD162">
        <v>7</v>
      </c>
      <c r="AE162">
        <v>0</v>
      </c>
      <c r="AF162">
        <v>0</v>
      </c>
      <c r="AG162">
        <v>0</v>
      </c>
      <c r="AH162" t="s">
        <v>413</v>
      </c>
      <c r="AI162" s="1">
        <v>44657.460023148145</v>
      </c>
      <c r="AJ162">
        <v>76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458</v>
      </c>
      <c r="B163" t="s">
        <v>79</v>
      </c>
      <c r="C163" t="s">
        <v>459</v>
      </c>
      <c r="D163" t="s">
        <v>81</v>
      </c>
      <c r="E163" s="2" t="str">
        <f>HYPERLINK("capsilon://?command=openfolder&amp;siteaddress=FAM.docvelocity-na8.net&amp;folderid=FXBD354B05-A79C-608F-EA31-09B846EE1054","FX220311048")</f>
        <v>FX220311048</v>
      </c>
      <c r="F163" t="s">
        <v>19</v>
      </c>
      <c r="G163" t="s">
        <v>19</v>
      </c>
      <c r="H163" t="s">
        <v>82</v>
      </c>
      <c r="I163" t="s">
        <v>460</v>
      </c>
      <c r="J163">
        <v>248</v>
      </c>
      <c r="K163" t="s">
        <v>84</v>
      </c>
      <c r="L163" t="s">
        <v>85</v>
      </c>
      <c r="M163" t="s">
        <v>86</v>
      </c>
      <c r="N163">
        <v>1</v>
      </c>
      <c r="O163" s="1">
        <v>44657.457233796296</v>
      </c>
      <c r="P163" s="1">
        <v>44657.496400462966</v>
      </c>
      <c r="Q163">
        <v>3188</v>
      </c>
      <c r="R163">
        <v>196</v>
      </c>
      <c r="S163" t="b">
        <v>0</v>
      </c>
      <c r="T163" t="s">
        <v>87</v>
      </c>
      <c r="U163" t="b">
        <v>0</v>
      </c>
      <c r="V163" t="s">
        <v>88</v>
      </c>
      <c r="W163" s="1">
        <v>44657.496400462966</v>
      </c>
      <c r="X163">
        <v>145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248</v>
      </c>
      <c r="AE163">
        <v>224</v>
      </c>
      <c r="AF163">
        <v>0</v>
      </c>
      <c r="AG163">
        <v>5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461</v>
      </c>
      <c r="B164" t="s">
        <v>79</v>
      </c>
      <c r="C164" t="s">
        <v>462</v>
      </c>
      <c r="D164" t="s">
        <v>81</v>
      </c>
      <c r="E164" s="2" t="str">
        <f>HYPERLINK("capsilon://?command=openfolder&amp;siteaddress=FAM.docvelocity-na8.net&amp;folderid=FXCD025C89-7699-F29C-7D5B-3B9EFB001430","FX220313648")</f>
        <v>FX220313648</v>
      </c>
      <c r="F164" t="s">
        <v>19</v>
      </c>
      <c r="G164" t="s">
        <v>19</v>
      </c>
      <c r="H164" t="s">
        <v>82</v>
      </c>
      <c r="I164" t="s">
        <v>463</v>
      </c>
      <c r="J164">
        <v>135</v>
      </c>
      <c r="K164" t="s">
        <v>84</v>
      </c>
      <c r="L164" t="s">
        <v>85</v>
      </c>
      <c r="M164" t="s">
        <v>86</v>
      </c>
      <c r="N164">
        <v>2</v>
      </c>
      <c r="O164" s="1">
        <v>44657.468923611108</v>
      </c>
      <c r="P164" s="1">
        <v>44657.482951388891</v>
      </c>
      <c r="Q164">
        <v>559</v>
      </c>
      <c r="R164">
        <v>653</v>
      </c>
      <c r="S164" t="b">
        <v>0</v>
      </c>
      <c r="T164" t="s">
        <v>87</v>
      </c>
      <c r="U164" t="b">
        <v>0</v>
      </c>
      <c r="V164" t="s">
        <v>158</v>
      </c>
      <c r="W164" s="1">
        <v>44657.472418981481</v>
      </c>
      <c r="X164">
        <v>285</v>
      </c>
      <c r="Y164">
        <v>116</v>
      </c>
      <c r="Z164">
        <v>0</v>
      </c>
      <c r="AA164">
        <v>116</v>
      </c>
      <c r="AB164">
        <v>0</v>
      </c>
      <c r="AC164">
        <v>1</v>
      </c>
      <c r="AD164">
        <v>19</v>
      </c>
      <c r="AE164">
        <v>0</v>
      </c>
      <c r="AF164">
        <v>0</v>
      </c>
      <c r="AG164">
        <v>0</v>
      </c>
      <c r="AH164" t="s">
        <v>102</v>
      </c>
      <c r="AI164" s="1">
        <v>44657.482951388891</v>
      </c>
      <c r="AJ164">
        <v>350</v>
      </c>
      <c r="AK164">
        <v>2</v>
      </c>
      <c r="AL164">
        <v>0</v>
      </c>
      <c r="AM164">
        <v>2</v>
      </c>
      <c r="AN164">
        <v>0</v>
      </c>
      <c r="AO164">
        <v>1</v>
      </c>
      <c r="AP164">
        <v>17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464</v>
      </c>
      <c r="B165" t="s">
        <v>79</v>
      </c>
      <c r="C165" t="s">
        <v>465</v>
      </c>
      <c r="D165" t="s">
        <v>81</v>
      </c>
      <c r="E165" s="2" t="str">
        <f>HYPERLINK("capsilon://?command=openfolder&amp;siteaddress=FAM.docvelocity-na8.net&amp;folderid=FX72D5FE84-9992-17A9-995A-D091D6C33816","FX22037973")</f>
        <v>FX22037973</v>
      </c>
      <c r="F165" t="s">
        <v>19</v>
      </c>
      <c r="G165" t="s">
        <v>19</v>
      </c>
      <c r="H165" t="s">
        <v>82</v>
      </c>
      <c r="I165" t="s">
        <v>466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44657.470960648148</v>
      </c>
      <c r="P165" s="1">
        <v>44657.497488425928</v>
      </c>
      <c r="Q165">
        <v>2231</v>
      </c>
      <c r="R165">
        <v>61</v>
      </c>
      <c r="S165" t="b">
        <v>0</v>
      </c>
      <c r="T165" t="s">
        <v>87</v>
      </c>
      <c r="U165" t="b">
        <v>0</v>
      </c>
      <c r="V165" t="s">
        <v>88</v>
      </c>
      <c r="W165" s="1">
        <v>44657.496805555558</v>
      </c>
      <c r="X165">
        <v>22</v>
      </c>
      <c r="Y165">
        <v>0</v>
      </c>
      <c r="Z165">
        <v>0</v>
      </c>
      <c r="AA165">
        <v>0</v>
      </c>
      <c r="AB165">
        <v>37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182</v>
      </c>
      <c r="AI165" s="1">
        <v>44657.497488425928</v>
      </c>
      <c r="AJ165">
        <v>21</v>
      </c>
      <c r="AK165">
        <v>0</v>
      </c>
      <c r="AL165">
        <v>0</v>
      </c>
      <c r="AM165">
        <v>0</v>
      </c>
      <c r="AN165">
        <v>37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467</v>
      </c>
      <c r="B166" t="s">
        <v>79</v>
      </c>
      <c r="C166" t="s">
        <v>468</v>
      </c>
      <c r="D166" t="s">
        <v>81</v>
      </c>
      <c r="E166" s="2" t="str">
        <f>HYPERLINK("capsilon://?command=openfolder&amp;siteaddress=FAM.docvelocity-na8.net&amp;folderid=FX29AE2F61-BDFF-17CA-F557-100CA714DFB6","FX22041367")</f>
        <v>FX22041367</v>
      </c>
      <c r="F166" t="s">
        <v>19</v>
      </c>
      <c r="G166" t="s">
        <v>19</v>
      </c>
      <c r="H166" t="s">
        <v>82</v>
      </c>
      <c r="I166" t="s">
        <v>469</v>
      </c>
      <c r="J166">
        <v>28</v>
      </c>
      <c r="K166" t="s">
        <v>84</v>
      </c>
      <c r="L166" t="s">
        <v>85</v>
      </c>
      <c r="M166" t="s">
        <v>86</v>
      </c>
      <c r="N166">
        <v>2</v>
      </c>
      <c r="O166" s="1">
        <v>44657.477754629632</v>
      </c>
      <c r="P166" s="1">
        <v>44657.485960648148</v>
      </c>
      <c r="Q166">
        <v>306</v>
      </c>
      <c r="R166">
        <v>403</v>
      </c>
      <c r="S166" t="b">
        <v>0</v>
      </c>
      <c r="T166" t="s">
        <v>87</v>
      </c>
      <c r="U166" t="b">
        <v>0</v>
      </c>
      <c r="V166" t="s">
        <v>158</v>
      </c>
      <c r="W166" s="1">
        <v>44657.481828703705</v>
      </c>
      <c r="X166">
        <v>111</v>
      </c>
      <c r="Y166">
        <v>21</v>
      </c>
      <c r="Z166">
        <v>0</v>
      </c>
      <c r="AA166">
        <v>21</v>
      </c>
      <c r="AB166">
        <v>0</v>
      </c>
      <c r="AC166">
        <v>0</v>
      </c>
      <c r="AD166">
        <v>7</v>
      </c>
      <c r="AE166">
        <v>0</v>
      </c>
      <c r="AF166">
        <v>0</v>
      </c>
      <c r="AG166">
        <v>0</v>
      </c>
      <c r="AH166" t="s">
        <v>99</v>
      </c>
      <c r="AI166" s="1">
        <v>44657.485960648148</v>
      </c>
      <c r="AJ166">
        <v>292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6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470</v>
      </c>
      <c r="B167" t="s">
        <v>79</v>
      </c>
      <c r="C167" t="s">
        <v>468</v>
      </c>
      <c r="D167" t="s">
        <v>81</v>
      </c>
      <c r="E167" s="2" t="str">
        <f>HYPERLINK("capsilon://?command=openfolder&amp;siteaddress=FAM.docvelocity-na8.net&amp;folderid=FX29AE2F61-BDFF-17CA-F557-100CA714DFB6","FX22041367")</f>
        <v>FX22041367</v>
      </c>
      <c r="F167" t="s">
        <v>19</v>
      </c>
      <c r="G167" t="s">
        <v>19</v>
      </c>
      <c r="H167" t="s">
        <v>82</v>
      </c>
      <c r="I167" t="s">
        <v>471</v>
      </c>
      <c r="J167">
        <v>56</v>
      </c>
      <c r="K167" t="s">
        <v>84</v>
      </c>
      <c r="L167" t="s">
        <v>85</v>
      </c>
      <c r="M167" t="s">
        <v>86</v>
      </c>
      <c r="N167">
        <v>2</v>
      </c>
      <c r="O167" s="1">
        <v>44657.477777777778</v>
      </c>
      <c r="P167" s="1">
        <v>44657.4841087963</v>
      </c>
      <c r="Q167">
        <v>363</v>
      </c>
      <c r="R167">
        <v>184</v>
      </c>
      <c r="S167" t="b">
        <v>0</v>
      </c>
      <c r="T167" t="s">
        <v>87</v>
      </c>
      <c r="U167" t="b">
        <v>0</v>
      </c>
      <c r="V167" t="s">
        <v>158</v>
      </c>
      <c r="W167" s="1">
        <v>44657.482824074075</v>
      </c>
      <c r="X167">
        <v>85</v>
      </c>
      <c r="Y167">
        <v>51</v>
      </c>
      <c r="Z167">
        <v>0</v>
      </c>
      <c r="AA167">
        <v>51</v>
      </c>
      <c r="AB167">
        <v>0</v>
      </c>
      <c r="AC167">
        <v>0</v>
      </c>
      <c r="AD167">
        <v>5</v>
      </c>
      <c r="AE167">
        <v>0</v>
      </c>
      <c r="AF167">
        <v>0</v>
      </c>
      <c r="AG167">
        <v>0</v>
      </c>
      <c r="AH167" t="s">
        <v>102</v>
      </c>
      <c r="AI167" s="1">
        <v>44657.4841087963</v>
      </c>
      <c r="AJ167">
        <v>99</v>
      </c>
      <c r="AK167">
        <v>2</v>
      </c>
      <c r="AL167">
        <v>0</v>
      </c>
      <c r="AM167">
        <v>2</v>
      </c>
      <c r="AN167">
        <v>0</v>
      </c>
      <c r="AO167">
        <v>1</v>
      </c>
      <c r="AP167">
        <v>3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472</v>
      </c>
      <c r="B168" t="s">
        <v>79</v>
      </c>
      <c r="C168" t="s">
        <v>468</v>
      </c>
      <c r="D168" t="s">
        <v>81</v>
      </c>
      <c r="E168" s="2" t="str">
        <f>HYPERLINK("capsilon://?command=openfolder&amp;siteaddress=FAM.docvelocity-na8.net&amp;folderid=FX29AE2F61-BDFF-17CA-F557-100CA714DFB6","FX22041367")</f>
        <v>FX22041367</v>
      </c>
      <c r="F168" t="s">
        <v>19</v>
      </c>
      <c r="G168" t="s">
        <v>19</v>
      </c>
      <c r="H168" t="s">
        <v>82</v>
      </c>
      <c r="I168" t="s">
        <v>473</v>
      </c>
      <c r="J168">
        <v>56</v>
      </c>
      <c r="K168" t="s">
        <v>84</v>
      </c>
      <c r="L168" t="s">
        <v>85</v>
      </c>
      <c r="M168" t="s">
        <v>86</v>
      </c>
      <c r="N168">
        <v>2</v>
      </c>
      <c r="O168" s="1">
        <v>44657.477824074071</v>
      </c>
      <c r="P168" s="1">
        <v>44657.485844907409</v>
      </c>
      <c r="Q168">
        <v>439</v>
      </c>
      <c r="R168">
        <v>254</v>
      </c>
      <c r="S168" t="b">
        <v>0</v>
      </c>
      <c r="T168" t="s">
        <v>87</v>
      </c>
      <c r="U168" t="b">
        <v>0</v>
      </c>
      <c r="V168" t="s">
        <v>158</v>
      </c>
      <c r="W168" s="1">
        <v>44657.484050925923</v>
      </c>
      <c r="X168">
        <v>105</v>
      </c>
      <c r="Y168">
        <v>51</v>
      </c>
      <c r="Z168">
        <v>0</v>
      </c>
      <c r="AA168">
        <v>51</v>
      </c>
      <c r="AB168">
        <v>0</v>
      </c>
      <c r="AC168">
        <v>1</v>
      </c>
      <c r="AD168">
        <v>5</v>
      </c>
      <c r="AE168">
        <v>0</v>
      </c>
      <c r="AF168">
        <v>0</v>
      </c>
      <c r="AG168">
        <v>0</v>
      </c>
      <c r="AH168" t="s">
        <v>102</v>
      </c>
      <c r="AI168" s="1">
        <v>44657.485844907409</v>
      </c>
      <c r="AJ168">
        <v>149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5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474</v>
      </c>
      <c r="B169" t="s">
        <v>79</v>
      </c>
      <c r="C169" t="s">
        <v>468</v>
      </c>
      <c r="D169" t="s">
        <v>81</v>
      </c>
      <c r="E169" s="2" t="str">
        <f>HYPERLINK("capsilon://?command=openfolder&amp;siteaddress=FAM.docvelocity-na8.net&amp;folderid=FX29AE2F61-BDFF-17CA-F557-100CA714DFB6","FX22041367")</f>
        <v>FX22041367</v>
      </c>
      <c r="F169" t="s">
        <v>19</v>
      </c>
      <c r="G169" t="s">
        <v>19</v>
      </c>
      <c r="H169" t="s">
        <v>82</v>
      </c>
      <c r="I169" t="s">
        <v>475</v>
      </c>
      <c r="J169">
        <v>28</v>
      </c>
      <c r="K169" t="s">
        <v>84</v>
      </c>
      <c r="L169" t="s">
        <v>85</v>
      </c>
      <c r="M169" t="s">
        <v>86</v>
      </c>
      <c r="N169">
        <v>2</v>
      </c>
      <c r="O169" s="1">
        <v>44657.478078703702</v>
      </c>
      <c r="P169" s="1">
        <v>44657.486805555556</v>
      </c>
      <c r="Q169">
        <v>550</v>
      </c>
      <c r="R169">
        <v>204</v>
      </c>
      <c r="S169" t="b">
        <v>0</v>
      </c>
      <c r="T169" t="s">
        <v>87</v>
      </c>
      <c r="U169" t="b">
        <v>0</v>
      </c>
      <c r="V169" t="s">
        <v>158</v>
      </c>
      <c r="W169" s="1">
        <v>44657.485462962963</v>
      </c>
      <c r="X169">
        <v>122</v>
      </c>
      <c r="Y169">
        <v>21</v>
      </c>
      <c r="Z169">
        <v>0</v>
      </c>
      <c r="AA169">
        <v>21</v>
      </c>
      <c r="AB169">
        <v>0</v>
      </c>
      <c r="AC169">
        <v>1</v>
      </c>
      <c r="AD169">
        <v>7</v>
      </c>
      <c r="AE169">
        <v>0</v>
      </c>
      <c r="AF169">
        <v>0</v>
      </c>
      <c r="AG169">
        <v>0</v>
      </c>
      <c r="AH169" t="s">
        <v>102</v>
      </c>
      <c r="AI169" s="1">
        <v>44657.486805555556</v>
      </c>
      <c r="AJ169">
        <v>82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7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476</v>
      </c>
      <c r="B170" t="s">
        <v>79</v>
      </c>
      <c r="C170" t="s">
        <v>477</v>
      </c>
      <c r="D170" t="s">
        <v>81</v>
      </c>
      <c r="E170" s="2" t="str">
        <f>HYPERLINK("capsilon://?command=openfolder&amp;siteaddress=FAM.docvelocity-na8.net&amp;folderid=FX7114935F-9E27-B77F-78F6-13238C1D447F","FX220311951")</f>
        <v>FX220311951</v>
      </c>
      <c r="F170" t="s">
        <v>19</v>
      </c>
      <c r="G170" t="s">
        <v>19</v>
      </c>
      <c r="H170" t="s">
        <v>82</v>
      </c>
      <c r="I170" t="s">
        <v>478</v>
      </c>
      <c r="J170">
        <v>84</v>
      </c>
      <c r="K170" t="s">
        <v>84</v>
      </c>
      <c r="L170" t="s">
        <v>85</v>
      </c>
      <c r="M170" t="s">
        <v>86</v>
      </c>
      <c r="N170">
        <v>2</v>
      </c>
      <c r="O170" s="1">
        <v>44657.482511574075</v>
      </c>
      <c r="P170" s="1">
        <v>44657.566319444442</v>
      </c>
      <c r="Q170">
        <v>5782</v>
      </c>
      <c r="R170">
        <v>1459</v>
      </c>
      <c r="S170" t="b">
        <v>0</v>
      </c>
      <c r="T170" t="s">
        <v>87</v>
      </c>
      <c r="U170" t="b">
        <v>0</v>
      </c>
      <c r="V170" t="s">
        <v>88</v>
      </c>
      <c r="W170" s="1">
        <v>44657.50204861111</v>
      </c>
      <c r="X170">
        <v>452</v>
      </c>
      <c r="Y170">
        <v>74</v>
      </c>
      <c r="Z170">
        <v>0</v>
      </c>
      <c r="AA170">
        <v>74</v>
      </c>
      <c r="AB170">
        <v>0</v>
      </c>
      <c r="AC170">
        <v>18</v>
      </c>
      <c r="AD170">
        <v>10</v>
      </c>
      <c r="AE170">
        <v>0</v>
      </c>
      <c r="AF170">
        <v>0</v>
      </c>
      <c r="AG170">
        <v>0</v>
      </c>
      <c r="AH170" t="s">
        <v>479</v>
      </c>
      <c r="AI170" s="1">
        <v>44657.566319444442</v>
      </c>
      <c r="AJ170">
        <v>875</v>
      </c>
      <c r="AK170">
        <v>2</v>
      </c>
      <c r="AL170">
        <v>0</v>
      </c>
      <c r="AM170">
        <v>2</v>
      </c>
      <c r="AN170">
        <v>0</v>
      </c>
      <c r="AO170">
        <v>1</v>
      </c>
      <c r="AP170">
        <v>8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480</v>
      </c>
      <c r="B171" t="s">
        <v>79</v>
      </c>
      <c r="C171" t="s">
        <v>477</v>
      </c>
      <c r="D171" t="s">
        <v>81</v>
      </c>
      <c r="E171" s="2" t="str">
        <f>HYPERLINK("capsilon://?command=openfolder&amp;siteaddress=FAM.docvelocity-na8.net&amp;folderid=FX7114935F-9E27-B77F-78F6-13238C1D447F","FX220311951")</f>
        <v>FX220311951</v>
      </c>
      <c r="F171" t="s">
        <v>19</v>
      </c>
      <c r="G171" t="s">
        <v>19</v>
      </c>
      <c r="H171" t="s">
        <v>82</v>
      </c>
      <c r="I171" t="s">
        <v>481</v>
      </c>
      <c r="J171">
        <v>28</v>
      </c>
      <c r="K171" t="s">
        <v>84</v>
      </c>
      <c r="L171" t="s">
        <v>85</v>
      </c>
      <c r="M171" t="s">
        <v>86</v>
      </c>
      <c r="N171">
        <v>2</v>
      </c>
      <c r="O171" s="1">
        <v>44657.483159722222</v>
      </c>
      <c r="P171" s="1">
        <v>44657.499386574076</v>
      </c>
      <c r="Q171">
        <v>1142</v>
      </c>
      <c r="R171">
        <v>260</v>
      </c>
      <c r="S171" t="b">
        <v>0</v>
      </c>
      <c r="T171" t="s">
        <v>87</v>
      </c>
      <c r="U171" t="b">
        <v>0</v>
      </c>
      <c r="V171" t="s">
        <v>158</v>
      </c>
      <c r="W171" s="1">
        <v>44657.487754629627</v>
      </c>
      <c r="X171">
        <v>96</v>
      </c>
      <c r="Y171">
        <v>21</v>
      </c>
      <c r="Z171">
        <v>0</v>
      </c>
      <c r="AA171">
        <v>21</v>
      </c>
      <c r="AB171">
        <v>0</v>
      </c>
      <c r="AC171">
        <v>0</v>
      </c>
      <c r="AD171">
        <v>7</v>
      </c>
      <c r="AE171">
        <v>0</v>
      </c>
      <c r="AF171">
        <v>0</v>
      </c>
      <c r="AG171">
        <v>0</v>
      </c>
      <c r="AH171" t="s">
        <v>182</v>
      </c>
      <c r="AI171" s="1">
        <v>44657.499386574076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6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482</v>
      </c>
      <c r="B172" t="s">
        <v>79</v>
      </c>
      <c r="C172" t="s">
        <v>477</v>
      </c>
      <c r="D172" t="s">
        <v>81</v>
      </c>
      <c r="E172" s="2" t="str">
        <f>HYPERLINK("capsilon://?command=openfolder&amp;siteaddress=FAM.docvelocity-na8.net&amp;folderid=FX7114935F-9E27-B77F-78F6-13238C1D447F","FX220311951")</f>
        <v>FX220311951</v>
      </c>
      <c r="F172" t="s">
        <v>19</v>
      </c>
      <c r="G172" t="s">
        <v>19</v>
      </c>
      <c r="H172" t="s">
        <v>82</v>
      </c>
      <c r="I172" t="s">
        <v>483</v>
      </c>
      <c r="J172">
        <v>28</v>
      </c>
      <c r="K172" t="s">
        <v>84</v>
      </c>
      <c r="L172" t="s">
        <v>85</v>
      </c>
      <c r="M172" t="s">
        <v>86</v>
      </c>
      <c r="N172">
        <v>2</v>
      </c>
      <c r="O172" s="1">
        <v>44657.483576388891</v>
      </c>
      <c r="P172" s="1">
        <v>44657.560474537036</v>
      </c>
      <c r="Q172">
        <v>6399</v>
      </c>
      <c r="R172">
        <v>245</v>
      </c>
      <c r="S172" t="b">
        <v>0</v>
      </c>
      <c r="T172" t="s">
        <v>87</v>
      </c>
      <c r="U172" t="b">
        <v>0</v>
      </c>
      <c r="V172" t="s">
        <v>88</v>
      </c>
      <c r="W172" s="1">
        <v>44657.502986111111</v>
      </c>
      <c r="X172">
        <v>64</v>
      </c>
      <c r="Y172">
        <v>21</v>
      </c>
      <c r="Z172">
        <v>0</v>
      </c>
      <c r="AA172">
        <v>21</v>
      </c>
      <c r="AB172">
        <v>0</v>
      </c>
      <c r="AC172">
        <v>1</v>
      </c>
      <c r="AD172">
        <v>7</v>
      </c>
      <c r="AE172">
        <v>0</v>
      </c>
      <c r="AF172">
        <v>0</v>
      </c>
      <c r="AG172">
        <v>0</v>
      </c>
      <c r="AH172" t="s">
        <v>99</v>
      </c>
      <c r="AI172" s="1">
        <v>44657.560474537036</v>
      </c>
      <c r="AJ172">
        <v>155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484</v>
      </c>
      <c r="B173" t="s">
        <v>79</v>
      </c>
      <c r="C173" t="s">
        <v>163</v>
      </c>
      <c r="D173" t="s">
        <v>81</v>
      </c>
      <c r="E173" s="2" t="str">
        <f>HYPERLINK("capsilon://?command=openfolder&amp;siteaddress=FAM.docvelocity-na8.net&amp;folderid=FXBA9199B0-6B14-9F85-3221-F89B886A1260","FX220313573")</f>
        <v>FX220313573</v>
      </c>
      <c r="F173" t="s">
        <v>19</v>
      </c>
      <c r="G173" t="s">
        <v>19</v>
      </c>
      <c r="H173" t="s">
        <v>82</v>
      </c>
      <c r="I173" t="s">
        <v>485</v>
      </c>
      <c r="J173">
        <v>262</v>
      </c>
      <c r="K173" t="s">
        <v>84</v>
      </c>
      <c r="L173" t="s">
        <v>85</v>
      </c>
      <c r="M173" t="s">
        <v>86</v>
      </c>
      <c r="N173">
        <v>1</v>
      </c>
      <c r="O173" s="1">
        <v>44652.493217592593</v>
      </c>
      <c r="P173" s="1">
        <v>44652.550335648149</v>
      </c>
      <c r="Q173">
        <v>4552</v>
      </c>
      <c r="R173">
        <v>383</v>
      </c>
      <c r="S173" t="b">
        <v>0</v>
      </c>
      <c r="T173" t="s">
        <v>87</v>
      </c>
      <c r="U173" t="b">
        <v>0</v>
      </c>
      <c r="V173" t="s">
        <v>88</v>
      </c>
      <c r="W173" s="1">
        <v>44652.550335648149</v>
      </c>
      <c r="X173">
        <v>179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262</v>
      </c>
      <c r="AE173">
        <v>238</v>
      </c>
      <c r="AF173">
        <v>0</v>
      </c>
      <c r="AG173">
        <v>9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486</v>
      </c>
      <c r="B174" t="s">
        <v>79</v>
      </c>
      <c r="C174" t="s">
        <v>444</v>
      </c>
      <c r="D174" t="s">
        <v>81</v>
      </c>
      <c r="E174" s="2" t="str">
        <f>HYPERLINK("capsilon://?command=openfolder&amp;siteaddress=FAM.docvelocity-na8.net&amp;folderid=FXA8FF17CC-5F87-C342-5C7E-04D50F4758CE","FX22038484")</f>
        <v>FX22038484</v>
      </c>
      <c r="F174" t="s">
        <v>19</v>
      </c>
      <c r="G174" t="s">
        <v>19</v>
      </c>
      <c r="H174" t="s">
        <v>82</v>
      </c>
      <c r="I174" t="s">
        <v>445</v>
      </c>
      <c r="J174">
        <v>442</v>
      </c>
      <c r="K174" t="s">
        <v>84</v>
      </c>
      <c r="L174" t="s">
        <v>85</v>
      </c>
      <c r="M174" t="s">
        <v>86</v>
      </c>
      <c r="N174">
        <v>2</v>
      </c>
      <c r="O174" s="1">
        <v>44657.4921875</v>
      </c>
      <c r="P174" s="1">
        <v>44657.562337962961</v>
      </c>
      <c r="Q174">
        <v>491</v>
      </c>
      <c r="R174">
        <v>5570</v>
      </c>
      <c r="S174" t="b">
        <v>0</v>
      </c>
      <c r="T174" t="s">
        <v>87</v>
      </c>
      <c r="U174" t="b">
        <v>1</v>
      </c>
      <c r="V174" t="s">
        <v>158</v>
      </c>
      <c r="W174" s="1">
        <v>44657.531736111108</v>
      </c>
      <c r="X174">
        <v>3267</v>
      </c>
      <c r="Y174">
        <v>359</v>
      </c>
      <c r="Z174">
        <v>0</v>
      </c>
      <c r="AA174">
        <v>359</v>
      </c>
      <c r="AB174">
        <v>0</v>
      </c>
      <c r="AC174">
        <v>131</v>
      </c>
      <c r="AD174">
        <v>83</v>
      </c>
      <c r="AE174">
        <v>0</v>
      </c>
      <c r="AF174">
        <v>0</v>
      </c>
      <c r="AG174">
        <v>0</v>
      </c>
      <c r="AH174" t="s">
        <v>115</v>
      </c>
      <c r="AI174" s="1">
        <v>44657.562337962961</v>
      </c>
      <c r="AJ174">
        <v>2259</v>
      </c>
      <c r="AK174">
        <v>46</v>
      </c>
      <c r="AL174">
        <v>0</v>
      </c>
      <c r="AM174">
        <v>46</v>
      </c>
      <c r="AN174">
        <v>0</v>
      </c>
      <c r="AO174">
        <v>46</v>
      </c>
      <c r="AP174">
        <v>37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487</v>
      </c>
      <c r="B175" t="s">
        <v>79</v>
      </c>
      <c r="C175" t="s">
        <v>447</v>
      </c>
      <c r="D175" t="s">
        <v>81</v>
      </c>
      <c r="E175" s="2" t="str">
        <f>HYPERLINK("capsilon://?command=openfolder&amp;siteaddress=FAM.docvelocity-na8.net&amp;folderid=FX1DAE1341-864D-028A-67BF-82E79A9E7359","FX22041339")</f>
        <v>FX22041339</v>
      </c>
      <c r="F175" t="s">
        <v>19</v>
      </c>
      <c r="G175" t="s">
        <v>19</v>
      </c>
      <c r="H175" t="s">
        <v>82</v>
      </c>
      <c r="I175" t="s">
        <v>448</v>
      </c>
      <c r="J175">
        <v>265</v>
      </c>
      <c r="K175" t="s">
        <v>84</v>
      </c>
      <c r="L175" t="s">
        <v>85</v>
      </c>
      <c r="M175" t="s">
        <v>86</v>
      </c>
      <c r="N175">
        <v>2</v>
      </c>
      <c r="O175" s="1">
        <v>44657.493923611109</v>
      </c>
      <c r="P175" s="1">
        <v>44657.535682870373</v>
      </c>
      <c r="Q175">
        <v>820</v>
      </c>
      <c r="R175">
        <v>2788</v>
      </c>
      <c r="S175" t="b">
        <v>0</v>
      </c>
      <c r="T175" t="s">
        <v>87</v>
      </c>
      <c r="U175" t="b">
        <v>1</v>
      </c>
      <c r="V175" t="s">
        <v>196</v>
      </c>
      <c r="W175" s="1">
        <v>44657.511076388888</v>
      </c>
      <c r="X175">
        <v>1170</v>
      </c>
      <c r="Y175">
        <v>226</v>
      </c>
      <c r="Z175">
        <v>0</v>
      </c>
      <c r="AA175">
        <v>226</v>
      </c>
      <c r="AB175">
        <v>0</v>
      </c>
      <c r="AC175">
        <v>15</v>
      </c>
      <c r="AD175">
        <v>39</v>
      </c>
      <c r="AE175">
        <v>0</v>
      </c>
      <c r="AF175">
        <v>0</v>
      </c>
      <c r="AG175">
        <v>0</v>
      </c>
      <c r="AH175" t="s">
        <v>115</v>
      </c>
      <c r="AI175" s="1">
        <v>44657.535682870373</v>
      </c>
      <c r="AJ175">
        <v>1603</v>
      </c>
      <c r="AK175">
        <v>2</v>
      </c>
      <c r="AL175">
        <v>0</v>
      </c>
      <c r="AM175">
        <v>2</v>
      </c>
      <c r="AN175">
        <v>0</v>
      </c>
      <c r="AO175">
        <v>2</v>
      </c>
      <c r="AP175">
        <v>37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488</v>
      </c>
      <c r="B176" t="s">
        <v>79</v>
      </c>
      <c r="C176" t="s">
        <v>450</v>
      </c>
      <c r="D176" t="s">
        <v>81</v>
      </c>
      <c r="E176" s="2" t="str">
        <f>HYPERLINK("capsilon://?command=openfolder&amp;siteaddress=FAM.docvelocity-na8.net&amp;folderid=FXBD045D3C-F7DA-71C7-84EE-61B97E30C234","FX22041083")</f>
        <v>FX22041083</v>
      </c>
      <c r="F176" t="s">
        <v>19</v>
      </c>
      <c r="G176" t="s">
        <v>19</v>
      </c>
      <c r="H176" t="s">
        <v>82</v>
      </c>
      <c r="I176" t="s">
        <v>451</v>
      </c>
      <c r="J176">
        <v>222</v>
      </c>
      <c r="K176" t="s">
        <v>84</v>
      </c>
      <c r="L176" t="s">
        <v>85</v>
      </c>
      <c r="M176" t="s">
        <v>86</v>
      </c>
      <c r="N176">
        <v>2</v>
      </c>
      <c r="O176" s="1">
        <v>44657.495393518519</v>
      </c>
      <c r="P176" s="1">
        <v>44657.554050925923</v>
      </c>
      <c r="Q176">
        <v>2128</v>
      </c>
      <c r="R176">
        <v>2940</v>
      </c>
      <c r="S176" t="b">
        <v>0</v>
      </c>
      <c r="T176" t="s">
        <v>87</v>
      </c>
      <c r="U176" t="b">
        <v>1</v>
      </c>
      <c r="V176" t="s">
        <v>189</v>
      </c>
      <c r="W176" s="1">
        <v>44657.524317129632</v>
      </c>
      <c r="X176">
        <v>2027</v>
      </c>
      <c r="Y176">
        <v>188</v>
      </c>
      <c r="Z176">
        <v>0</v>
      </c>
      <c r="AA176">
        <v>188</v>
      </c>
      <c r="AB176">
        <v>0</v>
      </c>
      <c r="AC176">
        <v>44</v>
      </c>
      <c r="AD176">
        <v>34</v>
      </c>
      <c r="AE176">
        <v>0</v>
      </c>
      <c r="AF176">
        <v>0</v>
      </c>
      <c r="AG176">
        <v>0</v>
      </c>
      <c r="AH176" t="s">
        <v>99</v>
      </c>
      <c r="AI176" s="1">
        <v>44657.554050925923</v>
      </c>
      <c r="AJ176">
        <v>611</v>
      </c>
      <c r="AK176">
        <v>7</v>
      </c>
      <c r="AL176">
        <v>0</v>
      </c>
      <c r="AM176">
        <v>7</v>
      </c>
      <c r="AN176">
        <v>0</v>
      </c>
      <c r="AO176">
        <v>3</v>
      </c>
      <c r="AP176">
        <v>27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489</v>
      </c>
      <c r="B177" t="s">
        <v>79</v>
      </c>
      <c r="C177" t="s">
        <v>459</v>
      </c>
      <c r="D177" t="s">
        <v>81</v>
      </c>
      <c r="E177" s="2" t="str">
        <f>HYPERLINK("capsilon://?command=openfolder&amp;siteaddress=FAM.docvelocity-na8.net&amp;folderid=FXBD354B05-A79C-608F-EA31-09B846EE1054","FX220311048")</f>
        <v>FX220311048</v>
      </c>
      <c r="F177" t="s">
        <v>19</v>
      </c>
      <c r="G177" t="s">
        <v>19</v>
      </c>
      <c r="H177" t="s">
        <v>82</v>
      </c>
      <c r="I177" t="s">
        <v>460</v>
      </c>
      <c r="J177">
        <v>276</v>
      </c>
      <c r="K177" t="s">
        <v>84</v>
      </c>
      <c r="L177" t="s">
        <v>85</v>
      </c>
      <c r="M177" t="s">
        <v>86</v>
      </c>
      <c r="N177">
        <v>2</v>
      </c>
      <c r="O177" s="1">
        <v>44657.497337962966</v>
      </c>
      <c r="P177" s="1">
        <v>44657.562650462962</v>
      </c>
      <c r="Q177">
        <v>3365</v>
      </c>
      <c r="R177">
        <v>2278</v>
      </c>
      <c r="S177" t="b">
        <v>0</v>
      </c>
      <c r="T177" t="s">
        <v>87</v>
      </c>
      <c r="U177" t="b">
        <v>1</v>
      </c>
      <c r="V177" t="s">
        <v>108</v>
      </c>
      <c r="W177" s="1">
        <v>44657.51666666667</v>
      </c>
      <c r="X177">
        <v>1213</v>
      </c>
      <c r="Y177">
        <v>220</v>
      </c>
      <c r="Z177">
        <v>0</v>
      </c>
      <c r="AA177">
        <v>220</v>
      </c>
      <c r="AB177">
        <v>0</v>
      </c>
      <c r="AC177">
        <v>35</v>
      </c>
      <c r="AD177">
        <v>56</v>
      </c>
      <c r="AE177">
        <v>0</v>
      </c>
      <c r="AF177">
        <v>0</v>
      </c>
      <c r="AG177">
        <v>0</v>
      </c>
      <c r="AH177" t="s">
        <v>182</v>
      </c>
      <c r="AI177" s="1">
        <v>44657.562650462962</v>
      </c>
      <c r="AJ177">
        <v>1026</v>
      </c>
      <c r="AK177">
        <v>3</v>
      </c>
      <c r="AL177">
        <v>0</v>
      </c>
      <c r="AM177">
        <v>3</v>
      </c>
      <c r="AN177">
        <v>0</v>
      </c>
      <c r="AO177">
        <v>3</v>
      </c>
      <c r="AP177">
        <v>53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490</v>
      </c>
      <c r="B178" t="s">
        <v>79</v>
      </c>
      <c r="C178" t="s">
        <v>80</v>
      </c>
      <c r="D178" t="s">
        <v>81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82</v>
      </c>
      <c r="I178" t="s">
        <v>491</v>
      </c>
      <c r="J178">
        <v>28</v>
      </c>
      <c r="K178" t="s">
        <v>84</v>
      </c>
      <c r="L178" t="s">
        <v>85</v>
      </c>
      <c r="M178" t="s">
        <v>86</v>
      </c>
      <c r="N178">
        <v>2</v>
      </c>
      <c r="O178" s="1">
        <v>44657.503194444442</v>
      </c>
      <c r="P178" s="1">
        <v>44657.562118055554</v>
      </c>
      <c r="Q178">
        <v>4496</v>
      </c>
      <c r="R178">
        <v>595</v>
      </c>
      <c r="S178" t="b">
        <v>0</v>
      </c>
      <c r="T178" t="s">
        <v>87</v>
      </c>
      <c r="U178" t="b">
        <v>0</v>
      </c>
      <c r="V178" t="s">
        <v>136</v>
      </c>
      <c r="W178" s="1">
        <v>44657.524108796293</v>
      </c>
      <c r="X178">
        <v>301</v>
      </c>
      <c r="Y178">
        <v>21</v>
      </c>
      <c r="Z178">
        <v>0</v>
      </c>
      <c r="AA178">
        <v>21</v>
      </c>
      <c r="AB178">
        <v>0</v>
      </c>
      <c r="AC178">
        <v>1</v>
      </c>
      <c r="AD178">
        <v>7</v>
      </c>
      <c r="AE178">
        <v>0</v>
      </c>
      <c r="AF178">
        <v>0</v>
      </c>
      <c r="AG178">
        <v>0</v>
      </c>
      <c r="AH178" t="s">
        <v>99</v>
      </c>
      <c r="AI178" s="1">
        <v>44657.562118055554</v>
      </c>
      <c r="AJ178">
        <v>122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7</v>
      </c>
      <c r="AQ178">
        <v>21</v>
      </c>
      <c r="AR178">
        <v>0</v>
      </c>
      <c r="AS178">
        <v>2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492</v>
      </c>
      <c r="B179" t="s">
        <v>79</v>
      </c>
      <c r="C179" t="s">
        <v>80</v>
      </c>
      <c r="D179" t="s">
        <v>81</v>
      </c>
      <c r="E179" s="2" t="str">
        <f>HYPERLINK("capsilon://?command=openfolder&amp;siteaddress=FAM.docvelocity-na8.net&amp;folderid=FX38742493-7DC7-4EDB-CF88-1D4110726747","FX22041264")</f>
        <v>FX22041264</v>
      </c>
      <c r="F179" t="s">
        <v>19</v>
      </c>
      <c r="G179" t="s">
        <v>19</v>
      </c>
      <c r="H179" t="s">
        <v>82</v>
      </c>
      <c r="I179" t="s">
        <v>493</v>
      </c>
      <c r="J179">
        <v>61</v>
      </c>
      <c r="K179" t="s">
        <v>84</v>
      </c>
      <c r="L179" t="s">
        <v>85</v>
      </c>
      <c r="M179" t="s">
        <v>86</v>
      </c>
      <c r="N179">
        <v>2</v>
      </c>
      <c r="O179" s="1">
        <v>44657.503703703704</v>
      </c>
      <c r="P179" s="1">
        <v>44657.566238425927</v>
      </c>
      <c r="Q179">
        <v>4680</v>
      </c>
      <c r="R179">
        <v>723</v>
      </c>
      <c r="S179" t="b">
        <v>0</v>
      </c>
      <c r="T179" t="s">
        <v>87</v>
      </c>
      <c r="U179" t="b">
        <v>0</v>
      </c>
      <c r="V179" t="s">
        <v>148</v>
      </c>
      <c r="W179" s="1">
        <v>44657.521863425929</v>
      </c>
      <c r="X179">
        <v>371</v>
      </c>
      <c r="Y179">
        <v>56</v>
      </c>
      <c r="Z179">
        <v>0</v>
      </c>
      <c r="AA179">
        <v>56</v>
      </c>
      <c r="AB179">
        <v>0</v>
      </c>
      <c r="AC179">
        <v>3</v>
      </c>
      <c r="AD179">
        <v>5</v>
      </c>
      <c r="AE179">
        <v>0</v>
      </c>
      <c r="AF179">
        <v>0</v>
      </c>
      <c r="AG179">
        <v>0</v>
      </c>
      <c r="AH179" t="s">
        <v>115</v>
      </c>
      <c r="AI179" s="1">
        <v>44657.566238425927</v>
      </c>
      <c r="AJ179">
        <v>337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5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494</v>
      </c>
      <c r="B180" t="s">
        <v>79</v>
      </c>
      <c r="C180" t="s">
        <v>80</v>
      </c>
      <c r="D180" t="s">
        <v>81</v>
      </c>
      <c r="E180" s="2" t="str">
        <f>HYPERLINK("capsilon://?command=openfolder&amp;siteaddress=FAM.docvelocity-na8.net&amp;folderid=FX38742493-7DC7-4EDB-CF88-1D4110726747","FX22041264")</f>
        <v>FX22041264</v>
      </c>
      <c r="F180" t="s">
        <v>19</v>
      </c>
      <c r="G180" t="s">
        <v>19</v>
      </c>
      <c r="H180" t="s">
        <v>82</v>
      </c>
      <c r="I180" t="s">
        <v>495</v>
      </c>
      <c r="J180">
        <v>0</v>
      </c>
      <c r="K180" t="s">
        <v>84</v>
      </c>
      <c r="L180" t="s">
        <v>85</v>
      </c>
      <c r="M180" t="s">
        <v>86</v>
      </c>
      <c r="N180">
        <v>1</v>
      </c>
      <c r="O180" s="1">
        <v>44657.50377314815</v>
      </c>
      <c r="P180" s="1">
        <v>44657.541504629633</v>
      </c>
      <c r="Q180">
        <v>2912</v>
      </c>
      <c r="R180">
        <v>348</v>
      </c>
      <c r="S180" t="b">
        <v>0</v>
      </c>
      <c r="T180" t="s">
        <v>87</v>
      </c>
      <c r="U180" t="b">
        <v>0</v>
      </c>
      <c r="V180" t="s">
        <v>88</v>
      </c>
      <c r="W180" s="1">
        <v>44657.541504629633</v>
      </c>
      <c r="X180">
        <v>71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37</v>
      </c>
      <c r="AF180">
        <v>0</v>
      </c>
      <c r="AG180">
        <v>2</v>
      </c>
      <c r="AH180" t="s">
        <v>87</v>
      </c>
      <c r="AI180" t="s">
        <v>87</v>
      </c>
      <c r="AJ180" t="s">
        <v>87</v>
      </c>
      <c r="AK180" t="s">
        <v>87</v>
      </c>
      <c r="AL180" t="s">
        <v>87</v>
      </c>
      <c r="AM180" t="s">
        <v>87</v>
      </c>
      <c r="AN180" t="s">
        <v>87</v>
      </c>
      <c r="AO180" t="s">
        <v>87</v>
      </c>
      <c r="AP180" t="s">
        <v>87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496</v>
      </c>
      <c r="B181" t="s">
        <v>79</v>
      </c>
      <c r="C181" t="s">
        <v>80</v>
      </c>
      <c r="D181" t="s">
        <v>81</v>
      </c>
      <c r="E181" s="2" t="str">
        <f>HYPERLINK("capsilon://?command=openfolder&amp;siteaddress=FAM.docvelocity-na8.net&amp;folderid=FX38742493-7DC7-4EDB-CF88-1D4110726747","FX22041264")</f>
        <v>FX22041264</v>
      </c>
      <c r="F181" t="s">
        <v>19</v>
      </c>
      <c r="G181" t="s">
        <v>19</v>
      </c>
      <c r="H181" t="s">
        <v>82</v>
      </c>
      <c r="I181" t="s">
        <v>497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44657.503888888888</v>
      </c>
      <c r="P181" s="1">
        <v>44657.564432870371</v>
      </c>
      <c r="Q181">
        <v>4111</v>
      </c>
      <c r="R181">
        <v>1120</v>
      </c>
      <c r="S181" t="b">
        <v>0</v>
      </c>
      <c r="T181" t="s">
        <v>87</v>
      </c>
      <c r="U181" t="b">
        <v>0</v>
      </c>
      <c r="V181" t="s">
        <v>133</v>
      </c>
      <c r="W181" s="1">
        <v>44657.531990740739</v>
      </c>
      <c r="X181">
        <v>967</v>
      </c>
      <c r="Y181">
        <v>37</v>
      </c>
      <c r="Z181">
        <v>0</v>
      </c>
      <c r="AA181">
        <v>37</v>
      </c>
      <c r="AB181">
        <v>0</v>
      </c>
      <c r="AC181">
        <v>25</v>
      </c>
      <c r="AD181">
        <v>-37</v>
      </c>
      <c r="AE181">
        <v>0</v>
      </c>
      <c r="AF181">
        <v>0</v>
      </c>
      <c r="AG181">
        <v>0</v>
      </c>
      <c r="AH181" t="s">
        <v>182</v>
      </c>
      <c r="AI181" s="1">
        <v>44657.564432870371</v>
      </c>
      <c r="AJ181">
        <v>153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-37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498</v>
      </c>
      <c r="B182" t="s">
        <v>79</v>
      </c>
      <c r="C182" t="s">
        <v>80</v>
      </c>
      <c r="D182" t="s">
        <v>81</v>
      </c>
      <c r="E182" s="2" t="str">
        <f>HYPERLINK("capsilon://?command=openfolder&amp;siteaddress=FAM.docvelocity-na8.net&amp;folderid=FX38742493-7DC7-4EDB-CF88-1D4110726747","FX22041264")</f>
        <v>FX22041264</v>
      </c>
      <c r="F182" t="s">
        <v>19</v>
      </c>
      <c r="G182" t="s">
        <v>19</v>
      </c>
      <c r="H182" t="s">
        <v>82</v>
      </c>
      <c r="I182" t="s">
        <v>499</v>
      </c>
      <c r="J182">
        <v>28</v>
      </c>
      <c r="K182" t="s">
        <v>84</v>
      </c>
      <c r="L182" t="s">
        <v>85</v>
      </c>
      <c r="M182" t="s">
        <v>86</v>
      </c>
      <c r="N182">
        <v>2</v>
      </c>
      <c r="O182" s="1">
        <v>44657.503923611112</v>
      </c>
      <c r="P182" s="1">
        <v>44657.56554398148</v>
      </c>
      <c r="Q182">
        <v>5100</v>
      </c>
      <c r="R182">
        <v>224</v>
      </c>
      <c r="S182" t="b">
        <v>0</v>
      </c>
      <c r="T182" t="s">
        <v>87</v>
      </c>
      <c r="U182" t="b">
        <v>0</v>
      </c>
      <c r="V182" t="s">
        <v>148</v>
      </c>
      <c r="W182" s="1">
        <v>44657.523680555554</v>
      </c>
      <c r="X182">
        <v>129</v>
      </c>
      <c r="Y182">
        <v>21</v>
      </c>
      <c r="Z182">
        <v>0</v>
      </c>
      <c r="AA182">
        <v>21</v>
      </c>
      <c r="AB182">
        <v>0</v>
      </c>
      <c r="AC182">
        <v>0</v>
      </c>
      <c r="AD182">
        <v>7</v>
      </c>
      <c r="AE182">
        <v>0</v>
      </c>
      <c r="AF182">
        <v>0</v>
      </c>
      <c r="AG182">
        <v>0</v>
      </c>
      <c r="AH182" t="s">
        <v>182</v>
      </c>
      <c r="AI182" s="1">
        <v>44657.56554398148</v>
      </c>
      <c r="AJ182">
        <v>95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7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500</v>
      </c>
      <c r="B183" t="s">
        <v>79</v>
      </c>
      <c r="C183" t="s">
        <v>501</v>
      </c>
      <c r="D183" t="s">
        <v>81</v>
      </c>
      <c r="E183" s="2" t="str">
        <f>HYPERLINK("capsilon://?command=openfolder&amp;siteaddress=FAM.docvelocity-na8.net&amp;folderid=FXC4A1FEE5-E794-ABF9-70BF-9607422BE160","FX22041842")</f>
        <v>FX22041842</v>
      </c>
      <c r="F183" t="s">
        <v>19</v>
      </c>
      <c r="G183" t="s">
        <v>19</v>
      </c>
      <c r="H183" t="s">
        <v>82</v>
      </c>
      <c r="I183" t="s">
        <v>502</v>
      </c>
      <c r="J183">
        <v>119</v>
      </c>
      <c r="K183" t="s">
        <v>84</v>
      </c>
      <c r="L183" t="s">
        <v>85</v>
      </c>
      <c r="M183" t="s">
        <v>86</v>
      </c>
      <c r="N183">
        <v>2</v>
      </c>
      <c r="O183" s="1">
        <v>44657.510555555556</v>
      </c>
      <c r="P183" s="1">
        <v>44657.568726851852</v>
      </c>
      <c r="Q183">
        <v>3772</v>
      </c>
      <c r="R183">
        <v>1254</v>
      </c>
      <c r="S183" t="b">
        <v>0</v>
      </c>
      <c r="T183" t="s">
        <v>87</v>
      </c>
      <c r="U183" t="b">
        <v>0</v>
      </c>
      <c r="V183" t="s">
        <v>130</v>
      </c>
      <c r="W183" s="1">
        <v>44657.534641203703</v>
      </c>
      <c r="X183">
        <v>980</v>
      </c>
      <c r="Y183">
        <v>84</v>
      </c>
      <c r="Z183">
        <v>0</v>
      </c>
      <c r="AA183">
        <v>84</v>
      </c>
      <c r="AB183">
        <v>0</v>
      </c>
      <c r="AC183">
        <v>6</v>
      </c>
      <c r="AD183">
        <v>35</v>
      </c>
      <c r="AE183">
        <v>0</v>
      </c>
      <c r="AF183">
        <v>0</v>
      </c>
      <c r="AG183">
        <v>0</v>
      </c>
      <c r="AH183" t="s">
        <v>182</v>
      </c>
      <c r="AI183" s="1">
        <v>44657.568726851852</v>
      </c>
      <c r="AJ183">
        <v>274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35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503</v>
      </c>
      <c r="B184" t="s">
        <v>79</v>
      </c>
      <c r="C184" t="s">
        <v>504</v>
      </c>
      <c r="D184" t="s">
        <v>81</v>
      </c>
      <c r="E184" s="2" t="str">
        <f>HYPERLINK("capsilon://?command=openfolder&amp;siteaddress=FAM.docvelocity-na8.net&amp;folderid=FXEB8F3434-C93F-0E7A-F494-51E57A408A84","FX220313156")</f>
        <v>FX220313156</v>
      </c>
      <c r="F184" t="s">
        <v>19</v>
      </c>
      <c r="G184" t="s">
        <v>19</v>
      </c>
      <c r="H184" t="s">
        <v>82</v>
      </c>
      <c r="I184" t="s">
        <v>505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44652.495625000003</v>
      </c>
      <c r="P184" s="1">
        <v>44652.515092592592</v>
      </c>
      <c r="Q184">
        <v>1464</v>
      </c>
      <c r="R184">
        <v>218</v>
      </c>
      <c r="S184" t="b">
        <v>0</v>
      </c>
      <c r="T184" t="s">
        <v>87</v>
      </c>
      <c r="U184" t="b">
        <v>0</v>
      </c>
      <c r="V184" t="s">
        <v>158</v>
      </c>
      <c r="W184" s="1">
        <v>44652.497523148151</v>
      </c>
      <c r="X184">
        <v>160</v>
      </c>
      <c r="Y184">
        <v>9</v>
      </c>
      <c r="Z184">
        <v>0</v>
      </c>
      <c r="AA184">
        <v>9</v>
      </c>
      <c r="AB184">
        <v>0</v>
      </c>
      <c r="AC184">
        <v>1</v>
      </c>
      <c r="AD184">
        <v>-9</v>
      </c>
      <c r="AE184">
        <v>0</v>
      </c>
      <c r="AF184">
        <v>0</v>
      </c>
      <c r="AG184">
        <v>0</v>
      </c>
      <c r="AH184" t="s">
        <v>102</v>
      </c>
      <c r="AI184" s="1">
        <v>44652.515092592592</v>
      </c>
      <c r="AJ184">
        <v>58</v>
      </c>
      <c r="AK184">
        <v>2</v>
      </c>
      <c r="AL184">
        <v>0</v>
      </c>
      <c r="AM184">
        <v>2</v>
      </c>
      <c r="AN184">
        <v>0</v>
      </c>
      <c r="AO184">
        <v>1</v>
      </c>
      <c r="AP184">
        <v>-11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506</v>
      </c>
      <c r="B185" t="s">
        <v>79</v>
      </c>
      <c r="C185" t="s">
        <v>507</v>
      </c>
      <c r="D185" t="s">
        <v>81</v>
      </c>
      <c r="E185" s="2" t="str">
        <f>HYPERLINK("capsilon://?command=openfolder&amp;siteaddress=FAM.docvelocity-na8.net&amp;folderid=FX354806A9-F86A-A484-6ADE-E4C806868291","FX220314056")</f>
        <v>FX220314056</v>
      </c>
      <c r="F185" t="s">
        <v>19</v>
      </c>
      <c r="G185" t="s">
        <v>19</v>
      </c>
      <c r="H185" t="s">
        <v>82</v>
      </c>
      <c r="I185" t="s">
        <v>508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44657.518159722225</v>
      </c>
      <c r="P185" s="1">
        <v>44657.570034722223</v>
      </c>
      <c r="Q185">
        <v>3145</v>
      </c>
      <c r="R185">
        <v>1337</v>
      </c>
      <c r="S185" t="b">
        <v>0</v>
      </c>
      <c r="T185" t="s">
        <v>87</v>
      </c>
      <c r="U185" t="b">
        <v>0</v>
      </c>
      <c r="V185" t="s">
        <v>151</v>
      </c>
      <c r="W185" s="1">
        <v>44657.535914351851</v>
      </c>
      <c r="X185">
        <v>1007</v>
      </c>
      <c r="Y185">
        <v>52</v>
      </c>
      <c r="Z185">
        <v>0</v>
      </c>
      <c r="AA185">
        <v>52</v>
      </c>
      <c r="AB185">
        <v>0</v>
      </c>
      <c r="AC185">
        <v>32</v>
      </c>
      <c r="AD185">
        <v>-52</v>
      </c>
      <c r="AE185">
        <v>0</v>
      </c>
      <c r="AF185">
        <v>0</v>
      </c>
      <c r="AG185">
        <v>0</v>
      </c>
      <c r="AH185" t="s">
        <v>479</v>
      </c>
      <c r="AI185" s="1">
        <v>44657.570034722223</v>
      </c>
      <c r="AJ185">
        <v>320</v>
      </c>
      <c r="AK185">
        <v>0</v>
      </c>
      <c r="AL185">
        <v>0</v>
      </c>
      <c r="AM185">
        <v>0</v>
      </c>
      <c r="AN185">
        <v>0</v>
      </c>
      <c r="AO185">
        <v>3</v>
      </c>
      <c r="AP185">
        <v>-52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509</v>
      </c>
      <c r="B186" t="s">
        <v>79</v>
      </c>
      <c r="C186" t="s">
        <v>510</v>
      </c>
      <c r="D186" t="s">
        <v>81</v>
      </c>
      <c r="E186" s="2" t="str">
        <f>HYPERLINK("capsilon://?command=openfolder&amp;siteaddress=FAM.docvelocity-na8.net&amp;folderid=FX934DF69D-2C12-6D36-6DFA-34E93485C298","FX220313181")</f>
        <v>FX220313181</v>
      </c>
      <c r="F186" t="s">
        <v>19</v>
      </c>
      <c r="G186" t="s">
        <v>19</v>
      </c>
      <c r="H186" t="s">
        <v>82</v>
      </c>
      <c r="I186" t="s">
        <v>511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44657.532824074071</v>
      </c>
      <c r="P186" s="1">
        <v>44657.571180555555</v>
      </c>
      <c r="Q186">
        <v>3050</v>
      </c>
      <c r="R186">
        <v>264</v>
      </c>
      <c r="S186" t="b">
        <v>0</v>
      </c>
      <c r="T186" t="s">
        <v>87</v>
      </c>
      <c r="U186" t="b">
        <v>0</v>
      </c>
      <c r="V186" t="s">
        <v>148</v>
      </c>
      <c r="W186" s="1">
        <v>44657.536319444444</v>
      </c>
      <c r="X186">
        <v>166</v>
      </c>
      <c r="Y186">
        <v>9</v>
      </c>
      <c r="Z186">
        <v>0</v>
      </c>
      <c r="AA186">
        <v>9</v>
      </c>
      <c r="AB186">
        <v>0</v>
      </c>
      <c r="AC186">
        <v>1</v>
      </c>
      <c r="AD186">
        <v>-9</v>
      </c>
      <c r="AE186">
        <v>0</v>
      </c>
      <c r="AF186">
        <v>0</v>
      </c>
      <c r="AG186">
        <v>0</v>
      </c>
      <c r="AH186" t="s">
        <v>479</v>
      </c>
      <c r="AI186" s="1">
        <v>44657.571180555555</v>
      </c>
      <c r="AJ186">
        <v>98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-9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512</v>
      </c>
      <c r="B187" t="s">
        <v>79</v>
      </c>
      <c r="C187" t="s">
        <v>324</v>
      </c>
      <c r="D187" t="s">
        <v>81</v>
      </c>
      <c r="E187" s="2" t="str">
        <f>HYPERLINK("capsilon://?command=openfolder&amp;siteaddress=FAM.docvelocity-na8.net&amp;folderid=FX54F1F4DB-835A-D33A-3FE9-0C9D6B588938","FX220312270")</f>
        <v>FX220312270</v>
      </c>
      <c r="F187" t="s">
        <v>19</v>
      </c>
      <c r="G187" t="s">
        <v>19</v>
      </c>
      <c r="H187" t="s">
        <v>82</v>
      </c>
      <c r="I187" t="s">
        <v>513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44657.536296296297</v>
      </c>
      <c r="P187" s="1">
        <v>44657.577731481484</v>
      </c>
      <c r="Q187">
        <v>2065</v>
      </c>
      <c r="R187">
        <v>1515</v>
      </c>
      <c r="S187" t="b">
        <v>0</v>
      </c>
      <c r="T187" t="s">
        <v>87</v>
      </c>
      <c r="U187" t="b">
        <v>0</v>
      </c>
      <c r="V187" t="s">
        <v>136</v>
      </c>
      <c r="W187" s="1">
        <v>44657.547743055555</v>
      </c>
      <c r="X187">
        <v>974</v>
      </c>
      <c r="Y187">
        <v>52</v>
      </c>
      <c r="Z187">
        <v>0</v>
      </c>
      <c r="AA187">
        <v>52</v>
      </c>
      <c r="AB187">
        <v>0</v>
      </c>
      <c r="AC187">
        <v>35</v>
      </c>
      <c r="AD187">
        <v>-52</v>
      </c>
      <c r="AE187">
        <v>0</v>
      </c>
      <c r="AF187">
        <v>0</v>
      </c>
      <c r="AG187">
        <v>0</v>
      </c>
      <c r="AH187" t="s">
        <v>182</v>
      </c>
      <c r="AI187" s="1">
        <v>44657.577731481484</v>
      </c>
      <c r="AJ187">
        <v>524</v>
      </c>
      <c r="AK187">
        <v>2</v>
      </c>
      <c r="AL187">
        <v>0</v>
      </c>
      <c r="AM187">
        <v>2</v>
      </c>
      <c r="AN187">
        <v>0</v>
      </c>
      <c r="AO187">
        <v>2</v>
      </c>
      <c r="AP187">
        <v>-54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514</v>
      </c>
      <c r="B188" t="s">
        <v>79</v>
      </c>
      <c r="C188" t="s">
        <v>80</v>
      </c>
      <c r="D188" t="s">
        <v>81</v>
      </c>
      <c r="E188" s="2" t="str">
        <f>HYPERLINK("capsilon://?command=openfolder&amp;siteaddress=FAM.docvelocity-na8.net&amp;folderid=FX38742493-7DC7-4EDB-CF88-1D4110726747","FX22041264")</f>
        <v>FX22041264</v>
      </c>
      <c r="F188" t="s">
        <v>19</v>
      </c>
      <c r="G188" t="s">
        <v>19</v>
      </c>
      <c r="H188" t="s">
        <v>82</v>
      </c>
      <c r="I188" t="s">
        <v>495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44657.541828703703</v>
      </c>
      <c r="P188" s="1">
        <v>44657.571655092594</v>
      </c>
      <c r="Q188">
        <v>671</v>
      </c>
      <c r="R188">
        <v>1906</v>
      </c>
      <c r="S188" t="b">
        <v>0</v>
      </c>
      <c r="T188" t="s">
        <v>87</v>
      </c>
      <c r="U188" t="b">
        <v>1</v>
      </c>
      <c r="V188" t="s">
        <v>133</v>
      </c>
      <c r="W188" s="1">
        <v>44657.563634259262</v>
      </c>
      <c r="X188">
        <v>1535</v>
      </c>
      <c r="Y188">
        <v>74</v>
      </c>
      <c r="Z188">
        <v>0</v>
      </c>
      <c r="AA188">
        <v>74</v>
      </c>
      <c r="AB188">
        <v>0</v>
      </c>
      <c r="AC188">
        <v>49</v>
      </c>
      <c r="AD188">
        <v>-74</v>
      </c>
      <c r="AE188">
        <v>0</v>
      </c>
      <c r="AF188">
        <v>0</v>
      </c>
      <c r="AG188">
        <v>0</v>
      </c>
      <c r="AH188" t="s">
        <v>182</v>
      </c>
      <c r="AI188" s="1">
        <v>44657.571655092594</v>
      </c>
      <c r="AJ188">
        <v>252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-74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515</v>
      </c>
      <c r="B189" t="s">
        <v>79</v>
      </c>
      <c r="C189" t="s">
        <v>516</v>
      </c>
      <c r="D189" t="s">
        <v>81</v>
      </c>
      <c r="E189" s="2" t="str">
        <f>HYPERLINK("capsilon://?command=openfolder&amp;siteaddress=FAM.docvelocity-na8.net&amp;folderid=FX04DE7B97-6DD5-BD4E-1B31-CD612F1037DF","FX220313526")</f>
        <v>FX220313526</v>
      </c>
      <c r="F189" t="s">
        <v>19</v>
      </c>
      <c r="G189" t="s">
        <v>19</v>
      </c>
      <c r="H189" t="s">
        <v>82</v>
      </c>
      <c r="I189" t="s">
        <v>517</v>
      </c>
      <c r="J189">
        <v>108</v>
      </c>
      <c r="K189" t="s">
        <v>84</v>
      </c>
      <c r="L189" t="s">
        <v>85</v>
      </c>
      <c r="M189" t="s">
        <v>86</v>
      </c>
      <c r="N189">
        <v>1</v>
      </c>
      <c r="O189" s="1">
        <v>44657.546006944445</v>
      </c>
      <c r="P189" s="1">
        <v>44657.580127314817</v>
      </c>
      <c r="Q189">
        <v>2340</v>
      </c>
      <c r="R189">
        <v>608</v>
      </c>
      <c r="S189" t="b">
        <v>0</v>
      </c>
      <c r="T189" t="s">
        <v>87</v>
      </c>
      <c r="U189" t="b">
        <v>0</v>
      </c>
      <c r="V189" t="s">
        <v>88</v>
      </c>
      <c r="W189" s="1">
        <v>44657.580127314817</v>
      </c>
      <c r="X189">
        <v>11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108</v>
      </c>
      <c r="AE189">
        <v>0</v>
      </c>
      <c r="AF189">
        <v>0</v>
      </c>
      <c r="AG189">
        <v>7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518</v>
      </c>
      <c r="B190" t="s">
        <v>79</v>
      </c>
      <c r="C190" t="s">
        <v>519</v>
      </c>
      <c r="D190" t="s">
        <v>81</v>
      </c>
      <c r="E190" s="2" t="str">
        <f>HYPERLINK("capsilon://?command=openfolder&amp;siteaddress=FAM.docvelocity-na8.net&amp;folderid=FX2770D557-019F-1A73-5BB7-4BDD1815D71C","FX220313882")</f>
        <v>FX220313882</v>
      </c>
      <c r="F190" t="s">
        <v>19</v>
      </c>
      <c r="G190" t="s">
        <v>19</v>
      </c>
      <c r="H190" t="s">
        <v>82</v>
      </c>
      <c r="I190" t="s">
        <v>520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44657.552685185183</v>
      </c>
      <c r="P190" s="1">
        <v>44657.580937500003</v>
      </c>
      <c r="Q190">
        <v>2257</v>
      </c>
      <c r="R190">
        <v>184</v>
      </c>
      <c r="S190" t="b">
        <v>0</v>
      </c>
      <c r="T190" t="s">
        <v>87</v>
      </c>
      <c r="U190" t="b">
        <v>0</v>
      </c>
      <c r="V190" t="s">
        <v>88</v>
      </c>
      <c r="W190" s="1">
        <v>44657.580937500003</v>
      </c>
      <c r="X190">
        <v>69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2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521</v>
      </c>
      <c r="B191" t="s">
        <v>79</v>
      </c>
      <c r="C191" t="s">
        <v>80</v>
      </c>
      <c r="D191" t="s">
        <v>81</v>
      </c>
      <c r="E191" s="2" t="str">
        <f>HYPERLINK("capsilon://?command=openfolder&amp;siteaddress=FAM.docvelocity-na8.net&amp;folderid=FX38742493-7DC7-4EDB-CF88-1D4110726747","FX22041264")</f>
        <v>FX22041264</v>
      </c>
      <c r="F191" t="s">
        <v>19</v>
      </c>
      <c r="G191" t="s">
        <v>19</v>
      </c>
      <c r="H191" t="s">
        <v>82</v>
      </c>
      <c r="I191" t="s">
        <v>491</v>
      </c>
      <c r="J191">
        <v>56</v>
      </c>
      <c r="K191" t="s">
        <v>84</v>
      </c>
      <c r="L191" t="s">
        <v>85</v>
      </c>
      <c r="M191" t="s">
        <v>86</v>
      </c>
      <c r="N191">
        <v>2</v>
      </c>
      <c r="O191" s="1">
        <v>44657.562893518516</v>
      </c>
      <c r="P191" s="1">
        <v>44657.580775462964</v>
      </c>
      <c r="Q191">
        <v>64</v>
      </c>
      <c r="R191">
        <v>1481</v>
      </c>
      <c r="S191" t="b">
        <v>0</v>
      </c>
      <c r="T191" t="s">
        <v>87</v>
      </c>
      <c r="U191" t="b">
        <v>1</v>
      </c>
      <c r="V191" t="s">
        <v>151</v>
      </c>
      <c r="W191" s="1">
        <v>44657.571018518516</v>
      </c>
      <c r="X191">
        <v>652</v>
      </c>
      <c r="Y191">
        <v>42</v>
      </c>
      <c r="Z191">
        <v>0</v>
      </c>
      <c r="AA191">
        <v>42</v>
      </c>
      <c r="AB191">
        <v>0</v>
      </c>
      <c r="AC191">
        <v>12</v>
      </c>
      <c r="AD191">
        <v>14</v>
      </c>
      <c r="AE191">
        <v>0</v>
      </c>
      <c r="AF191">
        <v>0</v>
      </c>
      <c r="AG191">
        <v>0</v>
      </c>
      <c r="AH191" t="s">
        <v>479</v>
      </c>
      <c r="AI191" s="1">
        <v>44657.580775462964</v>
      </c>
      <c r="AJ191">
        <v>829</v>
      </c>
      <c r="AK191">
        <v>2</v>
      </c>
      <c r="AL191">
        <v>0</v>
      </c>
      <c r="AM191">
        <v>2</v>
      </c>
      <c r="AN191">
        <v>0</v>
      </c>
      <c r="AO191">
        <v>2</v>
      </c>
      <c r="AP191">
        <v>12</v>
      </c>
      <c r="AQ191">
        <v>0</v>
      </c>
      <c r="AR191">
        <v>0</v>
      </c>
      <c r="AS191">
        <v>0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522</v>
      </c>
      <c r="B192" t="s">
        <v>79</v>
      </c>
      <c r="C192" t="s">
        <v>523</v>
      </c>
      <c r="D192" t="s">
        <v>81</v>
      </c>
      <c r="E192" s="2" t="str">
        <f>HYPERLINK("capsilon://?command=openfolder&amp;siteaddress=FAM.docvelocity-na8.net&amp;folderid=FXD529660B-AC06-DE84-6A03-6ED3D794822C","FX22041807")</f>
        <v>FX22041807</v>
      </c>
      <c r="F192" t="s">
        <v>19</v>
      </c>
      <c r="G192" t="s">
        <v>19</v>
      </c>
      <c r="H192" t="s">
        <v>82</v>
      </c>
      <c r="I192" t="s">
        <v>524</v>
      </c>
      <c r="J192">
        <v>282</v>
      </c>
      <c r="K192" t="s">
        <v>84</v>
      </c>
      <c r="L192" t="s">
        <v>85</v>
      </c>
      <c r="M192" t="s">
        <v>86</v>
      </c>
      <c r="N192">
        <v>1</v>
      </c>
      <c r="O192" s="1">
        <v>44657.577789351853</v>
      </c>
      <c r="P192" s="1">
        <v>44657.675046296295</v>
      </c>
      <c r="Q192">
        <v>7817</v>
      </c>
      <c r="R192">
        <v>586</v>
      </c>
      <c r="S192" t="b">
        <v>0</v>
      </c>
      <c r="T192" t="s">
        <v>87</v>
      </c>
      <c r="U192" t="b">
        <v>0</v>
      </c>
      <c r="V192" t="s">
        <v>88</v>
      </c>
      <c r="W192" s="1">
        <v>44657.675046296295</v>
      </c>
      <c r="X192">
        <v>233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282</v>
      </c>
      <c r="AE192">
        <v>260</v>
      </c>
      <c r="AF192">
        <v>0</v>
      </c>
      <c r="AG192">
        <v>12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525</v>
      </c>
      <c r="B193" t="s">
        <v>79</v>
      </c>
      <c r="C193" t="s">
        <v>437</v>
      </c>
      <c r="D193" t="s">
        <v>81</v>
      </c>
      <c r="E193" s="2" t="str">
        <f>HYPERLINK("capsilon://?command=openfolder&amp;siteaddress=FAM.docvelocity-na8.net&amp;folderid=FXE77CC36C-CFE4-D7A6-ABF2-E46F34C90BA8","FX220313907")</f>
        <v>FX220313907</v>
      </c>
      <c r="F193" t="s">
        <v>19</v>
      </c>
      <c r="G193" t="s">
        <v>19</v>
      </c>
      <c r="H193" t="s">
        <v>82</v>
      </c>
      <c r="I193" t="s">
        <v>526</v>
      </c>
      <c r="J193">
        <v>56</v>
      </c>
      <c r="K193" t="s">
        <v>84</v>
      </c>
      <c r="L193" t="s">
        <v>85</v>
      </c>
      <c r="M193" t="s">
        <v>86</v>
      </c>
      <c r="N193">
        <v>2</v>
      </c>
      <c r="O193" s="1">
        <v>44652.504027777781</v>
      </c>
      <c r="P193" s="1">
        <v>44652.52306712963</v>
      </c>
      <c r="Q193">
        <v>856</v>
      </c>
      <c r="R193">
        <v>789</v>
      </c>
      <c r="S193" t="b">
        <v>0</v>
      </c>
      <c r="T193" t="s">
        <v>87</v>
      </c>
      <c r="U193" t="b">
        <v>0</v>
      </c>
      <c r="V193" t="s">
        <v>114</v>
      </c>
      <c r="W193" s="1">
        <v>44652.509965277779</v>
      </c>
      <c r="X193">
        <v>507</v>
      </c>
      <c r="Y193">
        <v>42</v>
      </c>
      <c r="Z193">
        <v>0</v>
      </c>
      <c r="AA193">
        <v>42</v>
      </c>
      <c r="AB193">
        <v>0</v>
      </c>
      <c r="AC193">
        <v>18</v>
      </c>
      <c r="AD193">
        <v>14</v>
      </c>
      <c r="AE193">
        <v>0</v>
      </c>
      <c r="AF193">
        <v>0</v>
      </c>
      <c r="AG193">
        <v>0</v>
      </c>
      <c r="AH193" t="s">
        <v>190</v>
      </c>
      <c r="AI193" s="1">
        <v>44652.52306712963</v>
      </c>
      <c r="AJ193">
        <v>234</v>
      </c>
      <c r="AK193">
        <v>1</v>
      </c>
      <c r="AL193">
        <v>0</v>
      </c>
      <c r="AM193">
        <v>1</v>
      </c>
      <c r="AN193">
        <v>0</v>
      </c>
      <c r="AO193">
        <v>1</v>
      </c>
      <c r="AP193">
        <v>13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527</v>
      </c>
      <c r="B194" t="s">
        <v>79</v>
      </c>
      <c r="C194" t="s">
        <v>516</v>
      </c>
      <c r="D194" t="s">
        <v>81</v>
      </c>
      <c r="E194" s="2" t="str">
        <f>HYPERLINK("capsilon://?command=openfolder&amp;siteaddress=FAM.docvelocity-na8.net&amp;folderid=FX04DE7B97-6DD5-BD4E-1B31-CD612F1037DF","FX220313526")</f>
        <v>FX220313526</v>
      </c>
      <c r="F194" t="s">
        <v>19</v>
      </c>
      <c r="G194" t="s">
        <v>19</v>
      </c>
      <c r="H194" t="s">
        <v>82</v>
      </c>
      <c r="I194" t="s">
        <v>517</v>
      </c>
      <c r="J194">
        <v>216</v>
      </c>
      <c r="K194" t="s">
        <v>84</v>
      </c>
      <c r="L194" t="s">
        <v>85</v>
      </c>
      <c r="M194" t="s">
        <v>86</v>
      </c>
      <c r="N194">
        <v>2</v>
      </c>
      <c r="O194" s="1">
        <v>44657.581550925926</v>
      </c>
      <c r="P194" s="1">
        <v>44657.614421296297</v>
      </c>
      <c r="Q194">
        <v>85</v>
      </c>
      <c r="R194">
        <v>2755</v>
      </c>
      <c r="S194" t="b">
        <v>0</v>
      </c>
      <c r="T194" t="s">
        <v>87</v>
      </c>
      <c r="U194" t="b">
        <v>1</v>
      </c>
      <c r="V194" t="s">
        <v>151</v>
      </c>
      <c r="W194" s="1">
        <v>44657.60125</v>
      </c>
      <c r="X194">
        <v>1622</v>
      </c>
      <c r="Y194">
        <v>165</v>
      </c>
      <c r="Z194">
        <v>0</v>
      </c>
      <c r="AA194">
        <v>165</v>
      </c>
      <c r="AB194">
        <v>0</v>
      </c>
      <c r="AC194">
        <v>27</v>
      </c>
      <c r="AD194">
        <v>51</v>
      </c>
      <c r="AE194">
        <v>0</v>
      </c>
      <c r="AF194">
        <v>0</v>
      </c>
      <c r="AG194">
        <v>0</v>
      </c>
      <c r="AH194" t="s">
        <v>115</v>
      </c>
      <c r="AI194" s="1">
        <v>44657.614421296297</v>
      </c>
      <c r="AJ194">
        <v>1133</v>
      </c>
      <c r="AK194">
        <v>9</v>
      </c>
      <c r="AL194">
        <v>0</v>
      </c>
      <c r="AM194">
        <v>9</v>
      </c>
      <c r="AN194">
        <v>21</v>
      </c>
      <c r="AO194">
        <v>10</v>
      </c>
      <c r="AP194">
        <v>42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528</v>
      </c>
      <c r="B195" t="s">
        <v>79</v>
      </c>
      <c r="C195" t="s">
        <v>519</v>
      </c>
      <c r="D195" t="s">
        <v>81</v>
      </c>
      <c r="E195" s="2" t="str">
        <f>HYPERLINK("capsilon://?command=openfolder&amp;siteaddress=FAM.docvelocity-na8.net&amp;folderid=FX2770D557-019F-1A73-5BB7-4BDD1815D71C","FX220313882")</f>
        <v>FX220313882</v>
      </c>
      <c r="F195" t="s">
        <v>19</v>
      </c>
      <c r="G195" t="s">
        <v>19</v>
      </c>
      <c r="H195" t="s">
        <v>82</v>
      </c>
      <c r="I195" t="s">
        <v>520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44657.581747685188</v>
      </c>
      <c r="P195" s="1">
        <v>44657.6012962963</v>
      </c>
      <c r="Q195">
        <v>802</v>
      </c>
      <c r="R195">
        <v>887</v>
      </c>
      <c r="S195" t="b">
        <v>0</v>
      </c>
      <c r="T195" t="s">
        <v>87</v>
      </c>
      <c r="U195" t="b">
        <v>1</v>
      </c>
      <c r="V195" t="s">
        <v>148</v>
      </c>
      <c r="W195" s="1">
        <v>44657.590289351851</v>
      </c>
      <c r="X195">
        <v>625</v>
      </c>
      <c r="Y195">
        <v>42</v>
      </c>
      <c r="Z195">
        <v>0</v>
      </c>
      <c r="AA195">
        <v>42</v>
      </c>
      <c r="AB195">
        <v>0</v>
      </c>
      <c r="AC195">
        <v>1</v>
      </c>
      <c r="AD195">
        <v>14</v>
      </c>
      <c r="AE195">
        <v>0</v>
      </c>
      <c r="AF195">
        <v>0</v>
      </c>
      <c r="AG195">
        <v>0</v>
      </c>
      <c r="AH195" t="s">
        <v>115</v>
      </c>
      <c r="AI195" s="1">
        <v>44657.6012962963</v>
      </c>
      <c r="AJ195">
        <v>262</v>
      </c>
      <c r="AK195">
        <v>1</v>
      </c>
      <c r="AL195">
        <v>0</v>
      </c>
      <c r="AM195">
        <v>1</v>
      </c>
      <c r="AN195">
        <v>0</v>
      </c>
      <c r="AO195">
        <v>1</v>
      </c>
      <c r="AP195">
        <v>13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529</v>
      </c>
      <c r="B196" t="s">
        <v>79</v>
      </c>
      <c r="C196" t="s">
        <v>437</v>
      </c>
      <c r="D196" t="s">
        <v>81</v>
      </c>
      <c r="E196" s="2" t="str">
        <f>HYPERLINK("capsilon://?command=openfolder&amp;siteaddress=FAM.docvelocity-na8.net&amp;folderid=FXE77CC36C-CFE4-D7A6-ABF2-E46F34C90BA8","FX220313907")</f>
        <v>FX220313907</v>
      </c>
      <c r="F196" t="s">
        <v>19</v>
      </c>
      <c r="G196" t="s">
        <v>19</v>
      </c>
      <c r="H196" t="s">
        <v>82</v>
      </c>
      <c r="I196" t="s">
        <v>530</v>
      </c>
      <c r="J196">
        <v>114</v>
      </c>
      <c r="K196" t="s">
        <v>84</v>
      </c>
      <c r="L196" t="s">
        <v>85</v>
      </c>
      <c r="M196" t="s">
        <v>86</v>
      </c>
      <c r="N196">
        <v>2</v>
      </c>
      <c r="O196" s="1">
        <v>44652.50445601852</v>
      </c>
      <c r="P196" s="1">
        <v>44652.527870370373</v>
      </c>
      <c r="Q196">
        <v>1259</v>
      </c>
      <c r="R196">
        <v>764</v>
      </c>
      <c r="S196" t="b">
        <v>0</v>
      </c>
      <c r="T196" t="s">
        <v>87</v>
      </c>
      <c r="U196" t="b">
        <v>0</v>
      </c>
      <c r="V196" t="s">
        <v>531</v>
      </c>
      <c r="W196" s="1">
        <v>44652.50917824074</v>
      </c>
      <c r="X196">
        <v>337</v>
      </c>
      <c r="Y196">
        <v>94</v>
      </c>
      <c r="Z196">
        <v>0</v>
      </c>
      <c r="AA196">
        <v>94</v>
      </c>
      <c r="AB196">
        <v>5</v>
      </c>
      <c r="AC196">
        <v>2</v>
      </c>
      <c r="AD196">
        <v>20</v>
      </c>
      <c r="AE196">
        <v>0</v>
      </c>
      <c r="AF196">
        <v>0</v>
      </c>
      <c r="AG196">
        <v>0</v>
      </c>
      <c r="AH196" t="s">
        <v>190</v>
      </c>
      <c r="AI196" s="1">
        <v>44652.527870370373</v>
      </c>
      <c r="AJ196">
        <v>414</v>
      </c>
      <c r="AK196">
        <v>3</v>
      </c>
      <c r="AL196">
        <v>0</v>
      </c>
      <c r="AM196">
        <v>3</v>
      </c>
      <c r="AN196">
        <v>0</v>
      </c>
      <c r="AO196">
        <v>3</v>
      </c>
      <c r="AP196">
        <v>17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532</v>
      </c>
      <c r="B197" t="s">
        <v>79</v>
      </c>
      <c r="C197" t="s">
        <v>96</v>
      </c>
      <c r="D197" t="s">
        <v>81</v>
      </c>
      <c r="E197" s="2" t="str">
        <f>HYPERLINK("capsilon://?command=openfolder&amp;siteaddress=FAM.docvelocity-na8.net&amp;folderid=FX8574FC59-3F0F-3C6E-723F-B5C2F3232736","FX220313677")</f>
        <v>FX220313677</v>
      </c>
      <c r="F197" t="s">
        <v>19</v>
      </c>
      <c r="G197" t="s">
        <v>19</v>
      </c>
      <c r="H197" t="s">
        <v>82</v>
      </c>
      <c r="I197" t="s">
        <v>533</v>
      </c>
      <c r="J197">
        <v>0</v>
      </c>
      <c r="K197" t="s">
        <v>84</v>
      </c>
      <c r="L197" t="s">
        <v>85</v>
      </c>
      <c r="M197" t="s">
        <v>86</v>
      </c>
      <c r="N197">
        <v>2</v>
      </c>
      <c r="O197" s="1">
        <v>44657.582592592589</v>
      </c>
      <c r="P197" s="1">
        <v>44657.615405092591</v>
      </c>
      <c r="Q197">
        <v>2487</v>
      </c>
      <c r="R197">
        <v>348</v>
      </c>
      <c r="S197" t="b">
        <v>0</v>
      </c>
      <c r="T197" t="s">
        <v>87</v>
      </c>
      <c r="U197" t="b">
        <v>0</v>
      </c>
      <c r="V197" t="s">
        <v>189</v>
      </c>
      <c r="W197" s="1">
        <v>44657.586504629631</v>
      </c>
      <c r="X197">
        <v>264</v>
      </c>
      <c r="Y197">
        <v>9</v>
      </c>
      <c r="Z197">
        <v>0</v>
      </c>
      <c r="AA197">
        <v>9</v>
      </c>
      <c r="AB197">
        <v>0</v>
      </c>
      <c r="AC197">
        <v>0</v>
      </c>
      <c r="AD197">
        <v>-9</v>
      </c>
      <c r="AE197">
        <v>0</v>
      </c>
      <c r="AF197">
        <v>0</v>
      </c>
      <c r="AG197">
        <v>0</v>
      </c>
      <c r="AH197" t="s">
        <v>115</v>
      </c>
      <c r="AI197" s="1">
        <v>44657.615405092591</v>
      </c>
      <c r="AJ197">
        <v>84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-9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534</v>
      </c>
      <c r="B198" t="s">
        <v>79</v>
      </c>
      <c r="C198" t="s">
        <v>535</v>
      </c>
      <c r="D198" t="s">
        <v>81</v>
      </c>
      <c r="E198" s="2" t="str">
        <f>HYPERLINK("capsilon://?command=openfolder&amp;siteaddress=FAM.docvelocity-na8.net&amp;folderid=FX782882C8-7D69-1523-B3B7-82E2A1DC653E","FX220313346")</f>
        <v>FX220313346</v>
      </c>
      <c r="F198" t="s">
        <v>19</v>
      </c>
      <c r="G198" t="s">
        <v>19</v>
      </c>
      <c r="H198" t="s">
        <v>82</v>
      </c>
      <c r="I198" t="s">
        <v>536</v>
      </c>
      <c r="J198">
        <v>0</v>
      </c>
      <c r="K198" t="s">
        <v>84</v>
      </c>
      <c r="L198" t="s">
        <v>85</v>
      </c>
      <c r="M198" t="s">
        <v>86</v>
      </c>
      <c r="N198">
        <v>2</v>
      </c>
      <c r="O198" s="1">
        <v>44657.582696759258</v>
      </c>
      <c r="P198" s="1">
        <v>44657.616238425922</v>
      </c>
      <c r="Q198">
        <v>2613</v>
      </c>
      <c r="R198">
        <v>285</v>
      </c>
      <c r="S198" t="b">
        <v>0</v>
      </c>
      <c r="T198" t="s">
        <v>87</v>
      </c>
      <c r="U198" t="b">
        <v>0</v>
      </c>
      <c r="V198" t="s">
        <v>127</v>
      </c>
      <c r="W198" s="1">
        <v>44657.586909722224</v>
      </c>
      <c r="X198">
        <v>214</v>
      </c>
      <c r="Y198">
        <v>9</v>
      </c>
      <c r="Z198">
        <v>0</v>
      </c>
      <c r="AA198">
        <v>9</v>
      </c>
      <c r="AB198">
        <v>0</v>
      </c>
      <c r="AC198">
        <v>2</v>
      </c>
      <c r="AD198">
        <v>-9</v>
      </c>
      <c r="AE198">
        <v>0</v>
      </c>
      <c r="AF198">
        <v>0</v>
      </c>
      <c r="AG198">
        <v>0</v>
      </c>
      <c r="AH198" t="s">
        <v>115</v>
      </c>
      <c r="AI198" s="1">
        <v>44657.616238425922</v>
      </c>
      <c r="AJ198">
        <v>71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-9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537</v>
      </c>
      <c r="B199" t="s">
        <v>79</v>
      </c>
      <c r="C199" t="s">
        <v>538</v>
      </c>
      <c r="D199" t="s">
        <v>81</v>
      </c>
      <c r="E199" s="2" t="str">
        <f>HYPERLINK("capsilon://?command=openfolder&amp;siteaddress=FAM.docvelocity-na8.net&amp;folderid=FXDC76AE3F-DE45-AB11-009D-1F13B2ABF3BB","FX22041395")</f>
        <v>FX22041395</v>
      </c>
      <c r="F199" t="s">
        <v>19</v>
      </c>
      <c r="G199" t="s">
        <v>19</v>
      </c>
      <c r="H199" t="s">
        <v>82</v>
      </c>
      <c r="I199" t="s">
        <v>539</v>
      </c>
      <c r="J199">
        <v>182</v>
      </c>
      <c r="K199" t="s">
        <v>84</v>
      </c>
      <c r="L199" t="s">
        <v>85</v>
      </c>
      <c r="M199" t="s">
        <v>86</v>
      </c>
      <c r="N199">
        <v>1</v>
      </c>
      <c r="O199" s="1">
        <v>44657.584432870368</v>
      </c>
      <c r="P199" s="1">
        <v>44657.677048611113</v>
      </c>
      <c r="Q199">
        <v>7538</v>
      </c>
      <c r="R199">
        <v>464</v>
      </c>
      <c r="S199" t="b">
        <v>0</v>
      </c>
      <c r="T199" t="s">
        <v>87</v>
      </c>
      <c r="U199" t="b">
        <v>0</v>
      </c>
      <c r="V199" t="s">
        <v>88</v>
      </c>
      <c r="W199" s="1">
        <v>44657.677048611113</v>
      </c>
      <c r="X199">
        <v>172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182</v>
      </c>
      <c r="AE199">
        <v>155</v>
      </c>
      <c r="AF199">
        <v>0</v>
      </c>
      <c r="AG199">
        <v>5</v>
      </c>
      <c r="AH199" t="s">
        <v>87</v>
      </c>
      <c r="AI199" t="s">
        <v>87</v>
      </c>
      <c r="AJ199" t="s">
        <v>87</v>
      </c>
      <c r="AK199" t="s">
        <v>87</v>
      </c>
      <c r="AL199" t="s">
        <v>87</v>
      </c>
      <c r="AM199" t="s">
        <v>87</v>
      </c>
      <c r="AN199" t="s">
        <v>87</v>
      </c>
      <c r="AO199" t="s">
        <v>87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540</v>
      </c>
      <c r="B200" t="s">
        <v>79</v>
      </c>
      <c r="C200" t="s">
        <v>541</v>
      </c>
      <c r="D200" t="s">
        <v>81</v>
      </c>
      <c r="E200" s="2" t="str">
        <f>HYPERLINK("capsilon://?command=openfolder&amp;siteaddress=FAM.docvelocity-na8.net&amp;folderid=FXEDA54014-8516-669A-17D5-4541AEE0018D","FX22041507")</f>
        <v>FX22041507</v>
      </c>
      <c r="F200" t="s">
        <v>19</v>
      </c>
      <c r="G200" t="s">
        <v>19</v>
      </c>
      <c r="H200" t="s">
        <v>82</v>
      </c>
      <c r="I200" t="s">
        <v>542</v>
      </c>
      <c r="J200">
        <v>236</v>
      </c>
      <c r="K200" t="s">
        <v>84</v>
      </c>
      <c r="L200" t="s">
        <v>85</v>
      </c>
      <c r="M200" t="s">
        <v>86</v>
      </c>
      <c r="N200">
        <v>1</v>
      </c>
      <c r="O200" s="1">
        <v>44657.619791666664</v>
      </c>
      <c r="P200" s="1">
        <v>44657.679016203707</v>
      </c>
      <c r="Q200">
        <v>4466</v>
      </c>
      <c r="R200">
        <v>651</v>
      </c>
      <c r="S200" t="b">
        <v>0</v>
      </c>
      <c r="T200" t="s">
        <v>87</v>
      </c>
      <c r="U200" t="b">
        <v>0</v>
      </c>
      <c r="V200" t="s">
        <v>88</v>
      </c>
      <c r="W200" s="1">
        <v>44657.679016203707</v>
      </c>
      <c r="X200">
        <v>169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236</v>
      </c>
      <c r="AE200">
        <v>212</v>
      </c>
      <c r="AF200">
        <v>0</v>
      </c>
      <c r="AG200">
        <v>7</v>
      </c>
      <c r="AH200" t="s">
        <v>87</v>
      </c>
      <c r="AI200" t="s">
        <v>87</v>
      </c>
      <c r="AJ200" t="s">
        <v>87</v>
      </c>
      <c r="AK200" t="s">
        <v>87</v>
      </c>
      <c r="AL200" t="s">
        <v>87</v>
      </c>
      <c r="AM200" t="s">
        <v>87</v>
      </c>
      <c r="AN200" t="s">
        <v>87</v>
      </c>
      <c r="AO200" t="s">
        <v>87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543</v>
      </c>
      <c r="B201" t="s">
        <v>79</v>
      </c>
      <c r="C201" t="s">
        <v>535</v>
      </c>
      <c r="D201" t="s">
        <v>81</v>
      </c>
      <c r="E201" s="2" t="str">
        <f>HYPERLINK("capsilon://?command=openfolder&amp;siteaddress=FAM.docvelocity-na8.net&amp;folderid=FX782882C8-7D69-1523-B3B7-82E2A1DC653E","FX220313346")</f>
        <v>FX220313346</v>
      </c>
      <c r="F201" t="s">
        <v>19</v>
      </c>
      <c r="G201" t="s">
        <v>19</v>
      </c>
      <c r="H201" t="s">
        <v>82</v>
      </c>
      <c r="I201" t="s">
        <v>544</v>
      </c>
      <c r="J201">
        <v>0</v>
      </c>
      <c r="K201" t="s">
        <v>84</v>
      </c>
      <c r="L201" t="s">
        <v>85</v>
      </c>
      <c r="M201" t="s">
        <v>86</v>
      </c>
      <c r="N201">
        <v>2</v>
      </c>
      <c r="O201" s="1">
        <v>44652.513414351852</v>
      </c>
      <c r="P201" s="1">
        <v>44652.632847222223</v>
      </c>
      <c r="Q201">
        <v>9091</v>
      </c>
      <c r="R201">
        <v>1228</v>
      </c>
      <c r="S201" t="b">
        <v>0</v>
      </c>
      <c r="T201" t="s">
        <v>87</v>
      </c>
      <c r="U201" t="b">
        <v>0</v>
      </c>
      <c r="V201" t="s">
        <v>127</v>
      </c>
      <c r="W201" s="1">
        <v>44652.523680555554</v>
      </c>
      <c r="X201">
        <v>882</v>
      </c>
      <c r="Y201">
        <v>52</v>
      </c>
      <c r="Z201">
        <v>0</v>
      </c>
      <c r="AA201">
        <v>52</v>
      </c>
      <c r="AB201">
        <v>0</v>
      </c>
      <c r="AC201">
        <v>38</v>
      </c>
      <c r="AD201">
        <v>-52</v>
      </c>
      <c r="AE201">
        <v>0</v>
      </c>
      <c r="AF201">
        <v>0</v>
      </c>
      <c r="AG201">
        <v>0</v>
      </c>
      <c r="AH201" t="s">
        <v>102</v>
      </c>
      <c r="AI201" s="1">
        <v>44652.632847222223</v>
      </c>
      <c r="AJ201">
        <v>343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-52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545</v>
      </c>
      <c r="B202" t="s">
        <v>79</v>
      </c>
      <c r="C202" t="s">
        <v>546</v>
      </c>
      <c r="D202" t="s">
        <v>81</v>
      </c>
      <c r="E202" s="2" t="str">
        <f>HYPERLINK("capsilon://?command=openfolder&amp;siteaddress=FAM.docvelocity-na8.net&amp;folderid=FXC687A6B5-43A7-D9A5-531D-2B021588F2EA","FX2204330")</f>
        <v>FX2204330</v>
      </c>
      <c r="F202" t="s">
        <v>19</v>
      </c>
      <c r="G202" t="s">
        <v>19</v>
      </c>
      <c r="H202" t="s">
        <v>82</v>
      </c>
      <c r="I202" t="s">
        <v>547</v>
      </c>
      <c r="J202">
        <v>0</v>
      </c>
      <c r="K202" t="s">
        <v>84</v>
      </c>
      <c r="L202" t="s">
        <v>85</v>
      </c>
      <c r="M202" t="s">
        <v>86</v>
      </c>
      <c r="N202">
        <v>2</v>
      </c>
      <c r="O202" s="1">
        <v>44657.65011574074</v>
      </c>
      <c r="P202" s="1">
        <v>44657.669664351852</v>
      </c>
      <c r="Q202">
        <v>1416</v>
      </c>
      <c r="R202">
        <v>273</v>
      </c>
      <c r="S202" t="b">
        <v>0</v>
      </c>
      <c r="T202" t="s">
        <v>87</v>
      </c>
      <c r="U202" t="b">
        <v>0</v>
      </c>
      <c r="V202" t="s">
        <v>130</v>
      </c>
      <c r="W202" s="1">
        <v>44657.652743055558</v>
      </c>
      <c r="X202">
        <v>183</v>
      </c>
      <c r="Y202">
        <v>9</v>
      </c>
      <c r="Z202">
        <v>0</v>
      </c>
      <c r="AA202">
        <v>9</v>
      </c>
      <c r="AB202">
        <v>0</v>
      </c>
      <c r="AC202">
        <v>0</v>
      </c>
      <c r="AD202">
        <v>-9</v>
      </c>
      <c r="AE202">
        <v>0</v>
      </c>
      <c r="AF202">
        <v>0</v>
      </c>
      <c r="AG202">
        <v>0</v>
      </c>
      <c r="AH202" t="s">
        <v>99</v>
      </c>
      <c r="AI202" s="1">
        <v>44657.669664351852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-9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548</v>
      </c>
      <c r="B203" t="s">
        <v>79</v>
      </c>
      <c r="C203" t="s">
        <v>549</v>
      </c>
      <c r="D203" t="s">
        <v>81</v>
      </c>
      <c r="E203" s="2" t="str">
        <f>HYPERLINK("capsilon://?command=openfolder&amp;siteaddress=FAM.docvelocity-na8.net&amp;folderid=FX13739A65-101B-F33E-6196-F22F080A6B7A","FX22041011")</f>
        <v>FX22041011</v>
      </c>
      <c r="F203" t="s">
        <v>19</v>
      </c>
      <c r="G203" t="s">
        <v>19</v>
      </c>
      <c r="H203" t="s">
        <v>82</v>
      </c>
      <c r="I203" t="s">
        <v>550</v>
      </c>
      <c r="J203">
        <v>0</v>
      </c>
      <c r="K203" t="s">
        <v>84</v>
      </c>
      <c r="L203" t="s">
        <v>85</v>
      </c>
      <c r="M203" t="s">
        <v>86</v>
      </c>
      <c r="N203">
        <v>2</v>
      </c>
      <c r="O203" s="1">
        <v>44657.662986111114</v>
      </c>
      <c r="P203" s="1">
        <v>44657.670486111114</v>
      </c>
      <c r="Q203">
        <v>362</v>
      </c>
      <c r="R203">
        <v>286</v>
      </c>
      <c r="S203" t="b">
        <v>0</v>
      </c>
      <c r="T203" t="s">
        <v>87</v>
      </c>
      <c r="U203" t="b">
        <v>0</v>
      </c>
      <c r="V203" t="s">
        <v>148</v>
      </c>
      <c r="W203" s="1">
        <v>44657.666087962964</v>
      </c>
      <c r="X203">
        <v>216</v>
      </c>
      <c r="Y203">
        <v>9</v>
      </c>
      <c r="Z203">
        <v>0</v>
      </c>
      <c r="AA203">
        <v>9</v>
      </c>
      <c r="AB203">
        <v>0</v>
      </c>
      <c r="AC203">
        <v>2</v>
      </c>
      <c r="AD203">
        <v>-9</v>
      </c>
      <c r="AE203">
        <v>0</v>
      </c>
      <c r="AF203">
        <v>0</v>
      </c>
      <c r="AG203">
        <v>0</v>
      </c>
      <c r="AH203" t="s">
        <v>99</v>
      </c>
      <c r="AI203" s="1">
        <v>44657.670486111114</v>
      </c>
      <c r="AJ203">
        <v>70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551</v>
      </c>
      <c r="B204" t="s">
        <v>79</v>
      </c>
      <c r="C204" t="s">
        <v>523</v>
      </c>
      <c r="D204" t="s">
        <v>81</v>
      </c>
      <c r="E204" s="2" t="str">
        <f>HYPERLINK("capsilon://?command=openfolder&amp;siteaddress=FAM.docvelocity-na8.net&amp;folderid=FXD529660B-AC06-DE84-6A03-6ED3D794822C","FX22041807")</f>
        <v>FX22041807</v>
      </c>
      <c r="F204" t="s">
        <v>19</v>
      </c>
      <c r="G204" t="s">
        <v>19</v>
      </c>
      <c r="H204" t="s">
        <v>82</v>
      </c>
      <c r="I204" t="s">
        <v>524</v>
      </c>
      <c r="J204">
        <v>494</v>
      </c>
      <c r="K204" t="s">
        <v>84</v>
      </c>
      <c r="L204" t="s">
        <v>85</v>
      </c>
      <c r="M204" t="s">
        <v>86</v>
      </c>
      <c r="N204">
        <v>2</v>
      </c>
      <c r="O204" s="1">
        <v>44657.676041666666</v>
      </c>
      <c r="P204" s="1">
        <v>44657.740046296298</v>
      </c>
      <c r="Q204">
        <v>2454</v>
      </c>
      <c r="R204">
        <v>3076</v>
      </c>
      <c r="S204" t="b">
        <v>0</v>
      </c>
      <c r="T204" t="s">
        <v>87</v>
      </c>
      <c r="U204" t="b">
        <v>1</v>
      </c>
      <c r="V204" t="s">
        <v>127</v>
      </c>
      <c r="W204" s="1">
        <v>44657.696747685186</v>
      </c>
      <c r="X204">
        <v>1785</v>
      </c>
      <c r="Y204">
        <v>422</v>
      </c>
      <c r="Z204">
        <v>0</v>
      </c>
      <c r="AA204">
        <v>422</v>
      </c>
      <c r="AB204">
        <v>0</v>
      </c>
      <c r="AC204">
        <v>6</v>
      </c>
      <c r="AD204">
        <v>72</v>
      </c>
      <c r="AE204">
        <v>0</v>
      </c>
      <c r="AF204">
        <v>0</v>
      </c>
      <c r="AG204">
        <v>0</v>
      </c>
      <c r="AH204" t="s">
        <v>99</v>
      </c>
      <c r="AI204" s="1">
        <v>44657.740046296298</v>
      </c>
      <c r="AJ204">
        <v>1282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72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552</v>
      </c>
      <c r="B205" t="s">
        <v>79</v>
      </c>
      <c r="C205" t="s">
        <v>538</v>
      </c>
      <c r="D205" t="s">
        <v>81</v>
      </c>
      <c r="E205" s="2" t="str">
        <f>HYPERLINK("capsilon://?command=openfolder&amp;siteaddress=FAM.docvelocity-na8.net&amp;folderid=FXDC76AE3F-DE45-AB11-009D-1F13B2ABF3BB","FX22041395")</f>
        <v>FX22041395</v>
      </c>
      <c r="F205" t="s">
        <v>19</v>
      </c>
      <c r="G205" t="s">
        <v>19</v>
      </c>
      <c r="H205" t="s">
        <v>82</v>
      </c>
      <c r="I205" t="s">
        <v>539</v>
      </c>
      <c r="J205">
        <v>234</v>
      </c>
      <c r="K205" t="s">
        <v>84</v>
      </c>
      <c r="L205" t="s">
        <v>85</v>
      </c>
      <c r="M205" t="s">
        <v>86</v>
      </c>
      <c r="N205">
        <v>2</v>
      </c>
      <c r="O205" s="1">
        <v>44657.677812499998</v>
      </c>
      <c r="P205" s="1">
        <v>44657.737060185187</v>
      </c>
      <c r="Q205">
        <v>780</v>
      </c>
      <c r="R205">
        <v>4339</v>
      </c>
      <c r="S205" t="b">
        <v>0</v>
      </c>
      <c r="T205" t="s">
        <v>87</v>
      </c>
      <c r="U205" t="b">
        <v>1</v>
      </c>
      <c r="V205" t="s">
        <v>130</v>
      </c>
      <c r="W205" s="1">
        <v>44657.721516203703</v>
      </c>
      <c r="X205">
        <v>3151</v>
      </c>
      <c r="Y205">
        <v>173</v>
      </c>
      <c r="Z205">
        <v>0</v>
      </c>
      <c r="AA205">
        <v>173</v>
      </c>
      <c r="AB205">
        <v>0</v>
      </c>
      <c r="AC205">
        <v>49</v>
      </c>
      <c r="AD205">
        <v>61</v>
      </c>
      <c r="AE205">
        <v>0</v>
      </c>
      <c r="AF205">
        <v>0</v>
      </c>
      <c r="AG205">
        <v>0</v>
      </c>
      <c r="AH205" t="s">
        <v>182</v>
      </c>
      <c r="AI205" s="1">
        <v>44657.737060185187</v>
      </c>
      <c r="AJ205">
        <v>944</v>
      </c>
      <c r="AK205">
        <v>1</v>
      </c>
      <c r="AL205">
        <v>0</v>
      </c>
      <c r="AM205">
        <v>1</v>
      </c>
      <c r="AN205">
        <v>0</v>
      </c>
      <c r="AO205">
        <v>1</v>
      </c>
      <c r="AP205">
        <v>60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553</v>
      </c>
      <c r="B206" t="s">
        <v>79</v>
      </c>
      <c r="C206" t="s">
        <v>541</v>
      </c>
      <c r="D206" t="s">
        <v>81</v>
      </c>
      <c r="E206" s="2" t="str">
        <f>HYPERLINK("capsilon://?command=openfolder&amp;siteaddress=FAM.docvelocity-na8.net&amp;folderid=FXEDA54014-8516-669A-17D5-4541AEE0018D","FX22041507")</f>
        <v>FX22041507</v>
      </c>
      <c r="F206" t="s">
        <v>19</v>
      </c>
      <c r="G206" t="s">
        <v>19</v>
      </c>
      <c r="H206" t="s">
        <v>82</v>
      </c>
      <c r="I206" t="s">
        <v>542</v>
      </c>
      <c r="J206">
        <v>316</v>
      </c>
      <c r="K206" t="s">
        <v>84</v>
      </c>
      <c r="L206" t="s">
        <v>85</v>
      </c>
      <c r="M206" t="s">
        <v>86</v>
      </c>
      <c r="N206">
        <v>2</v>
      </c>
      <c r="O206" s="1">
        <v>44657.679884259262</v>
      </c>
      <c r="P206" s="1">
        <v>44657.86446759259</v>
      </c>
      <c r="Q206">
        <v>4164</v>
      </c>
      <c r="R206">
        <v>11784</v>
      </c>
      <c r="S206" t="b">
        <v>0</v>
      </c>
      <c r="T206" t="s">
        <v>87</v>
      </c>
      <c r="U206" t="b">
        <v>1</v>
      </c>
      <c r="V206" t="s">
        <v>151</v>
      </c>
      <c r="W206" s="1">
        <v>44657.763611111113</v>
      </c>
      <c r="X206">
        <v>7045</v>
      </c>
      <c r="Y206">
        <v>387</v>
      </c>
      <c r="Z206">
        <v>0</v>
      </c>
      <c r="AA206">
        <v>387</v>
      </c>
      <c r="AB206">
        <v>0</v>
      </c>
      <c r="AC206">
        <v>203</v>
      </c>
      <c r="AD206">
        <v>-71</v>
      </c>
      <c r="AE206">
        <v>0</v>
      </c>
      <c r="AF206">
        <v>0</v>
      </c>
      <c r="AG206">
        <v>0</v>
      </c>
      <c r="AH206" t="s">
        <v>299</v>
      </c>
      <c r="AI206" s="1">
        <v>44657.86446759259</v>
      </c>
      <c r="AJ206">
        <v>4123</v>
      </c>
      <c r="AK206">
        <v>25</v>
      </c>
      <c r="AL206">
        <v>0</v>
      </c>
      <c r="AM206">
        <v>25</v>
      </c>
      <c r="AN206">
        <v>0</v>
      </c>
      <c r="AO206">
        <v>25</v>
      </c>
      <c r="AP206">
        <v>-96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554</v>
      </c>
      <c r="B207" t="s">
        <v>79</v>
      </c>
      <c r="C207" t="s">
        <v>555</v>
      </c>
      <c r="D207" t="s">
        <v>81</v>
      </c>
      <c r="E207" s="2" t="str">
        <f t="shared" ref="E207:E214" si="6">HYPERLINK("capsilon://?command=openfolder&amp;siteaddress=FAM.docvelocity-na8.net&amp;folderid=FX238E94C6-BD4F-7C62-0CBD-1A6828B95CC9","FX22041107")</f>
        <v>FX22041107</v>
      </c>
      <c r="F207" t="s">
        <v>19</v>
      </c>
      <c r="G207" t="s">
        <v>19</v>
      </c>
      <c r="H207" t="s">
        <v>82</v>
      </c>
      <c r="I207" t="s">
        <v>556</v>
      </c>
      <c r="J207">
        <v>28</v>
      </c>
      <c r="K207" t="s">
        <v>84</v>
      </c>
      <c r="L207" t="s">
        <v>85</v>
      </c>
      <c r="M207" t="s">
        <v>86</v>
      </c>
      <c r="N207">
        <v>2</v>
      </c>
      <c r="O207" s="1">
        <v>44657.685335648152</v>
      </c>
      <c r="P207" s="1">
        <v>44657.7419212963</v>
      </c>
      <c r="Q207">
        <v>4499</v>
      </c>
      <c r="R207">
        <v>390</v>
      </c>
      <c r="S207" t="b">
        <v>0</v>
      </c>
      <c r="T207" t="s">
        <v>87</v>
      </c>
      <c r="U207" t="b">
        <v>0</v>
      </c>
      <c r="V207" t="s">
        <v>133</v>
      </c>
      <c r="W207" s="1">
        <v>44657.691863425927</v>
      </c>
      <c r="X207">
        <v>229</v>
      </c>
      <c r="Y207">
        <v>21</v>
      </c>
      <c r="Z207">
        <v>0</v>
      </c>
      <c r="AA207">
        <v>21</v>
      </c>
      <c r="AB207">
        <v>0</v>
      </c>
      <c r="AC207">
        <v>0</v>
      </c>
      <c r="AD207">
        <v>7</v>
      </c>
      <c r="AE207">
        <v>0</v>
      </c>
      <c r="AF207">
        <v>0</v>
      </c>
      <c r="AG207">
        <v>0</v>
      </c>
      <c r="AH207" t="s">
        <v>99</v>
      </c>
      <c r="AI207" s="1">
        <v>44657.7419212963</v>
      </c>
      <c r="AJ207">
        <v>161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7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557</v>
      </c>
      <c r="B208" t="s">
        <v>79</v>
      </c>
      <c r="C208" t="s">
        <v>555</v>
      </c>
      <c r="D208" t="s">
        <v>81</v>
      </c>
      <c r="E208" s="2" t="str">
        <f t="shared" si="6"/>
        <v>FX22041107</v>
      </c>
      <c r="F208" t="s">
        <v>19</v>
      </c>
      <c r="G208" t="s">
        <v>19</v>
      </c>
      <c r="H208" t="s">
        <v>82</v>
      </c>
      <c r="I208" t="s">
        <v>558</v>
      </c>
      <c r="J208">
        <v>28</v>
      </c>
      <c r="K208" t="s">
        <v>84</v>
      </c>
      <c r="L208" t="s">
        <v>85</v>
      </c>
      <c r="M208" t="s">
        <v>86</v>
      </c>
      <c r="N208">
        <v>2</v>
      </c>
      <c r="O208" s="1">
        <v>44657.685416666667</v>
      </c>
      <c r="P208" s="1">
        <v>44657.743993055556</v>
      </c>
      <c r="Q208">
        <v>4722</v>
      </c>
      <c r="R208">
        <v>339</v>
      </c>
      <c r="S208" t="b">
        <v>0</v>
      </c>
      <c r="T208" t="s">
        <v>87</v>
      </c>
      <c r="U208" t="b">
        <v>0</v>
      </c>
      <c r="V208" t="s">
        <v>133</v>
      </c>
      <c r="W208" s="1">
        <v>44657.693738425929</v>
      </c>
      <c r="X208">
        <v>161</v>
      </c>
      <c r="Y208">
        <v>21</v>
      </c>
      <c r="Z208">
        <v>0</v>
      </c>
      <c r="AA208">
        <v>21</v>
      </c>
      <c r="AB208">
        <v>0</v>
      </c>
      <c r="AC208">
        <v>0</v>
      </c>
      <c r="AD208">
        <v>7</v>
      </c>
      <c r="AE208">
        <v>0</v>
      </c>
      <c r="AF208">
        <v>0</v>
      </c>
      <c r="AG208">
        <v>0</v>
      </c>
      <c r="AH208" t="s">
        <v>99</v>
      </c>
      <c r="AI208" s="1">
        <v>44657.743993055556</v>
      </c>
      <c r="AJ208">
        <v>178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7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559</v>
      </c>
      <c r="B209" t="s">
        <v>79</v>
      </c>
      <c r="C209" t="s">
        <v>555</v>
      </c>
      <c r="D209" t="s">
        <v>81</v>
      </c>
      <c r="E209" s="2" t="str">
        <f t="shared" si="6"/>
        <v>FX22041107</v>
      </c>
      <c r="F209" t="s">
        <v>19</v>
      </c>
      <c r="G209" t="s">
        <v>19</v>
      </c>
      <c r="H209" t="s">
        <v>82</v>
      </c>
      <c r="I209" t="s">
        <v>560</v>
      </c>
      <c r="J209">
        <v>28</v>
      </c>
      <c r="K209" t="s">
        <v>84</v>
      </c>
      <c r="L209" t="s">
        <v>85</v>
      </c>
      <c r="M209" t="s">
        <v>86</v>
      </c>
      <c r="N209">
        <v>2</v>
      </c>
      <c r="O209" s="1">
        <v>44657.685474537036</v>
      </c>
      <c r="P209" s="1">
        <v>44657.746041666665</v>
      </c>
      <c r="Q209">
        <v>5003</v>
      </c>
      <c r="R209">
        <v>230</v>
      </c>
      <c r="S209" t="b">
        <v>0</v>
      </c>
      <c r="T209" t="s">
        <v>87</v>
      </c>
      <c r="U209" t="b">
        <v>0</v>
      </c>
      <c r="V209" t="s">
        <v>88</v>
      </c>
      <c r="W209" s="1">
        <v>44657.692708333336</v>
      </c>
      <c r="X209">
        <v>54</v>
      </c>
      <c r="Y209">
        <v>21</v>
      </c>
      <c r="Z209">
        <v>0</v>
      </c>
      <c r="AA209">
        <v>21</v>
      </c>
      <c r="AB209">
        <v>0</v>
      </c>
      <c r="AC209">
        <v>0</v>
      </c>
      <c r="AD209">
        <v>7</v>
      </c>
      <c r="AE209">
        <v>0</v>
      </c>
      <c r="AF209">
        <v>0</v>
      </c>
      <c r="AG209">
        <v>0</v>
      </c>
      <c r="AH209" t="s">
        <v>99</v>
      </c>
      <c r="AI209" s="1">
        <v>44657.746041666665</v>
      </c>
      <c r="AJ209">
        <v>176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7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561</v>
      </c>
      <c r="B210" t="s">
        <v>79</v>
      </c>
      <c r="C210" t="s">
        <v>555</v>
      </c>
      <c r="D210" t="s">
        <v>81</v>
      </c>
      <c r="E210" s="2" t="str">
        <f t="shared" si="6"/>
        <v>FX22041107</v>
      </c>
      <c r="F210" t="s">
        <v>19</v>
      </c>
      <c r="G210" t="s">
        <v>19</v>
      </c>
      <c r="H210" t="s">
        <v>82</v>
      </c>
      <c r="I210" t="s">
        <v>562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44657.685682870368</v>
      </c>
      <c r="P210" s="1">
        <v>44657.747986111113</v>
      </c>
      <c r="Q210">
        <v>5167</v>
      </c>
      <c r="R210">
        <v>216</v>
      </c>
      <c r="S210" t="b">
        <v>0</v>
      </c>
      <c r="T210" t="s">
        <v>87</v>
      </c>
      <c r="U210" t="b">
        <v>0</v>
      </c>
      <c r="V210" t="s">
        <v>88</v>
      </c>
      <c r="W210" s="1">
        <v>44657.693287037036</v>
      </c>
      <c r="X210">
        <v>49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99</v>
      </c>
      <c r="AI210" s="1">
        <v>44657.747986111113</v>
      </c>
      <c r="AJ210">
        <v>167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563</v>
      </c>
      <c r="B211" t="s">
        <v>79</v>
      </c>
      <c r="C211" t="s">
        <v>555</v>
      </c>
      <c r="D211" t="s">
        <v>81</v>
      </c>
      <c r="E211" s="2" t="str">
        <f t="shared" si="6"/>
        <v>FX22041107</v>
      </c>
      <c r="F211" t="s">
        <v>19</v>
      </c>
      <c r="G211" t="s">
        <v>19</v>
      </c>
      <c r="H211" t="s">
        <v>82</v>
      </c>
      <c r="I211" t="s">
        <v>564</v>
      </c>
      <c r="J211">
        <v>53</v>
      </c>
      <c r="K211" t="s">
        <v>84</v>
      </c>
      <c r="L211" t="s">
        <v>85</v>
      </c>
      <c r="M211" t="s">
        <v>86</v>
      </c>
      <c r="N211">
        <v>2</v>
      </c>
      <c r="O211" s="1">
        <v>44657.686828703707</v>
      </c>
      <c r="P211" s="1">
        <v>44657.751064814816</v>
      </c>
      <c r="Q211">
        <v>5089</v>
      </c>
      <c r="R211">
        <v>461</v>
      </c>
      <c r="S211" t="b">
        <v>0</v>
      </c>
      <c r="T211" t="s">
        <v>87</v>
      </c>
      <c r="U211" t="b">
        <v>0</v>
      </c>
      <c r="V211" t="s">
        <v>88</v>
      </c>
      <c r="W211" s="1">
        <v>44657.694513888891</v>
      </c>
      <c r="X211">
        <v>105</v>
      </c>
      <c r="Y211">
        <v>48</v>
      </c>
      <c r="Z211">
        <v>0</v>
      </c>
      <c r="AA211">
        <v>48</v>
      </c>
      <c r="AB211">
        <v>0</v>
      </c>
      <c r="AC211">
        <v>2</v>
      </c>
      <c r="AD211">
        <v>5</v>
      </c>
      <c r="AE211">
        <v>0</v>
      </c>
      <c r="AF211">
        <v>0</v>
      </c>
      <c r="AG211">
        <v>0</v>
      </c>
      <c r="AH211" t="s">
        <v>115</v>
      </c>
      <c r="AI211" s="1">
        <v>44657.751064814816</v>
      </c>
      <c r="AJ211">
        <v>356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5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565</v>
      </c>
      <c r="B212" t="s">
        <v>79</v>
      </c>
      <c r="C212" t="s">
        <v>555</v>
      </c>
      <c r="D212" t="s">
        <v>81</v>
      </c>
      <c r="E212" s="2" t="str">
        <f t="shared" si="6"/>
        <v>FX22041107</v>
      </c>
      <c r="F212" t="s">
        <v>19</v>
      </c>
      <c r="G212" t="s">
        <v>19</v>
      </c>
      <c r="H212" t="s">
        <v>82</v>
      </c>
      <c r="I212" t="s">
        <v>566</v>
      </c>
      <c r="J212">
        <v>46</v>
      </c>
      <c r="K212" t="s">
        <v>84</v>
      </c>
      <c r="L212" t="s">
        <v>85</v>
      </c>
      <c r="M212" t="s">
        <v>86</v>
      </c>
      <c r="N212">
        <v>2</v>
      </c>
      <c r="O212" s="1">
        <v>44657.6871875</v>
      </c>
      <c r="P212" s="1">
        <v>44657.749490740738</v>
      </c>
      <c r="Q212">
        <v>4884</v>
      </c>
      <c r="R212">
        <v>499</v>
      </c>
      <c r="S212" t="b">
        <v>0</v>
      </c>
      <c r="T212" t="s">
        <v>87</v>
      </c>
      <c r="U212" t="b">
        <v>0</v>
      </c>
      <c r="V212" t="s">
        <v>133</v>
      </c>
      <c r="W212" s="1">
        <v>44657.69803240741</v>
      </c>
      <c r="X212">
        <v>370</v>
      </c>
      <c r="Y212">
        <v>41</v>
      </c>
      <c r="Z212">
        <v>0</v>
      </c>
      <c r="AA212">
        <v>41</v>
      </c>
      <c r="AB212">
        <v>0</v>
      </c>
      <c r="AC212">
        <v>2</v>
      </c>
      <c r="AD212">
        <v>5</v>
      </c>
      <c r="AE212">
        <v>0</v>
      </c>
      <c r="AF212">
        <v>0</v>
      </c>
      <c r="AG212">
        <v>0</v>
      </c>
      <c r="AH212" t="s">
        <v>99</v>
      </c>
      <c r="AI212" s="1">
        <v>44657.749490740738</v>
      </c>
      <c r="AJ212">
        <v>129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5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567</v>
      </c>
      <c r="B213" t="s">
        <v>79</v>
      </c>
      <c r="C213" t="s">
        <v>555</v>
      </c>
      <c r="D213" t="s">
        <v>81</v>
      </c>
      <c r="E213" s="2" t="str">
        <f t="shared" si="6"/>
        <v>FX22041107</v>
      </c>
      <c r="F213" t="s">
        <v>19</v>
      </c>
      <c r="G213" t="s">
        <v>19</v>
      </c>
      <c r="H213" t="s">
        <v>82</v>
      </c>
      <c r="I213" t="s">
        <v>568</v>
      </c>
      <c r="J213">
        <v>58</v>
      </c>
      <c r="K213" t="s">
        <v>84</v>
      </c>
      <c r="L213" t="s">
        <v>85</v>
      </c>
      <c r="M213" t="s">
        <v>86</v>
      </c>
      <c r="N213">
        <v>2</v>
      </c>
      <c r="O213" s="1">
        <v>44657.687256944446</v>
      </c>
      <c r="P213" s="1">
        <v>44657.753217592595</v>
      </c>
      <c r="Q213">
        <v>5183</v>
      </c>
      <c r="R213">
        <v>516</v>
      </c>
      <c r="S213" t="b">
        <v>0</v>
      </c>
      <c r="T213" t="s">
        <v>87</v>
      </c>
      <c r="U213" t="b">
        <v>0</v>
      </c>
      <c r="V213" t="s">
        <v>108</v>
      </c>
      <c r="W213" s="1">
        <v>44657.696377314816</v>
      </c>
      <c r="X213">
        <v>218</v>
      </c>
      <c r="Y213">
        <v>48</v>
      </c>
      <c r="Z213">
        <v>0</v>
      </c>
      <c r="AA213">
        <v>48</v>
      </c>
      <c r="AB213">
        <v>0</v>
      </c>
      <c r="AC213">
        <v>3</v>
      </c>
      <c r="AD213">
        <v>10</v>
      </c>
      <c r="AE213">
        <v>0</v>
      </c>
      <c r="AF213">
        <v>0</v>
      </c>
      <c r="AG213">
        <v>0</v>
      </c>
      <c r="AH213" t="s">
        <v>115</v>
      </c>
      <c r="AI213" s="1">
        <v>44657.753217592595</v>
      </c>
      <c r="AJ213">
        <v>185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10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569</v>
      </c>
      <c r="B214" t="s">
        <v>79</v>
      </c>
      <c r="C214" t="s">
        <v>555</v>
      </c>
      <c r="D214" t="s">
        <v>81</v>
      </c>
      <c r="E214" s="2" t="str">
        <f t="shared" si="6"/>
        <v>FX22041107</v>
      </c>
      <c r="F214" t="s">
        <v>19</v>
      </c>
      <c r="G214" t="s">
        <v>19</v>
      </c>
      <c r="H214" t="s">
        <v>82</v>
      </c>
      <c r="I214" t="s">
        <v>570</v>
      </c>
      <c r="J214">
        <v>46</v>
      </c>
      <c r="K214" t="s">
        <v>84</v>
      </c>
      <c r="L214" t="s">
        <v>85</v>
      </c>
      <c r="M214" t="s">
        <v>86</v>
      </c>
      <c r="N214">
        <v>2</v>
      </c>
      <c r="O214" s="1">
        <v>44657.687372685185</v>
      </c>
      <c r="P214" s="1">
        <v>44657.752881944441</v>
      </c>
      <c r="Q214">
        <v>4937</v>
      </c>
      <c r="R214">
        <v>723</v>
      </c>
      <c r="S214" t="b">
        <v>0</v>
      </c>
      <c r="T214" t="s">
        <v>87</v>
      </c>
      <c r="U214" t="b">
        <v>0</v>
      </c>
      <c r="V214" t="s">
        <v>158</v>
      </c>
      <c r="W214" s="1">
        <v>44657.700520833336</v>
      </c>
      <c r="X214">
        <v>571</v>
      </c>
      <c r="Y214">
        <v>41</v>
      </c>
      <c r="Z214">
        <v>0</v>
      </c>
      <c r="AA214">
        <v>41</v>
      </c>
      <c r="AB214">
        <v>0</v>
      </c>
      <c r="AC214">
        <v>0</v>
      </c>
      <c r="AD214">
        <v>5</v>
      </c>
      <c r="AE214">
        <v>0</v>
      </c>
      <c r="AF214">
        <v>0</v>
      </c>
      <c r="AG214">
        <v>0</v>
      </c>
      <c r="AH214" t="s">
        <v>99</v>
      </c>
      <c r="AI214" s="1">
        <v>44657.752881944441</v>
      </c>
      <c r="AJ214">
        <v>152</v>
      </c>
      <c r="AK214">
        <v>1</v>
      </c>
      <c r="AL214">
        <v>0</v>
      </c>
      <c r="AM214">
        <v>1</v>
      </c>
      <c r="AN214">
        <v>0</v>
      </c>
      <c r="AO214">
        <v>1</v>
      </c>
      <c r="AP214">
        <v>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571</v>
      </c>
      <c r="B215" t="s">
        <v>79</v>
      </c>
      <c r="C215" t="s">
        <v>572</v>
      </c>
      <c r="D215" t="s">
        <v>81</v>
      </c>
      <c r="E215" s="2" t="str">
        <f>HYPERLINK("capsilon://?command=openfolder&amp;siteaddress=FAM.docvelocity-na8.net&amp;folderid=FX081A8347-691B-E5CC-FF68-7D5B172AB160","FX22041103")</f>
        <v>FX22041103</v>
      </c>
      <c r="F215" t="s">
        <v>19</v>
      </c>
      <c r="G215" t="s">
        <v>19</v>
      </c>
      <c r="H215" t="s">
        <v>82</v>
      </c>
      <c r="I215" t="s">
        <v>573</v>
      </c>
      <c r="J215">
        <v>98</v>
      </c>
      <c r="K215" t="s">
        <v>84</v>
      </c>
      <c r="L215" t="s">
        <v>85</v>
      </c>
      <c r="M215" t="s">
        <v>86</v>
      </c>
      <c r="N215">
        <v>1</v>
      </c>
      <c r="O215" s="1">
        <v>44657.711643518516</v>
      </c>
      <c r="P215" s="1">
        <v>44657.723356481481</v>
      </c>
      <c r="Q215">
        <v>843</v>
      </c>
      <c r="R215">
        <v>169</v>
      </c>
      <c r="S215" t="b">
        <v>0</v>
      </c>
      <c r="T215" t="s">
        <v>87</v>
      </c>
      <c r="U215" t="b">
        <v>0</v>
      </c>
      <c r="V215" t="s">
        <v>88</v>
      </c>
      <c r="W215" s="1">
        <v>44657.723356481481</v>
      </c>
      <c r="X215">
        <v>79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98</v>
      </c>
      <c r="AE215">
        <v>93</v>
      </c>
      <c r="AF215">
        <v>0</v>
      </c>
      <c r="AG215">
        <v>2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574</v>
      </c>
      <c r="B216" t="s">
        <v>79</v>
      </c>
      <c r="C216" t="s">
        <v>572</v>
      </c>
      <c r="D216" t="s">
        <v>81</v>
      </c>
      <c r="E216" s="2" t="str">
        <f>HYPERLINK("capsilon://?command=openfolder&amp;siteaddress=FAM.docvelocity-na8.net&amp;folderid=FX081A8347-691B-E5CC-FF68-7D5B172AB160","FX22041103")</f>
        <v>FX22041103</v>
      </c>
      <c r="F216" t="s">
        <v>19</v>
      </c>
      <c r="G216" t="s">
        <v>19</v>
      </c>
      <c r="H216" t="s">
        <v>82</v>
      </c>
      <c r="I216" t="s">
        <v>575</v>
      </c>
      <c r="J216">
        <v>28</v>
      </c>
      <c r="K216" t="s">
        <v>84</v>
      </c>
      <c r="L216" t="s">
        <v>85</v>
      </c>
      <c r="M216" t="s">
        <v>86</v>
      </c>
      <c r="N216">
        <v>2</v>
      </c>
      <c r="O216" s="1">
        <v>44657.71199074074</v>
      </c>
      <c r="P216" s="1">
        <v>44657.752430555556</v>
      </c>
      <c r="Q216">
        <v>2992</v>
      </c>
      <c r="R216">
        <v>502</v>
      </c>
      <c r="S216" t="b">
        <v>0</v>
      </c>
      <c r="T216" t="s">
        <v>87</v>
      </c>
      <c r="U216" t="b">
        <v>0</v>
      </c>
      <c r="V216" t="s">
        <v>136</v>
      </c>
      <c r="W216" s="1">
        <v>44657.724259259259</v>
      </c>
      <c r="X216">
        <v>405</v>
      </c>
      <c r="Y216">
        <v>21</v>
      </c>
      <c r="Z216">
        <v>0</v>
      </c>
      <c r="AA216">
        <v>21</v>
      </c>
      <c r="AB216">
        <v>0</v>
      </c>
      <c r="AC216">
        <v>16</v>
      </c>
      <c r="AD216">
        <v>7</v>
      </c>
      <c r="AE216">
        <v>0</v>
      </c>
      <c r="AF216">
        <v>0</v>
      </c>
      <c r="AG216">
        <v>0</v>
      </c>
      <c r="AH216" t="s">
        <v>182</v>
      </c>
      <c r="AI216" s="1">
        <v>44657.752430555556</v>
      </c>
      <c r="AJ216">
        <v>97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7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576</v>
      </c>
      <c r="B217" t="s">
        <v>79</v>
      </c>
      <c r="C217" t="s">
        <v>577</v>
      </c>
      <c r="D217" t="s">
        <v>81</v>
      </c>
      <c r="E217" s="2" t="str">
        <f>HYPERLINK("capsilon://?command=openfolder&amp;siteaddress=FAM.docvelocity-na8.net&amp;folderid=FXDB352B53-88E8-C5D2-65C4-E495CB44F537","FX22041739")</f>
        <v>FX22041739</v>
      </c>
      <c r="F217" t="s">
        <v>19</v>
      </c>
      <c r="G217" t="s">
        <v>19</v>
      </c>
      <c r="H217" t="s">
        <v>82</v>
      </c>
      <c r="I217" t="s">
        <v>578</v>
      </c>
      <c r="J217">
        <v>176</v>
      </c>
      <c r="K217" t="s">
        <v>84</v>
      </c>
      <c r="L217" t="s">
        <v>85</v>
      </c>
      <c r="M217" t="s">
        <v>86</v>
      </c>
      <c r="N217">
        <v>1</v>
      </c>
      <c r="O217" s="1">
        <v>44657.712025462963</v>
      </c>
      <c r="P217" s="1">
        <v>44657.724872685183</v>
      </c>
      <c r="Q217">
        <v>817</v>
      </c>
      <c r="R217">
        <v>293</v>
      </c>
      <c r="S217" t="b">
        <v>0</v>
      </c>
      <c r="T217" t="s">
        <v>87</v>
      </c>
      <c r="U217" t="b">
        <v>0</v>
      </c>
      <c r="V217" t="s">
        <v>88</v>
      </c>
      <c r="W217" s="1">
        <v>44657.724872685183</v>
      </c>
      <c r="X217">
        <v>130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176</v>
      </c>
      <c r="AE217">
        <v>152</v>
      </c>
      <c r="AF217">
        <v>0</v>
      </c>
      <c r="AG217">
        <v>6</v>
      </c>
      <c r="AH217" t="s">
        <v>87</v>
      </c>
      <c r="AI217" t="s">
        <v>87</v>
      </c>
      <c r="AJ217" t="s">
        <v>87</v>
      </c>
      <c r="AK217" t="s">
        <v>87</v>
      </c>
      <c r="AL217" t="s">
        <v>87</v>
      </c>
      <c r="AM217" t="s">
        <v>87</v>
      </c>
      <c r="AN217" t="s">
        <v>87</v>
      </c>
      <c r="AO217" t="s">
        <v>87</v>
      </c>
      <c r="AP217" t="s">
        <v>87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579</v>
      </c>
      <c r="B218" t="s">
        <v>79</v>
      </c>
      <c r="C218" t="s">
        <v>572</v>
      </c>
      <c r="D218" t="s">
        <v>81</v>
      </c>
      <c r="E218" s="2" t="str">
        <f t="shared" ref="E218:E226" si="7"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82</v>
      </c>
      <c r="I218" t="s">
        <v>580</v>
      </c>
      <c r="J218">
        <v>28</v>
      </c>
      <c r="K218" t="s">
        <v>84</v>
      </c>
      <c r="L218" t="s">
        <v>85</v>
      </c>
      <c r="M218" t="s">
        <v>86</v>
      </c>
      <c r="N218">
        <v>2</v>
      </c>
      <c r="O218" s="1">
        <v>44657.712141203701</v>
      </c>
      <c r="P218" s="1">
        <v>44657.753958333335</v>
      </c>
      <c r="Q218">
        <v>3279</v>
      </c>
      <c r="R218">
        <v>334</v>
      </c>
      <c r="S218" t="b">
        <v>0</v>
      </c>
      <c r="T218" t="s">
        <v>87</v>
      </c>
      <c r="U218" t="b">
        <v>0</v>
      </c>
      <c r="V218" t="s">
        <v>189</v>
      </c>
      <c r="W218" s="1">
        <v>44657.722060185188</v>
      </c>
      <c r="X218">
        <v>203</v>
      </c>
      <c r="Y218">
        <v>21</v>
      </c>
      <c r="Z218">
        <v>0</v>
      </c>
      <c r="AA218">
        <v>21</v>
      </c>
      <c r="AB218">
        <v>0</v>
      </c>
      <c r="AC218">
        <v>0</v>
      </c>
      <c r="AD218">
        <v>7</v>
      </c>
      <c r="AE218">
        <v>0</v>
      </c>
      <c r="AF218">
        <v>0</v>
      </c>
      <c r="AG218">
        <v>0</v>
      </c>
      <c r="AH218" t="s">
        <v>182</v>
      </c>
      <c r="AI218" s="1">
        <v>44657.753958333335</v>
      </c>
      <c r="AJ218">
        <v>131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7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581</v>
      </c>
      <c r="B219" t="s">
        <v>79</v>
      </c>
      <c r="C219" t="s">
        <v>572</v>
      </c>
      <c r="D219" t="s">
        <v>81</v>
      </c>
      <c r="E219" s="2" t="str">
        <f t="shared" si="7"/>
        <v>FX22041103</v>
      </c>
      <c r="F219" t="s">
        <v>19</v>
      </c>
      <c r="G219" t="s">
        <v>19</v>
      </c>
      <c r="H219" t="s">
        <v>82</v>
      </c>
      <c r="I219" t="s">
        <v>582</v>
      </c>
      <c r="J219">
        <v>28</v>
      </c>
      <c r="K219" t="s">
        <v>84</v>
      </c>
      <c r="L219" t="s">
        <v>85</v>
      </c>
      <c r="M219" t="s">
        <v>86</v>
      </c>
      <c r="N219">
        <v>2</v>
      </c>
      <c r="O219" s="1">
        <v>44657.71234953704</v>
      </c>
      <c r="P219" s="1">
        <v>44657.754629629628</v>
      </c>
      <c r="Q219">
        <v>3089</v>
      </c>
      <c r="R219">
        <v>564</v>
      </c>
      <c r="S219" t="b">
        <v>0</v>
      </c>
      <c r="T219" t="s">
        <v>87</v>
      </c>
      <c r="U219" t="b">
        <v>0</v>
      </c>
      <c r="V219" t="s">
        <v>133</v>
      </c>
      <c r="W219" s="1">
        <v>44657.725069444445</v>
      </c>
      <c r="X219">
        <v>414</v>
      </c>
      <c r="Y219">
        <v>21</v>
      </c>
      <c r="Z219">
        <v>0</v>
      </c>
      <c r="AA219">
        <v>21</v>
      </c>
      <c r="AB219">
        <v>0</v>
      </c>
      <c r="AC219">
        <v>0</v>
      </c>
      <c r="AD219">
        <v>7</v>
      </c>
      <c r="AE219">
        <v>0</v>
      </c>
      <c r="AF219">
        <v>0</v>
      </c>
      <c r="AG219">
        <v>0</v>
      </c>
      <c r="AH219" t="s">
        <v>99</v>
      </c>
      <c r="AI219" s="1">
        <v>44657.754629629628</v>
      </c>
      <c r="AJ219">
        <v>150</v>
      </c>
      <c r="AK219">
        <v>1</v>
      </c>
      <c r="AL219">
        <v>0</v>
      </c>
      <c r="AM219">
        <v>1</v>
      </c>
      <c r="AN219">
        <v>0</v>
      </c>
      <c r="AO219">
        <v>1</v>
      </c>
      <c r="AP219">
        <v>6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583</v>
      </c>
      <c r="B220" t="s">
        <v>79</v>
      </c>
      <c r="C220" t="s">
        <v>572</v>
      </c>
      <c r="D220" t="s">
        <v>81</v>
      </c>
      <c r="E220" s="2" t="str">
        <f t="shared" si="7"/>
        <v>FX22041103</v>
      </c>
      <c r="F220" t="s">
        <v>19</v>
      </c>
      <c r="G220" t="s">
        <v>19</v>
      </c>
      <c r="H220" t="s">
        <v>82</v>
      </c>
      <c r="I220" t="s">
        <v>584</v>
      </c>
      <c r="J220">
        <v>28</v>
      </c>
      <c r="K220" t="s">
        <v>84</v>
      </c>
      <c r="L220" t="s">
        <v>85</v>
      </c>
      <c r="M220" t="s">
        <v>86</v>
      </c>
      <c r="N220">
        <v>2</v>
      </c>
      <c r="O220" s="1">
        <v>44657.712465277778</v>
      </c>
      <c r="P220" s="1">
        <v>44657.75476851852</v>
      </c>
      <c r="Q220">
        <v>3340</v>
      </c>
      <c r="R220">
        <v>315</v>
      </c>
      <c r="S220" t="b">
        <v>0</v>
      </c>
      <c r="T220" t="s">
        <v>87</v>
      </c>
      <c r="U220" t="b">
        <v>0</v>
      </c>
      <c r="V220" t="s">
        <v>127</v>
      </c>
      <c r="W220" s="1">
        <v>44657.722881944443</v>
      </c>
      <c r="X220">
        <v>182</v>
      </c>
      <c r="Y220">
        <v>21</v>
      </c>
      <c r="Z220">
        <v>0</v>
      </c>
      <c r="AA220">
        <v>21</v>
      </c>
      <c r="AB220">
        <v>0</v>
      </c>
      <c r="AC220">
        <v>1</v>
      </c>
      <c r="AD220">
        <v>7</v>
      </c>
      <c r="AE220">
        <v>0</v>
      </c>
      <c r="AF220">
        <v>0</v>
      </c>
      <c r="AG220">
        <v>0</v>
      </c>
      <c r="AH220" t="s">
        <v>115</v>
      </c>
      <c r="AI220" s="1">
        <v>44657.75476851852</v>
      </c>
      <c r="AJ220">
        <v>133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7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585</v>
      </c>
      <c r="B221" t="s">
        <v>79</v>
      </c>
      <c r="C221" t="s">
        <v>572</v>
      </c>
      <c r="D221" t="s">
        <v>81</v>
      </c>
      <c r="E221" s="2" t="str">
        <f t="shared" si="7"/>
        <v>FX22041103</v>
      </c>
      <c r="F221" t="s">
        <v>19</v>
      </c>
      <c r="G221" t="s">
        <v>19</v>
      </c>
      <c r="H221" t="s">
        <v>82</v>
      </c>
      <c r="I221" t="s">
        <v>586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44657.712893518517</v>
      </c>
      <c r="P221" s="1">
        <v>44657.755740740744</v>
      </c>
      <c r="Q221">
        <v>2794</v>
      </c>
      <c r="R221">
        <v>908</v>
      </c>
      <c r="S221" t="b">
        <v>0</v>
      </c>
      <c r="T221" t="s">
        <v>87</v>
      </c>
      <c r="U221" t="b">
        <v>0</v>
      </c>
      <c r="V221" t="s">
        <v>127</v>
      </c>
      <c r="W221" s="1">
        <v>44657.730937499997</v>
      </c>
      <c r="X221">
        <v>695</v>
      </c>
      <c r="Y221">
        <v>21</v>
      </c>
      <c r="Z221">
        <v>0</v>
      </c>
      <c r="AA221">
        <v>21</v>
      </c>
      <c r="AB221">
        <v>0</v>
      </c>
      <c r="AC221">
        <v>17</v>
      </c>
      <c r="AD221">
        <v>7</v>
      </c>
      <c r="AE221">
        <v>0</v>
      </c>
      <c r="AF221">
        <v>0</v>
      </c>
      <c r="AG221">
        <v>0</v>
      </c>
      <c r="AH221" t="s">
        <v>182</v>
      </c>
      <c r="AI221" s="1">
        <v>44657.755740740744</v>
      </c>
      <c r="AJ221">
        <v>153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7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587</v>
      </c>
      <c r="B222" t="s">
        <v>79</v>
      </c>
      <c r="C222" t="s">
        <v>572</v>
      </c>
      <c r="D222" t="s">
        <v>81</v>
      </c>
      <c r="E222" s="2" t="str">
        <f t="shared" si="7"/>
        <v>FX22041103</v>
      </c>
      <c r="F222" t="s">
        <v>19</v>
      </c>
      <c r="G222" t="s">
        <v>19</v>
      </c>
      <c r="H222" t="s">
        <v>82</v>
      </c>
      <c r="I222" t="s">
        <v>588</v>
      </c>
      <c r="J222">
        <v>28</v>
      </c>
      <c r="K222" t="s">
        <v>84</v>
      </c>
      <c r="L222" t="s">
        <v>85</v>
      </c>
      <c r="M222" t="s">
        <v>86</v>
      </c>
      <c r="N222">
        <v>2</v>
      </c>
      <c r="O222" s="1">
        <v>44657.713101851848</v>
      </c>
      <c r="P222" s="1">
        <v>44657.756412037037</v>
      </c>
      <c r="Q222">
        <v>3411</v>
      </c>
      <c r="R222">
        <v>331</v>
      </c>
      <c r="S222" t="b">
        <v>0</v>
      </c>
      <c r="T222" t="s">
        <v>87</v>
      </c>
      <c r="U222" t="b">
        <v>0</v>
      </c>
      <c r="V222" t="s">
        <v>180</v>
      </c>
      <c r="W222" s="1">
        <v>44657.723703703705</v>
      </c>
      <c r="X222">
        <v>178</v>
      </c>
      <c r="Y222">
        <v>21</v>
      </c>
      <c r="Z222">
        <v>0</v>
      </c>
      <c r="AA222">
        <v>21</v>
      </c>
      <c r="AB222">
        <v>0</v>
      </c>
      <c r="AC222">
        <v>0</v>
      </c>
      <c r="AD222">
        <v>7</v>
      </c>
      <c r="AE222">
        <v>0</v>
      </c>
      <c r="AF222">
        <v>0</v>
      </c>
      <c r="AG222">
        <v>0</v>
      </c>
      <c r="AH222" t="s">
        <v>99</v>
      </c>
      <c r="AI222" s="1">
        <v>44657.756412037037</v>
      </c>
      <c r="AJ222">
        <v>153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7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589</v>
      </c>
      <c r="B223" t="s">
        <v>79</v>
      </c>
      <c r="C223" t="s">
        <v>572</v>
      </c>
      <c r="D223" t="s">
        <v>81</v>
      </c>
      <c r="E223" s="2" t="str">
        <f t="shared" si="7"/>
        <v>FX22041103</v>
      </c>
      <c r="F223" t="s">
        <v>19</v>
      </c>
      <c r="G223" t="s">
        <v>19</v>
      </c>
      <c r="H223" t="s">
        <v>82</v>
      </c>
      <c r="I223" t="s">
        <v>590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44657.713240740741</v>
      </c>
      <c r="P223" s="1">
        <v>44657.756493055553</v>
      </c>
      <c r="Q223">
        <v>3336</v>
      </c>
      <c r="R223">
        <v>401</v>
      </c>
      <c r="S223" t="b">
        <v>0</v>
      </c>
      <c r="T223" t="s">
        <v>87</v>
      </c>
      <c r="U223" t="b">
        <v>0</v>
      </c>
      <c r="V223" t="s">
        <v>189</v>
      </c>
      <c r="W223" s="1">
        <v>44657.724999999999</v>
      </c>
      <c r="X223">
        <v>253</v>
      </c>
      <c r="Y223">
        <v>21</v>
      </c>
      <c r="Z223">
        <v>0</v>
      </c>
      <c r="AA223">
        <v>21</v>
      </c>
      <c r="AB223">
        <v>0</v>
      </c>
      <c r="AC223">
        <v>2</v>
      </c>
      <c r="AD223">
        <v>7</v>
      </c>
      <c r="AE223">
        <v>0</v>
      </c>
      <c r="AF223">
        <v>0</v>
      </c>
      <c r="AG223">
        <v>0</v>
      </c>
      <c r="AH223" t="s">
        <v>115</v>
      </c>
      <c r="AI223" s="1">
        <v>44657.756493055553</v>
      </c>
      <c r="AJ223">
        <v>148</v>
      </c>
      <c r="AK223">
        <v>1</v>
      </c>
      <c r="AL223">
        <v>0</v>
      </c>
      <c r="AM223">
        <v>1</v>
      </c>
      <c r="AN223">
        <v>0</v>
      </c>
      <c r="AO223">
        <v>1</v>
      </c>
      <c r="AP223">
        <v>6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591</v>
      </c>
      <c r="B224" t="s">
        <v>79</v>
      </c>
      <c r="C224" t="s">
        <v>572</v>
      </c>
      <c r="D224" t="s">
        <v>81</v>
      </c>
      <c r="E224" s="2" t="str">
        <f t="shared" si="7"/>
        <v>FX22041103</v>
      </c>
      <c r="F224" t="s">
        <v>19</v>
      </c>
      <c r="G224" t="s">
        <v>19</v>
      </c>
      <c r="H224" t="s">
        <v>82</v>
      </c>
      <c r="I224" t="s">
        <v>592</v>
      </c>
      <c r="J224">
        <v>28</v>
      </c>
      <c r="K224" t="s">
        <v>84</v>
      </c>
      <c r="L224" t="s">
        <v>85</v>
      </c>
      <c r="M224" t="s">
        <v>86</v>
      </c>
      <c r="N224">
        <v>2</v>
      </c>
      <c r="O224" s="1">
        <v>44657.713541666664</v>
      </c>
      <c r="P224" s="1">
        <v>44657.756944444445</v>
      </c>
      <c r="Q224">
        <v>3009</v>
      </c>
      <c r="R224">
        <v>741</v>
      </c>
      <c r="S224" t="b">
        <v>0</v>
      </c>
      <c r="T224" t="s">
        <v>87</v>
      </c>
      <c r="U224" t="b">
        <v>0</v>
      </c>
      <c r="V224" t="s">
        <v>130</v>
      </c>
      <c r="W224" s="1">
        <v>44657.729571759257</v>
      </c>
      <c r="X224">
        <v>638</v>
      </c>
      <c r="Y224">
        <v>21</v>
      </c>
      <c r="Z224">
        <v>0</v>
      </c>
      <c r="AA224">
        <v>21</v>
      </c>
      <c r="AB224">
        <v>0</v>
      </c>
      <c r="AC224">
        <v>0</v>
      </c>
      <c r="AD224">
        <v>7</v>
      </c>
      <c r="AE224">
        <v>0</v>
      </c>
      <c r="AF224">
        <v>0</v>
      </c>
      <c r="AG224">
        <v>0</v>
      </c>
      <c r="AH224" t="s">
        <v>182</v>
      </c>
      <c r="AI224" s="1">
        <v>44657.756944444445</v>
      </c>
      <c r="AJ224">
        <v>103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7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593</v>
      </c>
      <c r="B225" t="s">
        <v>79</v>
      </c>
      <c r="C225" t="s">
        <v>572</v>
      </c>
      <c r="D225" t="s">
        <v>81</v>
      </c>
      <c r="E225" s="2" t="str">
        <f t="shared" si="7"/>
        <v>FX22041103</v>
      </c>
      <c r="F225" t="s">
        <v>19</v>
      </c>
      <c r="G225" t="s">
        <v>19</v>
      </c>
      <c r="H225" t="s">
        <v>82</v>
      </c>
      <c r="I225" t="s">
        <v>594</v>
      </c>
      <c r="J225">
        <v>28</v>
      </c>
      <c r="K225" t="s">
        <v>84</v>
      </c>
      <c r="L225" t="s">
        <v>85</v>
      </c>
      <c r="M225" t="s">
        <v>86</v>
      </c>
      <c r="N225">
        <v>2</v>
      </c>
      <c r="O225" s="1">
        <v>44657.713645833333</v>
      </c>
      <c r="P225" s="1">
        <v>44657.758599537039</v>
      </c>
      <c r="Q225">
        <v>3545</v>
      </c>
      <c r="R225">
        <v>339</v>
      </c>
      <c r="S225" t="b">
        <v>0</v>
      </c>
      <c r="T225" t="s">
        <v>87</v>
      </c>
      <c r="U225" t="b">
        <v>0</v>
      </c>
      <c r="V225" t="s">
        <v>180</v>
      </c>
      <c r="W225" s="1">
        <v>44657.725451388891</v>
      </c>
      <c r="X225">
        <v>150</v>
      </c>
      <c r="Y225">
        <v>21</v>
      </c>
      <c r="Z225">
        <v>0</v>
      </c>
      <c r="AA225">
        <v>21</v>
      </c>
      <c r="AB225">
        <v>0</v>
      </c>
      <c r="AC225">
        <v>1</v>
      </c>
      <c r="AD225">
        <v>7</v>
      </c>
      <c r="AE225">
        <v>0</v>
      </c>
      <c r="AF225">
        <v>0</v>
      </c>
      <c r="AG225">
        <v>0</v>
      </c>
      <c r="AH225" t="s">
        <v>99</v>
      </c>
      <c r="AI225" s="1">
        <v>44657.758599537039</v>
      </c>
      <c r="AJ225">
        <v>189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595</v>
      </c>
      <c r="B226" t="s">
        <v>79</v>
      </c>
      <c r="C226" t="s">
        <v>572</v>
      </c>
      <c r="D226" t="s">
        <v>81</v>
      </c>
      <c r="E226" s="2" t="str">
        <f t="shared" si="7"/>
        <v>FX22041103</v>
      </c>
      <c r="F226" t="s">
        <v>19</v>
      </c>
      <c r="G226" t="s">
        <v>19</v>
      </c>
      <c r="H226" t="s">
        <v>82</v>
      </c>
      <c r="I226" t="s">
        <v>573</v>
      </c>
      <c r="J226">
        <v>122</v>
      </c>
      <c r="K226" t="s">
        <v>84</v>
      </c>
      <c r="L226" t="s">
        <v>85</v>
      </c>
      <c r="M226" t="s">
        <v>86</v>
      </c>
      <c r="N226">
        <v>2</v>
      </c>
      <c r="O226" s="1">
        <v>44657.724050925928</v>
      </c>
      <c r="P226" s="1">
        <v>44657.751296296294</v>
      </c>
      <c r="Q226">
        <v>106</v>
      </c>
      <c r="R226">
        <v>2248</v>
      </c>
      <c r="S226" t="b">
        <v>0</v>
      </c>
      <c r="T226" t="s">
        <v>87</v>
      </c>
      <c r="U226" t="b">
        <v>1</v>
      </c>
      <c r="V226" t="s">
        <v>136</v>
      </c>
      <c r="W226" s="1">
        <v>44657.744305555556</v>
      </c>
      <c r="X226">
        <v>1707</v>
      </c>
      <c r="Y226">
        <v>112</v>
      </c>
      <c r="Z226">
        <v>0</v>
      </c>
      <c r="AA226">
        <v>112</v>
      </c>
      <c r="AB226">
        <v>0</v>
      </c>
      <c r="AC226">
        <v>32</v>
      </c>
      <c r="AD226">
        <v>10</v>
      </c>
      <c r="AE226">
        <v>0</v>
      </c>
      <c r="AF226">
        <v>0</v>
      </c>
      <c r="AG226">
        <v>0</v>
      </c>
      <c r="AH226" t="s">
        <v>182</v>
      </c>
      <c r="AI226" s="1">
        <v>44657.751296296294</v>
      </c>
      <c r="AJ226">
        <v>520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10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596</v>
      </c>
      <c r="B227" t="s">
        <v>79</v>
      </c>
      <c r="C227" t="s">
        <v>577</v>
      </c>
      <c r="D227" t="s">
        <v>81</v>
      </c>
      <c r="E227" s="2" t="str">
        <f>HYPERLINK("capsilon://?command=openfolder&amp;siteaddress=FAM.docvelocity-na8.net&amp;folderid=FXDB352B53-88E8-C5D2-65C4-E495CB44F537","FX22041739")</f>
        <v>FX22041739</v>
      </c>
      <c r="F227" t="s">
        <v>19</v>
      </c>
      <c r="G227" t="s">
        <v>19</v>
      </c>
      <c r="H227" t="s">
        <v>82</v>
      </c>
      <c r="I227" t="s">
        <v>578</v>
      </c>
      <c r="J227">
        <v>232</v>
      </c>
      <c r="K227" t="s">
        <v>84</v>
      </c>
      <c r="L227" t="s">
        <v>85</v>
      </c>
      <c r="M227" t="s">
        <v>86</v>
      </c>
      <c r="N227">
        <v>2</v>
      </c>
      <c r="O227" s="1">
        <v>44657.725752314815</v>
      </c>
      <c r="P227" s="1">
        <v>44657.745266203703</v>
      </c>
      <c r="Q227">
        <v>260</v>
      </c>
      <c r="R227">
        <v>1426</v>
      </c>
      <c r="S227" t="b">
        <v>0</v>
      </c>
      <c r="T227" t="s">
        <v>87</v>
      </c>
      <c r="U227" t="b">
        <v>1</v>
      </c>
      <c r="V227" t="s">
        <v>180</v>
      </c>
      <c r="W227" s="1">
        <v>44657.734097222223</v>
      </c>
      <c r="X227">
        <v>718</v>
      </c>
      <c r="Y227">
        <v>194</v>
      </c>
      <c r="Z227">
        <v>0</v>
      </c>
      <c r="AA227">
        <v>194</v>
      </c>
      <c r="AB227">
        <v>0</v>
      </c>
      <c r="AC227">
        <v>7</v>
      </c>
      <c r="AD227">
        <v>38</v>
      </c>
      <c r="AE227">
        <v>0</v>
      </c>
      <c r="AF227">
        <v>0</v>
      </c>
      <c r="AG227">
        <v>0</v>
      </c>
      <c r="AH227" t="s">
        <v>182</v>
      </c>
      <c r="AI227" s="1">
        <v>44657.745266203703</v>
      </c>
      <c r="AJ227">
        <v>708</v>
      </c>
      <c r="AK227">
        <v>1</v>
      </c>
      <c r="AL227">
        <v>0</v>
      </c>
      <c r="AM227">
        <v>1</v>
      </c>
      <c r="AN227">
        <v>0</v>
      </c>
      <c r="AO227">
        <v>1</v>
      </c>
      <c r="AP227">
        <v>37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597</v>
      </c>
      <c r="B228" t="s">
        <v>79</v>
      </c>
      <c r="C228" t="s">
        <v>555</v>
      </c>
      <c r="D228" t="s">
        <v>81</v>
      </c>
      <c r="E228" s="2" t="str">
        <f>HYPERLINK("capsilon://?command=openfolder&amp;siteaddress=FAM.docvelocity-na8.net&amp;folderid=FX238E94C6-BD4F-7C62-0CBD-1A6828B95CC9","FX22041107")</f>
        <v>FX22041107</v>
      </c>
      <c r="F228" t="s">
        <v>19</v>
      </c>
      <c r="G228" t="s">
        <v>19</v>
      </c>
      <c r="H228" t="s">
        <v>82</v>
      </c>
      <c r="I228" t="s">
        <v>598</v>
      </c>
      <c r="J228">
        <v>28</v>
      </c>
      <c r="K228" t="s">
        <v>84</v>
      </c>
      <c r="L228" t="s">
        <v>85</v>
      </c>
      <c r="M228" t="s">
        <v>86</v>
      </c>
      <c r="N228">
        <v>2</v>
      </c>
      <c r="O228" s="1">
        <v>44657.726840277777</v>
      </c>
      <c r="P228" s="1">
        <v>44657.757847222223</v>
      </c>
      <c r="Q228">
        <v>2317</v>
      </c>
      <c r="R228">
        <v>362</v>
      </c>
      <c r="S228" t="b">
        <v>0</v>
      </c>
      <c r="T228" t="s">
        <v>87</v>
      </c>
      <c r="U228" t="b">
        <v>0</v>
      </c>
      <c r="V228" t="s">
        <v>158</v>
      </c>
      <c r="W228" s="1">
        <v>44657.729756944442</v>
      </c>
      <c r="X228">
        <v>246</v>
      </c>
      <c r="Y228">
        <v>21</v>
      </c>
      <c r="Z228">
        <v>0</v>
      </c>
      <c r="AA228">
        <v>21</v>
      </c>
      <c r="AB228">
        <v>0</v>
      </c>
      <c r="AC228">
        <v>0</v>
      </c>
      <c r="AD228">
        <v>7</v>
      </c>
      <c r="AE228">
        <v>0</v>
      </c>
      <c r="AF228">
        <v>0</v>
      </c>
      <c r="AG228">
        <v>0</v>
      </c>
      <c r="AH228" t="s">
        <v>115</v>
      </c>
      <c r="AI228" s="1">
        <v>44657.757847222223</v>
      </c>
      <c r="AJ228">
        <v>116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7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599</v>
      </c>
      <c r="B229" t="s">
        <v>79</v>
      </c>
      <c r="C229" t="s">
        <v>600</v>
      </c>
      <c r="D229" t="s">
        <v>81</v>
      </c>
      <c r="E229" s="2" t="str">
        <f>HYPERLINK("capsilon://?command=openfolder&amp;siteaddress=FAM.docvelocity-na8.net&amp;folderid=FX1158A4B4-62C1-35C2-C2D3-A959EB3F8A62","FX220490")</f>
        <v>FX220490</v>
      </c>
      <c r="F229" t="s">
        <v>19</v>
      </c>
      <c r="G229" t="s">
        <v>19</v>
      </c>
      <c r="H229" t="s">
        <v>82</v>
      </c>
      <c r="I229" t="s">
        <v>601</v>
      </c>
      <c r="J229">
        <v>247</v>
      </c>
      <c r="K229" t="s">
        <v>84</v>
      </c>
      <c r="L229" t="s">
        <v>85</v>
      </c>
      <c r="M229" t="s">
        <v>86</v>
      </c>
      <c r="N229">
        <v>1</v>
      </c>
      <c r="O229" s="1">
        <v>44657.73101851852</v>
      </c>
      <c r="P229" s="1">
        <v>44657.761388888888</v>
      </c>
      <c r="Q229">
        <v>2289</v>
      </c>
      <c r="R229">
        <v>335</v>
      </c>
      <c r="S229" t="b">
        <v>0</v>
      </c>
      <c r="T229" t="s">
        <v>87</v>
      </c>
      <c r="U229" t="b">
        <v>0</v>
      </c>
      <c r="V229" t="s">
        <v>180</v>
      </c>
      <c r="W229" s="1">
        <v>44657.761388888888</v>
      </c>
      <c r="X229">
        <v>6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247</v>
      </c>
      <c r="AE229">
        <v>0</v>
      </c>
      <c r="AF229">
        <v>0</v>
      </c>
      <c r="AG229">
        <v>9</v>
      </c>
      <c r="AH229" t="s">
        <v>87</v>
      </c>
      <c r="AI229" t="s">
        <v>87</v>
      </c>
      <c r="AJ229" t="s">
        <v>87</v>
      </c>
      <c r="AK229" t="s">
        <v>87</v>
      </c>
      <c r="AL229" t="s">
        <v>87</v>
      </c>
      <c r="AM229" t="s">
        <v>87</v>
      </c>
      <c r="AN229" t="s">
        <v>87</v>
      </c>
      <c r="AO229" t="s">
        <v>87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602</v>
      </c>
      <c r="B230" t="s">
        <v>79</v>
      </c>
      <c r="C230" t="s">
        <v>603</v>
      </c>
      <c r="D230" t="s">
        <v>81</v>
      </c>
      <c r="E230" s="2" t="str">
        <f>HYPERLINK("capsilon://?command=openfolder&amp;siteaddress=FAM.docvelocity-na8.net&amp;folderid=FXCF883A66-67B0-29B3-84E5-F5544DCF468F","FX220313811")</f>
        <v>FX220313811</v>
      </c>
      <c r="F230" t="s">
        <v>19</v>
      </c>
      <c r="G230" t="s">
        <v>19</v>
      </c>
      <c r="H230" t="s">
        <v>82</v>
      </c>
      <c r="I230" t="s">
        <v>604</v>
      </c>
      <c r="J230">
        <v>304</v>
      </c>
      <c r="K230" t="s">
        <v>84</v>
      </c>
      <c r="L230" t="s">
        <v>85</v>
      </c>
      <c r="M230" t="s">
        <v>86</v>
      </c>
      <c r="N230">
        <v>2</v>
      </c>
      <c r="O230" s="1">
        <v>44652.522083333337</v>
      </c>
      <c r="P230" s="1">
        <v>44652.639791666668</v>
      </c>
      <c r="Q230">
        <v>6689</v>
      </c>
      <c r="R230">
        <v>3481</v>
      </c>
      <c r="S230" t="b">
        <v>0</v>
      </c>
      <c r="T230" t="s">
        <v>87</v>
      </c>
      <c r="U230" t="b">
        <v>0</v>
      </c>
      <c r="V230" t="s">
        <v>127</v>
      </c>
      <c r="W230" s="1">
        <v>44652.590254629627</v>
      </c>
      <c r="X230">
        <v>2537</v>
      </c>
      <c r="Y230">
        <v>263</v>
      </c>
      <c r="Z230">
        <v>0</v>
      </c>
      <c r="AA230">
        <v>263</v>
      </c>
      <c r="AB230">
        <v>0</v>
      </c>
      <c r="AC230">
        <v>27</v>
      </c>
      <c r="AD230">
        <v>41</v>
      </c>
      <c r="AE230">
        <v>0</v>
      </c>
      <c r="AF230">
        <v>0</v>
      </c>
      <c r="AG230">
        <v>0</v>
      </c>
      <c r="AH230" t="s">
        <v>102</v>
      </c>
      <c r="AI230" s="1">
        <v>44652.639791666668</v>
      </c>
      <c r="AJ230">
        <v>599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39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605</v>
      </c>
      <c r="B231" t="s">
        <v>79</v>
      </c>
      <c r="C231" t="s">
        <v>606</v>
      </c>
      <c r="D231" t="s">
        <v>81</v>
      </c>
      <c r="E231" s="2" t="str">
        <f>HYPERLINK("capsilon://?command=openfolder&amp;siteaddress=FAM.docvelocity-na8.net&amp;folderid=FXA913C807-F985-9C81-556A-44391835ECAB","FX22042073")</f>
        <v>FX22042073</v>
      </c>
      <c r="F231" t="s">
        <v>19</v>
      </c>
      <c r="G231" t="s">
        <v>19</v>
      </c>
      <c r="H231" t="s">
        <v>82</v>
      </c>
      <c r="I231" t="s">
        <v>607</v>
      </c>
      <c r="J231">
        <v>246</v>
      </c>
      <c r="K231" t="s">
        <v>84</v>
      </c>
      <c r="L231" t="s">
        <v>85</v>
      </c>
      <c r="M231" t="s">
        <v>86</v>
      </c>
      <c r="N231">
        <v>1</v>
      </c>
      <c r="O231" s="1">
        <v>44657.753078703703</v>
      </c>
      <c r="P231" s="1">
        <v>44657.801053240742</v>
      </c>
      <c r="Q231">
        <v>3452</v>
      </c>
      <c r="R231">
        <v>693</v>
      </c>
      <c r="S231" t="b">
        <v>0</v>
      </c>
      <c r="T231" t="s">
        <v>87</v>
      </c>
      <c r="U231" t="b">
        <v>0</v>
      </c>
      <c r="V231" t="s">
        <v>88</v>
      </c>
      <c r="W231" s="1">
        <v>44657.801053240742</v>
      </c>
      <c r="X231">
        <v>209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246</v>
      </c>
      <c r="AE231">
        <v>222</v>
      </c>
      <c r="AF231">
        <v>0</v>
      </c>
      <c r="AG231">
        <v>6</v>
      </c>
      <c r="AH231" t="s">
        <v>87</v>
      </c>
      <c r="AI231" t="s">
        <v>87</v>
      </c>
      <c r="AJ231" t="s">
        <v>87</v>
      </c>
      <c r="AK231" t="s">
        <v>87</v>
      </c>
      <c r="AL231" t="s">
        <v>87</v>
      </c>
      <c r="AM231" t="s">
        <v>87</v>
      </c>
      <c r="AN231" t="s">
        <v>87</v>
      </c>
      <c r="AO231" t="s">
        <v>87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608</v>
      </c>
      <c r="B232" t="s">
        <v>79</v>
      </c>
      <c r="C232" t="s">
        <v>207</v>
      </c>
      <c r="D232" t="s">
        <v>81</v>
      </c>
      <c r="E232" s="2" t="str">
        <f>HYPERLINK("capsilon://?command=openfolder&amp;siteaddress=FAM.docvelocity-na8.net&amp;folderid=FXCACB244C-D928-5414-FA13-13D06F630842","FX220311810")</f>
        <v>FX220311810</v>
      </c>
      <c r="F232" t="s">
        <v>19</v>
      </c>
      <c r="G232" t="s">
        <v>19</v>
      </c>
      <c r="H232" t="s">
        <v>82</v>
      </c>
      <c r="I232" t="s">
        <v>208</v>
      </c>
      <c r="J232">
        <v>433</v>
      </c>
      <c r="K232" t="s">
        <v>84</v>
      </c>
      <c r="L232" t="s">
        <v>85</v>
      </c>
      <c r="M232" t="s">
        <v>86</v>
      </c>
      <c r="N232">
        <v>2</v>
      </c>
      <c r="O232" s="1">
        <v>44652.522245370368</v>
      </c>
      <c r="P232" s="1">
        <v>44652.656909722224</v>
      </c>
      <c r="Q232">
        <v>2525</v>
      </c>
      <c r="R232">
        <v>9110</v>
      </c>
      <c r="S232" t="b">
        <v>0</v>
      </c>
      <c r="T232" t="s">
        <v>87</v>
      </c>
      <c r="U232" t="b">
        <v>1</v>
      </c>
      <c r="V232" t="s">
        <v>139</v>
      </c>
      <c r="W232" s="1">
        <v>44652.57439814815</v>
      </c>
      <c r="X232">
        <v>3093</v>
      </c>
      <c r="Y232">
        <v>303</v>
      </c>
      <c r="Z232">
        <v>0</v>
      </c>
      <c r="AA232">
        <v>303</v>
      </c>
      <c r="AB232">
        <v>0</v>
      </c>
      <c r="AC232">
        <v>48</v>
      </c>
      <c r="AD232">
        <v>130</v>
      </c>
      <c r="AE232">
        <v>0</v>
      </c>
      <c r="AF232">
        <v>0</v>
      </c>
      <c r="AG232">
        <v>0</v>
      </c>
      <c r="AH232" t="s">
        <v>115</v>
      </c>
      <c r="AI232" s="1">
        <v>44652.656909722224</v>
      </c>
      <c r="AJ232">
        <v>1303</v>
      </c>
      <c r="AK232">
        <v>14</v>
      </c>
      <c r="AL232">
        <v>0</v>
      </c>
      <c r="AM232">
        <v>14</v>
      </c>
      <c r="AN232">
        <v>0</v>
      </c>
      <c r="AO232">
        <v>14</v>
      </c>
      <c r="AP232">
        <v>116</v>
      </c>
      <c r="AQ232">
        <v>0</v>
      </c>
      <c r="AR232">
        <v>0</v>
      </c>
      <c r="AS232">
        <v>0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609</v>
      </c>
      <c r="B233" t="s">
        <v>79</v>
      </c>
      <c r="C233" t="s">
        <v>600</v>
      </c>
      <c r="D233" t="s">
        <v>81</v>
      </c>
      <c r="E233" s="2" t="str">
        <f>HYPERLINK("capsilon://?command=openfolder&amp;siteaddress=FAM.docvelocity-na8.net&amp;folderid=FX1158A4B4-62C1-35C2-C2D3-A959EB3F8A62","FX220490")</f>
        <v>FX220490</v>
      </c>
      <c r="F233" t="s">
        <v>19</v>
      </c>
      <c r="G233" t="s">
        <v>19</v>
      </c>
      <c r="H233" t="s">
        <v>82</v>
      </c>
      <c r="I233" t="s">
        <v>601</v>
      </c>
      <c r="J233">
        <v>347</v>
      </c>
      <c r="K233" t="s">
        <v>84</v>
      </c>
      <c r="L233" t="s">
        <v>85</v>
      </c>
      <c r="M233" t="s">
        <v>86</v>
      </c>
      <c r="N233">
        <v>2</v>
      </c>
      <c r="O233" s="1">
        <v>44657.762256944443</v>
      </c>
      <c r="P233" s="1">
        <v>44657.834178240744</v>
      </c>
      <c r="Q233">
        <v>3903</v>
      </c>
      <c r="R233">
        <v>2311</v>
      </c>
      <c r="S233" t="b">
        <v>0</v>
      </c>
      <c r="T233" t="s">
        <v>87</v>
      </c>
      <c r="U233" t="b">
        <v>1</v>
      </c>
      <c r="V233" t="s">
        <v>151</v>
      </c>
      <c r="W233" s="1">
        <v>44657.772650462961</v>
      </c>
      <c r="X233">
        <v>781</v>
      </c>
      <c r="Y233">
        <v>291</v>
      </c>
      <c r="Z233">
        <v>0</v>
      </c>
      <c r="AA233">
        <v>291</v>
      </c>
      <c r="AB233">
        <v>0</v>
      </c>
      <c r="AC233">
        <v>10</v>
      </c>
      <c r="AD233">
        <v>56</v>
      </c>
      <c r="AE233">
        <v>0</v>
      </c>
      <c r="AF233">
        <v>0</v>
      </c>
      <c r="AG233">
        <v>0</v>
      </c>
      <c r="AH233" t="s">
        <v>200</v>
      </c>
      <c r="AI233" s="1">
        <v>44657.834178240744</v>
      </c>
      <c r="AJ233">
        <v>1487</v>
      </c>
      <c r="AK233">
        <v>4</v>
      </c>
      <c r="AL233">
        <v>0</v>
      </c>
      <c r="AM233">
        <v>4</v>
      </c>
      <c r="AN233">
        <v>0</v>
      </c>
      <c r="AO233">
        <v>3</v>
      </c>
      <c r="AP233">
        <v>52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610</v>
      </c>
      <c r="B234" t="s">
        <v>79</v>
      </c>
      <c r="C234" t="s">
        <v>611</v>
      </c>
      <c r="D234" t="s">
        <v>81</v>
      </c>
      <c r="E234" s="2" t="str">
        <f>HYPERLINK("capsilon://?command=openfolder&amp;siteaddress=FAM.docvelocity-na8.net&amp;folderid=FX1E80BD6B-809A-D684-86B8-6C8A1133D678","FX22042066")</f>
        <v>FX22042066</v>
      </c>
      <c r="F234" t="s">
        <v>19</v>
      </c>
      <c r="G234" t="s">
        <v>19</v>
      </c>
      <c r="H234" t="s">
        <v>82</v>
      </c>
      <c r="I234" t="s">
        <v>612</v>
      </c>
      <c r="J234">
        <v>650</v>
      </c>
      <c r="K234" t="s">
        <v>84</v>
      </c>
      <c r="L234" t="s">
        <v>85</v>
      </c>
      <c r="M234" t="s">
        <v>86</v>
      </c>
      <c r="N234">
        <v>1</v>
      </c>
      <c r="O234" s="1">
        <v>44657.786412037036</v>
      </c>
      <c r="P234" s="1">
        <v>44657.828831018516</v>
      </c>
      <c r="Q234">
        <v>2442</v>
      </c>
      <c r="R234">
        <v>1223</v>
      </c>
      <c r="S234" t="b">
        <v>0</v>
      </c>
      <c r="T234" t="s">
        <v>87</v>
      </c>
      <c r="U234" t="b">
        <v>0</v>
      </c>
      <c r="V234" t="s">
        <v>320</v>
      </c>
      <c r="W234" s="1">
        <v>44657.828831018516</v>
      </c>
      <c r="X234">
        <v>718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650</v>
      </c>
      <c r="AE234">
        <v>625</v>
      </c>
      <c r="AF234">
        <v>0</v>
      </c>
      <c r="AG234">
        <v>15</v>
      </c>
      <c r="AH234" t="s">
        <v>87</v>
      </c>
      <c r="AI234" t="s">
        <v>87</v>
      </c>
      <c r="AJ234" t="s">
        <v>87</v>
      </c>
      <c r="AK234" t="s">
        <v>87</v>
      </c>
      <c r="AL234" t="s">
        <v>87</v>
      </c>
      <c r="AM234" t="s">
        <v>87</v>
      </c>
      <c r="AN234" t="s">
        <v>87</v>
      </c>
      <c r="AO234" t="s">
        <v>87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613</v>
      </c>
      <c r="B235" t="s">
        <v>79</v>
      </c>
      <c r="C235" t="s">
        <v>614</v>
      </c>
      <c r="D235" t="s">
        <v>81</v>
      </c>
      <c r="E235" s="2" t="str">
        <f t="shared" ref="E235:E246" si="8">HYPERLINK("capsilon://?command=openfolder&amp;siteaddress=FAM.docvelocity-na8.net&amp;folderid=FX6E7E91CB-FBF9-1EE3-ACDA-416A92B990A9","FX2204296")</f>
        <v>FX2204296</v>
      </c>
      <c r="F235" t="s">
        <v>19</v>
      </c>
      <c r="G235" t="s">
        <v>19</v>
      </c>
      <c r="H235" t="s">
        <v>82</v>
      </c>
      <c r="I235" t="s">
        <v>615</v>
      </c>
      <c r="J235">
        <v>63</v>
      </c>
      <c r="K235" t="s">
        <v>84</v>
      </c>
      <c r="L235" t="s">
        <v>85</v>
      </c>
      <c r="M235" t="s">
        <v>86</v>
      </c>
      <c r="N235">
        <v>2</v>
      </c>
      <c r="O235" s="1">
        <v>44657.787037037036</v>
      </c>
      <c r="P235" s="1">
        <v>44657.838506944441</v>
      </c>
      <c r="Q235">
        <v>3567</v>
      </c>
      <c r="R235">
        <v>880</v>
      </c>
      <c r="S235" t="b">
        <v>0</v>
      </c>
      <c r="T235" t="s">
        <v>87</v>
      </c>
      <c r="U235" t="b">
        <v>0</v>
      </c>
      <c r="V235" t="s">
        <v>189</v>
      </c>
      <c r="W235" s="1">
        <v>44657.793032407404</v>
      </c>
      <c r="X235">
        <v>507</v>
      </c>
      <c r="Y235">
        <v>44</v>
      </c>
      <c r="Z235">
        <v>0</v>
      </c>
      <c r="AA235">
        <v>44</v>
      </c>
      <c r="AB235">
        <v>0</v>
      </c>
      <c r="AC235">
        <v>17</v>
      </c>
      <c r="AD235">
        <v>19</v>
      </c>
      <c r="AE235">
        <v>0</v>
      </c>
      <c r="AF235">
        <v>0</v>
      </c>
      <c r="AG235">
        <v>0</v>
      </c>
      <c r="AH235" t="s">
        <v>200</v>
      </c>
      <c r="AI235" s="1">
        <v>44657.838506944441</v>
      </c>
      <c r="AJ235">
        <v>373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17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616</v>
      </c>
      <c r="B236" t="s">
        <v>79</v>
      </c>
      <c r="C236" t="s">
        <v>614</v>
      </c>
      <c r="D236" t="s">
        <v>81</v>
      </c>
      <c r="E236" s="2" t="str">
        <f t="shared" si="8"/>
        <v>FX2204296</v>
      </c>
      <c r="F236" t="s">
        <v>19</v>
      </c>
      <c r="G236" t="s">
        <v>19</v>
      </c>
      <c r="H236" t="s">
        <v>82</v>
      </c>
      <c r="I236" t="s">
        <v>617</v>
      </c>
      <c r="J236">
        <v>52</v>
      </c>
      <c r="K236" t="s">
        <v>84</v>
      </c>
      <c r="L236" t="s">
        <v>85</v>
      </c>
      <c r="M236" t="s">
        <v>86</v>
      </c>
      <c r="N236">
        <v>2</v>
      </c>
      <c r="O236" s="1">
        <v>44657.787141203706</v>
      </c>
      <c r="P236" s="1">
        <v>44657.838750000003</v>
      </c>
      <c r="Q236">
        <v>3151</v>
      </c>
      <c r="R236">
        <v>1308</v>
      </c>
      <c r="S236" t="b">
        <v>0</v>
      </c>
      <c r="T236" t="s">
        <v>87</v>
      </c>
      <c r="U236" t="b">
        <v>0</v>
      </c>
      <c r="V236" t="s">
        <v>98</v>
      </c>
      <c r="W236" s="1">
        <v>44657.79855324074</v>
      </c>
      <c r="X236">
        <v>958</v>
      </c>
      <c r="Y236">
        <v>57</v>
      </c>
      <c r="Z236">
        <v>0</v>
      </c>
      <c r="AA236">
        <v>57</v>
      </c>
      <c r="AB236">
        <v>0</v>
      </c>
      <c r="AC236">
        <v>27</v>
      </c>
      <c r="AD236">
        <v>-5</v>
      </c>
      <c r="AE236">
        <v>0</v>
      </c>
      <c r="AF236">
        <v>0</v>
      </c>
      <c r="AG236">
        <v>0</v>
      </c>
      <c r="AH236" t="s">
        <v>442</v>
      </c>
      <c r="AI236" s="1">
        <v>44657.838750000003</v>
      </c>
      <c r="AJ236">
        <v>350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-5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618</v>
      </c>
      <c r="B237" t="s">
        <v>79</v>
      </c>
      <c r="C237" t="s">
        <v>614</v>
      </c>
      <c r="D237" t="s">
        <v>81</v>
      </c>
      <c r="E237" s="2" t="str">
        <f t="shared" si="8"/>
        <v>FX2204296</v>
      </c>
      <c r="F237" t="s">
        <v>19</v>
      </c>
      <c r="G237" t="s">
        <v>19</v>
      </c>
      <c r="H237" t="s">
        <v>82</v>
      </c>
      <c r="I237" t="s">
        <v>619</v>
      </c>
      <c r="J237">
        <v>28</v>
      </c>
      <c r="K237" t="s">
        <v>84</v>
      </c>
      <c r="L237" t="s">
        <v>85</v>
      </c>
      <c r="M237" t="s">
        <v>86</v>
      </c>
      <c r="N237">
        <v>2</v>
      </c>
      <c r="O237" s="1">
        <v>44657.788506944446</v>
      </c>
      <c r="P237" s="1">
        <v>44657.839525462965</v>
      </c>
      <c r="Q237">
        <v>4026</v>
      </c>
      <c r="R237">
        <v>382</v>
      </c>
      <c r="S237" t="b">
        <v>0</v>
      </c>
      <c r="T237" t="s">
        <v>87</v>
      </c>
      <c r="U237" t="b">
        <v>0</v>
      </c>
      <c r="V237" t="s">
        <v>127</v>
      </c>
      <c r="W237" s="1">
        <v>44657.792129629626</v>
      </c>
      <c r="X237">
        <v>294</v>
      </c>
      <c r="Y237">
        <v>21</v>
      </c>
      <c r="Z237">
        <v>0</v>
      </c>
      <c r="AA237">
        <v>21</v>
      </c>
      <c r="AB237">
        <v>0</v>
      </c>
      <c r="AC237">
        <v>2</v>
      </c>
      <c r="AD237">
        <v>7</v>
      </c>
      <c r="AE237">
        <v>0</v>
      </c>
      <c r="AF237">
        <v>0</v>
      </c>
      <c r="AG237">
        <v>0</v>
      </c>
      <c r="AH237" t="s">
        <v>200</v>
      </c>
      <c r="AI237" s="1">
        <v>44657.839525462965</v>
      </c>
      <c r="AJ237">
        <v>88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620</v>
      </c>
      <c r="B238" t="s">
        <v>79</v>
      </c>
      <c r="C238" t="s">
        <v>614</v>
      </c>
      <c r="D238" t="s">
        <v>81</v>
      </c>
      <c r="E238" s="2" t="str">
        <f t="shared" si="8"/>
        <v>FX2204296</v>
      </c>
      <c r="F238" t="s">
        <v>19</v>
      </c>
      <c r="G238" t="s">
        <v>19</v>
      </c>
      <c r="H238" t="s">
        <v>82</v>
      </c>
      <c r="I238" t="s">
        <v>621</v>
      </c>
      <c r="J238">
        <v>28</v>
      </c>
      <c r="K238" t="s">
        <v>84</v>
      </c>
      <c r="L238" t="s">
        <v>85</v>
      </c>
      <c r="M238" t="s">
        <v>86</v>
      </c>
      <c r="N238">
        <v>2</v>
      </c>
      <c r="O238" s="1">
        <v>44657.788564814815</v>
      </c>
      <c r="P238" s="1">
        <v>44657.845925925925</v>
      </c>
      <c r="Q238">
        <v>3331</v>
      </c>
      <c r="R238">
        <v>1625</v>
      </c>
      <c r="S238" t="b">
        <v>0</v>
      </c>
      <c r="T238" t="s">
        <v>87</v>
      </c>
      <c r="U238" t="b">
        <v>0</v>
      </c>
      <c r="V238" t="s">
        <v>127</v>
      </c>
      <c r="W238" s="1">
        <v>44657.802060185182</v>
      </c>
      <c r="X238">
        <v>857</v>
      </c>
      <c r="Y238">
        <v>21</v>
      </c>
      <c r="Z238">
        <v>0</v>
      </c>
      <c r="AA238">
        <v>21</v>
      </c>
      <c r="AB238">
        <v>0</v>
      </c>
      <c r="AC238">
        <v>4</v>
      </c>
      <c r="AD238">
        <v>7</v>
      </c>
      <c r="AE238">
        <v>0</v>
      </c>
      <c r="AF238">
        <v>0</v>
      </c>
      <c r="AG238">
        <v>0</v>
      </c>
      <c r="AH238" t="s">
        <v>442</v>
      </c>
      <c r="AI238" s="1">
        <v>44657.845925925925</v>
      </c>
      <c r="AJ238">
        <v>619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5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622</v>
      </c>
      <c r="B239" t="s">
        <v>79</v>
      </c>
      <c r="C239" t="s">
        <v>614</v>
      </c>
      <c r="D239" t="s">
        <v>81</v>
      </c>
      <c r="E239" s="2" t="str">
        <f t="shared" si="8"/>
        <v>FX2204296</v>
      </c>
      <c r="F239" t="s">
        <v>19</v>
      </c>
      <c r="G239" t="s">
        <v>19</v>
      </c>
      <c r="H239" t="s">
        <v>82</v>
      </c>
      <c r="I239" t="s">
        <v>623</v>
      </c>
      <c r="J239">
        <v>28</v>
      </c>
      <c r="K239" t="s">
        <v>84</v>
      </c>
      <c r="L239" t="s">
        <v>85</v>
      </c>
      <c r="M239" t="s">
        <v>86</v>
      </c>
      <c r="N239">
        <v>2</v>
      </c>
      <c r="O239" s="1">
        <v>44657.788912037038</v>
      </c>
      <c r="P239" s="1">
        <v>44657.846921296295</v>
      </c>
      <c r="Q239">
        <v>4638</v>
      </c>
      <c r="R239">
        <v>374</v>
      </c>
      <c r="S239" t="b">
        <v>0</v>
      </c>
      <c r="T239" t="s">
        <v>87</v>
      </c>
      <c r="U239" t="b">
        <v>0</v>
      </c>
      <c r="V239" t="s">
        <v>127</v>
      </c>
      <c r="W239" s="1">
        <v>44657.803495370368</v>
      </c>
      <c r="X239">
        <v>123</v>
      </c>
      <c r="Y239">
        <v>0</v>
      </c>
      <c r="Z239">
        <v>0</v>
      </c>
      <c r="AA239">
        <v>0</v>
      </c>
      <c r="AB239">
        <v>21</v>
      </c>
      <c r="AC239">
        <v>0</v>
      </c>
      <c r="AD239">
        <v>28</v>
      </c>
      <c r="AE239">
        <v>0</v>
      </c>
      <c r="AF239">
        <v>0</v>
      </c>
      <c r="AG239">
        <v>0</v>
      </c>
      <c r="AH239" t="s">
        <v>442</v>
      </c>
      <c r="AI239" s="1">
        <v>44657.846921296295</v>
      </c>
      <c r="AJ239">
        <v>85</v>
      </c>
      <c r="AK239">
        <v>0</v>
      </c>
      <c r="AL239">
        <v>0</v>
      </c>
      <c r="AM239">
        <v>0</v>
      </c>
      <c r="AN239">
        <v>21</v>
      </c>
      <c r="AO239">
        <v>0</v>
      </c>
      <c r="AP239">
        <v>28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624</v>
      </c>
      <c r="B240" t="s">
        <v>79</v>
      </c>
      <c r="C240" t="s">
        <v>614</v>
      </c>
      <c r="D240" t="s">
        <v>81</v>
      </c>
      <c r="E240" s="2" t="str">
        <f t="shared" si="8"/>
        <v>FX2204296</v>
      </c>
      <c r="F240" t="s">
        <v>19</v>
      </c>
      <c r="G240" t="s">
        <v>19</v>
      </c>
      <c r="H240" t="s">
        <v>82</v>
      </c>
      <c r="I240" t="s">
        <v>625</v>
      </c>
      <c r="J240">
        <v>28</v>
      </c>
      <c r="K240" t="s">
        <v>84</v>
      </c>
      <c r="L240" t="s">
        <v>85</v>
      </c>
      <c r="M240" t="s">
        <v>86</v>
      </c>
      <c r="N240">
        <v>2</v>
      </c>
      <c r="O240" s="1">
        <v>44657.7890162037</v>
      </c>
      <c r="P240" s="1">
        <v>44657.850763888891</v>
      </c>
      <c r="Q240">
        <v>4680</v>
      </c>
      <c r="R240">
        <v>655</v>
      </c>
      <c r="S240" t="b">
        <v>0</v>
      </c>
      <c r="T240" t="s">
        <v>87</v>
      </c>
      <c r="U240" t="b">
        <v>0</v>
      </c>
      <c r="V240" t="s">
        <v>133</v>
      </c>
      <c r="W240" s="1">
        <v>44657.793634259258</v>
      </c>
      <c r="X240">
        <v>324</v>
      </c>
      <c r="Y240">
        <v>21</v>
      </c>
      <c r="Z240">
        <v>0</v>
      </c>
      <c r="AA240">
        <v>21</v>
      </c>
      <c r="AB240">
        <v>0</v>
      </c>
      <c r="AC240">
        <v>0</v>
      </c>
      <c r="AD240">
        <v>7</v>
      </c>
      <c r="AE240">
        <v>0</v>
      </c>
      <c r="AF240">
        <v>0</v>
      </c>
      <c r="AG240">
        <v>0</v>
      </c>
      <c r="AH240" t="s">
        <v>442</v>
      </c>
      <c r="AI240" s="1">
        <v>44657.850763888891</v>
      </c>
      <c r="AJ240">
        <v>331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7</v>
      </c>
      <c r="AQ240">
        <v>0</v>
      </c>
      <c r="AR240">
        <v>0</v>
      </c>
      <c r="AS240">
        <v>0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626</v>
      </c>
      <c r="B241" t="s">
        <v>79</v>
      </c>
      <c r="C241" t="s">
        <v>614</v>
      </c>
      <c r="D241" t="s">
        <v>81</v>
      </c>
      <c r="E241" s="2" t="str">
        <f t="shared" si="8"/>
        <v>FX2204296</v>
      </c>
      <c r="F241" t="s">
        <v>19</v>
      </c>
      <c r="G241" t="s">
        <v>19</v>
      </c>
      <c r="H241" t="s">
        <v>82</v>
      </c>
      <c r="I241" t="s">
        <v>627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44657.78943287037</v>
      </c>
      <c r="P241" s="1">
        <v>44657.857210648152</v>
      </c>
      <c r="Q241">
        <v>4118</v>
      </c>
      <c r="R241">
        <v>1738</v>
      </c>
      <c r="S241" t="b">
        <v>0</v>
      </c>
      <c r="T241" t="s">
        <v>87</v>
      </c>
      <c r="U241" t="b">
        <v>0</v>
      </c>
      <c r="V241" t="s">
        <v>189</v>
      </c>
      <c r="W241" s="1">
        <v>44657.807592592595</v>
      </c>
      <c r="X241">
        <v>1010</v>
      </c>
      <c r="Y241">
        <v>21</v>
      </c>
      <c r="Z241">
        <v>0</v>
      </c>
      <c r="AA241">
        <v>21</v>
      </c>
      <c r="AB241">
        <v>0</v>
      </c>
      <c r="AC241">
        <v>18</v>
      </c>
      <c r="AD241">
        <v>7</v>
      </c>
      <c r="AE241">
        <v>0</v>
      </c>
      <c r="AF241">
        <v>0</v>
      </c>
      <c r="AG241">
        <v>0</v>
      </c>
      <c r="AH241" t="s">
        <v>442</v>
      </c>
      <c r="AI241" s="1">
        <v>44657.857210648152</v>
      </c>
      <c r="AJ241">
        <v>556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4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628</v>
      </c>
      <c r="B242" t="s">
        <v>79</v>
      </c>
      <c r="C242" t="s">
        <v>614</v>
      </c>
      <c r="D242" t="s">
        <v>81</v>
      </c>
      <c r="E242" s="2" t="str">
        <f t="shared" si="8"/>
        <v>FX2204296</v>
      </c>
      <c r="F242" t="s">
        <v>19</v>
      </c>
      <c r="G242" t="s">
        <v>19</v>
      </c>
      <c r="H242" t="s">
        <v>82</v>
      </c>
      <c r="I242" t="s">
        <v>629</v>
      </c>
      <c r="J242">
        <v>28</v>
      </c>
      <c r="K242" t="s">
        <v>84</v>
      </c>
      <c r="L242" t="s">
        <v>85</v>
      </c>
      <c r="M242" t="s">
        <v>86</v>
      </c>
      <c r="N242">
        <v>2</v>
      </c>
      <c r="O242" s="1">
        <v>44657.789548611108</v>
      </c>
      <c r="P242" s="1">
        <v>44657.859525462962</v>
      </c>
      <c r="Q242">
        <v>5574</v>
      </c>
      <c r="R242">
        <v>472</v>
      </c>
      <c r="S242" t="b">
        <v>0</v>
      </c>
      <c r="T242" t="s">
        <v>87</v>
      </c>
      <c r="U242" t="b">
        <v>0</v>
      </c>
      <c r="V242" t="s">
        <v>136</v>
      </c>
      <c r="W242" s="1">
        <v>44657.79383101852</v>
      </c>
      <c r="X242">
        <v>273</v>
      </c>
      <c r="Y242">
        <v>21</v>
      </c>
      <c r="Z242">
        <v>0</v>
      </c>
      <c r="AA242">
        <v>21</v>
      </c>
      <c r="AB242">
        <v>0</v>
      </c>
      <c r="AC242">
        <v>0</v>
      </c>
      <c r="AD242">
        <v>7</v>
      </c>
      <c r="AE242">
        <v>0</v>
      </c>
      <c r="AF242">
        <v>0</v>
      </c>
      <c r="AG242">
        <v>0</v>
      </c>
      <c r="AH242" t="s">
        <v>442</v>
      </c>
      <c r="AI242" s="1">
        <v>44657.859525462962</v>
      </c>
      <c r="AJ242">
        <v>199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7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630</v>
      </c>
      <c r="B243" t="s">
        <v>79</v>
      </c>
      <c r="C243" t="s">
        <v>614</v>
      </c>
      <c r="D243" t="s">
        <v>81</v>
      </c>
      <c r="E243" s="2" t="str">
        <f t="shared" si="8"/>
        <v>FX2204296</v>
      </c>
      <c r="F243" t="s">
        <v>19</v>
      </c>
      <c r="G243" t="s">
        <v>19</v>
      </c>
      <c r="H243" t="s">
        <v>82</v>
      </c>
      <c r="I243" t="s">
        <v>631</v>
      </c>
      <c r="J243">
        <v>28</v>
      </c>
      <c r="K243" t="s">
        <v>84</v>
      </c>
      <c r="L243" t="s">
        <v>85</v>
      </c>
      <c r="M243" t="s">
        <v>86</v>
      </c>
      <c r="N243">
        <v>2</v>
      </c>
      <c r="O243" s="1">
        <v>44657.789988425924</v>
      </c>
      <c r="P243" s="1">
        <v>44657.86277777778</v>
      </c>
      <c r="Q243">
        <v>5569</v>
      </c>
      <c r="R243">
        <v>720</v>
      </c>
      <c r="S243" t="b">
        <v>0</v>
      </c>
      <c r="T243" t="s">
        <v>87</v>
      </c>
      <c r="U243" t="b">
        <v>0</v>
      </c>
      <c r="V243" t="s">
        <v>136</v>
      </c>
      <c r="W243" s="1">
        <v>44657.798819444448</v>
      </c>
      <c r="X243">
        <v>431</v>
      </c>
      <c r="Y243">
        <v>21</v>
      </c>
      <c r="Z243">
        <v>0</v>
      </c>
      <c r="AA243">
        <v>21</v>
      </c>
      <c r="AB243">
        <v>0</v>
      </c>
      <c r="AC243">
        <v>14</v>
      </c>
      <c r="AD243">
        <v>7</v>
      </c>
      <c r="AE243">
        <v>0</v>
      </c>
      <c r="AF243">
        <v>0</v>
      </c>
      <c r="AG243">
        <v>0</v>
      </c>
      <c r="AH243" t="s">
        <v>442</v>
      </c>
      <c r="AI243" s="1">
        <v>44657.86277777778</v>
      </c>
      <c r="AJ243">
        <v>280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7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632</v>
      </c>
      <c r="B244" t="s">
        <v>79</v>
      </c>
      <c r="C244" t="s">
        <v>614</v>
      </c>
      <c r="D244" t="s">
        <v>81</v>
      </c>
      <c r="E244" s="2" t="str">
        <f t="shared" si="8"/>
        <v>FX2204296</v>
      </c>
      <c r="F244" t="s">
        <v>19</v>
      </c>
      <c r="G244" t="s">
        <v>19</v>
      </c>
      <c r="H244" t="s">
        <v>82</v>
      </c>
      <c r="I244" t="s">
        <v>633</v>
      </c>
      <c r="J244">
        <v>28</v>
      </c>
      <c r="K244" t="s">
        <v>84</v>
      </c>
      <c r="L244" t="s">
        <v>85</v>
      </c>
      <c r="M244" t="s">
        <v>86</v>
      </c>
      <c r="N244">
        <v>2</v>
      </c>
      <c r="O244" s="1">
        <v>44657.790196759262</v>
      </c>
      <c r="P244" s="1">
        <v>44657.866898148146</v>
      </c>
      <c r="Q244">
        <v>5820</v>
      </c>
      <c r="R244">
        <v>807</v>
      </c>
      <c r="S244" t="b">
        <v>0</v>
      </c>
      <c r="T244" t="s">
        <v>87</v>
      </c>
      <c r="U244" t="b">
        <v>0</v>
      </c>
      <c r="V244" t="s">
        <v>148</v>
      </c>
      <c r="W244" s="1">
        <v>44657.800034722219</v>
      </c>
      <c r="X244">
        <v>452</v>
      </c>
      <c r="Y244">
        <v>21</v>
      </c>
      <c r="Z244">
        <v>0</v>
      </c>
      <c r="AA244">
        <v>21</v>
      </c>
      <c r="AB244">
        <v>0</v>
      </c>
      <c r="AC244">
        <v>6</v>
      </c>
      <c r="AD244">
        <v>7</v>
      </c>
      <c r="AE244">
        <v>0</v>
      </c>
      <c r="AF244">
        <v>0</v>
      </c>
      <c r="AG244">
        <v>0</v>
      </c>
      <c r="AH244" t="s">
        <v>442</v>
      </c>
      <c r="AI244" s="1">
        <v>44657.866898148146</v>
      </c>
      <c r="AJ244">
        <v>355</v>
      </c>
      <c r="AK244">
        <v>1</v>
      </c>
      <c r="AL244">
        <v>0</v>
      </c>
      <c r="AM244">
        <v>1</v>
      </c>
      <c r="AN244">
        <v>0</v>
      </c>
      <c r="AO244">
        <v>1</v>
      </c>
      <c r="AP244">
        <v>6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634</v>
      </c>
      <c r="B245" t="s">
        <v>79</v>
      </c>
      <c r="C245" t="s">
        <v>614</v>
      </c>
      <c r="D245" t="s">
        <v>81</v>
      </c>
      <c r="E245" s="2" t="str">
        <f t="shared" si="8"/>
        <v>FX2204296</v>
      </c>
      <c r="F245" t="s">
        <v>19</v>
      </c>
      <c r="G245" t="s">
        <v>19</v>
      </c>
      <c r="H245" t="s">
        <v>82</v>
      </c>
      <c r="I245" t="s">
        <v>635</v>
      </c>
      <c r="J245">
        <v>28</v>
      </c>
      <c r="K245" t="s">
        <v>84</v>
      </c>
      <c r="L245" t="s">
        <v>85</v>
      </c>
      <c r="M245" t="s">
        <v>86</v>
      </c>
      <c r="N245">
        <v>2</v>
      </c>
      <c r="O245" s="1">
        <v>44657.790486111109</v>
      </c>
      <c r="P245" s="1">
        <v>44657.869606481479</v>
      </c>
      <c r="Q245">
        <v>6133</v>
      </c>
      <c r="R245">
        <v>703</v>
      </c>
      <c r="S245" t="b">
        <v>0</v>
      </c>
      <c r="T245" t="s">
        <v>87</v>
      </c>
      <c r="U245" t="b">
        <v>0</v>
      </c>
      <c r="V245" t="s">
        <v>136</v>
      </c>
      <c r="W245" s="1">
        <v>44657.803506944445</v>
      </c>
      <c r="X245">
        <v>404</v>
      </c>
      <c r="Y245">
        <v>21</v>
      </c>
      <c r="Z245">
        <v>0</v>
      </c>
      <c r="AA245">
        <v>21</v>
      </c>
      <c r="AB245">
        <v>0</v>
      </c>
      <c r="AC245">
        <v>2</v>
      </c>
      <c r="AD245">
        <v>7</v>
      </c>
      <c r="AE245">
        <v>0</v>
      </c>
      <c r="AF245">
        <v>0</v>
      </c>
      <c r="AG245">
        <v>0</v>
      </c>
      <c r="AH245" t="s">
        <v>442</v>
      </c>
      <c r="AI245" s="1">
        <v>44657.869606481479</v>
      </c>
      <c r="AJ245">
        <v>233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7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636</v>
      </c>
      <c r="B246" t="s">
        <v>79</v>
      </c>
      <c r="C246" t="s">
        <v>614</v>
      </c>
      <c r="D246" t="s">
        <v>81</v>
      </c>
      <c r="E246" s="2" t="str">
        <f t="shared" si="8"/>
        <v>FX2204296</v>
      </c>
      <c r="F246" t="s">
        <v>19</v>
      </c>
      <c r="G246" t="s">
        <v>19</v>
      </c>
      <c r="H246" t="s">
        <v>82</v>
      </c>
      <c r="I246" t="s">
        <v>637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44657.790671296294</v>
      </c>
      <c r="P246" s="1">
        <v>44657.901504629626</v>
      </c>
      <c r="Q246">
        <v>8673</v>
      </c>
      <c r="R246">
        <v>903</v>
      </c>
      <c r="S246" t="b">
        <v>0</v>
      </c>
      <c r="T246" t="s">
        <v>87</v>
      </c>
      <c r="U246" t="b">
        <v>0</v>
      </c>
      <c r="V246" t="s">
        <v>322</v>
      </c>
      <c r="W246" s="1">
        <v>44657.818969907406</v>
      </c>
      <c r="X246">
        <v>317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442</v>
      </c>
      <c r="AI246" s="1">
        <v>44657.901504629626</v>
      </c>
      <c r="AJ246">
        <v>501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638</v>
      </c>
      <c r="B247" t="s">
        <v>79</v>
      </c>
      <c r="C247" t="s">
        <v>639</v>
      </c>
      <c r="D247" t="s">
        <v>81</v>
      </c>
      <c r="E247" s="2" t="str">
        <f>HYPERLINK("capsilon://?command=openfolder&amp;siteaddress=FAM.docvelocity-na8.net&amp;folderid=FX18D82BB7-C7EF-3CA5-7838-F67858C21935","FX22041544")</f>
        <v>FX22041544</v>
      </c>
      <c r="F247" t="s">
        <v>19</v>
      </c>
      <c r="G247" t="s">
        <v>19</v>
      </c>
      <c r="H247" t="s">
        <v>82</v>
      </c>
      <c r="I247" t="s">
        <v>640</v>
      </c>
      <c r="J247">
        <v>247</v>
      </c>
      <c r="K247" t="s">
        <v>84</v>
      </c>
      <c r="L247" t="s">
        <v>85</v>
      </c>
      <c r="M247" t="s">
        <v>86</v>
      </c>
      <c r="N247">
        <v>1</v>
      </c>
      <c r="O247" s="1">
        <v>44657.795844907407</v>
      </c>
      <c r="P247" s="1">
        <v>44657.837835648148</v>
      </c>
      <c r="Q247">
        <v>2122</v>
      </c>
      <c r="R247">
        <v>1506</v>
      </c>
      <c r="S247" t="b">
        <v>0</v>
      </c>
      <c r="T247" t="s">
        <v>87</v>
      </c>
      <c r="U247" t="b">
        <v>0</v>
      </c>
      <c r="V247" t="s">
        <v>245</v>
      </c>
      <c r="W247" s="1">
        <v>44657.837835648148</v>
      </c>
      <c r="X247">
        <v>928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247</v>
      </c>
      <c r="AE247">
        <v>223</v>
      </c>
      <c r="AF247">
        <v>0</v>
      </c>
      <c r="AG247">
        <v>9</v>
      </c>
      <c r="AH247" t="s">
        <v>87</v>
      </c>
      <c r="AI247" t="s">
        <v>87</v>
      </c>
      <c r="AJ247" t="s">
        <v>87</v>
      </c>
      <c r="AK247" t="s">
        <v>87</v>
      </c>
      <c r="AL247" t="s">
        <v>87</v>
      </c>
      <c r="AM247" t="s">
        <v>87</v>
      </c>
      <c r="AN247" t="s">
        <v>87</v>
      </c>
      <c r="AO247" t="s">
        <v>87</v>
      </c>
      <c r="AP247" t="s">
        <v>87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641</v>
      </c>
      <c r="B248" t="s">
        <v>79</v>
      </c>
      <c r="C248" t="s">
        <v>606</v>
      </c>
      <c r="D248" t="s">
        <v>81</v>
      </c>
      <c r="E248" s="2" t="str">
        <f>HYPERLINK("capsilon://?command=openfolder&amp;siteaddress=FAM.docvelocity-na8.net&amp;folderid=FXA913C807-F985-9C81-556A-44391835ECAB","FX22042073")</f>
        <v>FX22042073</v>
      </c>
      <c r="F248" t="s">
        <v>19</v>
      </c>
      <c r="G248" t="s">
        <v>19</v>
      </c>
      <c r="H248" t="s">
        <v>82</v>
      </c>
      <c r="I248" t="s">
        <v>607</v>
      </c>
      <c r="J248">
        <v>294</v>
      </c>
      <c r="K248" t="s">
        <v>84</v>
      </c>
      <c r="L248" t="s">
        <v>85</v>
      </c>
      <c r="M248" t="s">
        <v>86</v>
      </c>
      <c r="N248">
        <v>2</v>
      </c>
      <c r="O248" s="1">
        <v>44657.802071759259</v>
      </c>
      <c r="P248" s="1">
        <v>44657.834687499999</v>
      </c>
      <c r="Q248">
        <v>713</v>
      </c>
      <c r="R248">
        <v>2105</v>
      </c>
      <c r="S248" t="b">
        <v>0</v>
      </c>
      <c r="T248" t="s">
        <v>87</v>
      </c>
      <c r="U248" t="b">
        <v>1</v>
      </c>
      <c r="V248" t="s">
        <v>320</v>
      </c>
      <c r="W248" s="1">
        <v>44657.820509259262</v>
      </c>
      <c r="X248">
        <v>1034</v>
      </c>
      <c r="Y248">
        <v>260</v>
      </c>
      <c r="Z248">
        <v>0</v>
      </c>
      <c r="AA248">
        <v>260</v>
      </c>
      <c r="AB248">
        <v>0</v>
      </c>
      <c r="AC248">
        <v>6</v>
      </c>
      <c r="AD248">
        <v>34</v>
      </c>
      <c r="AE248">
        <v>0</v>
      </c>
      <c r="AF248">
        <v>0</v>
      </c>
      <c r="AG248">
        <v>0</v>
      </c>
      <c r="AH248" t="s">
        <v>442</v>
      </c>
      <c r="AI248" s="1">
        <v>44657.834687499999</v>
      </c>
      <c r="AJ248">
        <v>1019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34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642</v>
      </c>
      <c r="B249" t="s">
        <v>79</v>
      </c>
      <c r="C249" t="s">
        <v>611</v>
      </c>
      <c r="D249" t="s">
        <v>81</v>
      </c>
      <c r="E249" s="2" t="str">
        <f>HYPERLINK("capsilon://?command=openfolder&amp;siteaddress=FAM.docvelocity-na8.net&amp;folderid=FX1E80BD6B-809A-D684-86B8-6C8A1133D678","FX22042066")</f>
        <v>FX22042066</v>
      </c>
      <c r="F249" t="s">
        <v>19</v>
      </c>
      <c r="G249" t="s">
        <v>19</v>
      </c>
      <c r="H249" t="s">
        <v>82</v>
      </c>
      <c r="I249" t="s">
        <v>612</v>
      </c>
      <c r="J249">
        <v>930</v>
      </c>
      <c r="K249" t="s">
        <v>84</v>
      </c>
      <c r="L249" t="s">
        <v>85</v>
      </c>
      <c r="M249" t="s">
        <v>86</v>
      </c>
      <c r="N249">
        <v>2</v>
      </c>
      <c r="O249" s="1">
        <v>44657.830347222225</v>
      </c>
      <c r="P249" s="1">
        <v>44657.907638888886</v>
      </c>
      <c r="Q249">
        <v>626</v>
      </c>
      <c r="R249">
        <v>6052</v>
      </c>
      <c r="S249" t="b">
        <v>0</v>
      </c>
      <c r="T249" t="s">
        <v>87</v>
      </c>
      <c r="U249" t="b">
        <v>1</v>
      </c>
      <c r="V249" t="s">
        <v>322</v>
      </c>
      <c r="W249" s="1">
        <v>44657.872893518521</v>
      </c>
      <c r="X249">
        <v>3280</v>
      </c>
      <c r="Y249">
        <v>697</v>
      </c>
      <c r="Z249">
        <v>0</v>
      </c>
      <c r="AA249">
        <v>697</v>
      </c>
      <c r="AB249">
        <v>95</v>
      </c>
      <c r="AC249">
        <v>121</v>
      </c>
      <c r="AD249">
        <v>233</v>
      </c>
      <c r="AE249">
        <v>0</v>
      </c>
      <c r="AF249">
        <v>0</v>
      </c>
      <c r="AG249">
        <v>0</v>
      </c>
      <c r="AH249" t="s">
        <v>200</v>
      </c>
      <c r="AI249" s="1">
        <v>44657.907638888886</v>
      </c>
      <c r="AJ249">
        <v>2772</v>
      </c>
      <c r="AK249">
        <v>93</v>
      </c>
      <c r="AL249">
        <v>0</v>
      </c>
      <c r="AM249">
        <v>93</v>
      </c>
      <c r="AN249">
        <v>0</v>
      </c>
      <c r="AO249">
        <v>51</v>
      </c>
      <c r="AP249">
        <v>140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643</v>
      </c>
      <c r="B250" t="s">
        <v>79</v>
      </c>
      <c r="C250" t="s">
        <v>639</v>
      </c>
      <c r="D250" t="s">
        <v>81</v>
      </c>
      <c r="E250" s="2" t="str">
        <f>HYPERLINK("capsilon://?command=openfolder&amp;siteaddress=FAM.docvelocity-na8.net&amp;folderid=FX18D82BB7-C7EF-3CA5-7838-F67858C21935","FX22041544")</f>
        <v>FX22041544</v>
      </c>
      <c r="F250" t="s">
        <v>19</v>
      </c>
      <c r="G250" t="s">
        <v>19</v>
      </c>
      <c r="H250" t="s">
        <v>82</v>
      </c>
      <c r="I250" t="s">
        <v>640</v>
      </c>
      <c r="J250">
        <v>375</v>
      </c>
      <c r="K250" t="s">
        <v>84</v>
      </c>
      <c r="L250" t="s">
        <v>85</v>
      </c>
      <c r="M250" t="s">
        <v>86</v>
      </c>
      <c r="N250">
        <v>2</v>
      </c>
      <c r="O250" s="1">
        <v>44657.838969907411</v>
      </c>
      <c r="P250" s="1">
        <v>44657.895694444444</v>
      </c>
      <c r="Q250">
        <v>199</v>
      </c>
      <c r="R250">
        <v>4702</v>
      </c>
      <c r="S250" t="b">
        <v>0</v>
      </c>
      <c r="T250" t="s">
        <v>87</v>
      </c>
      <c r="U250" t="b">
        <v>1</v>
      </c>
      <c r="V250" t="s">
        <v>245</v>
      </c>
      <c r="W250" s="1">
        <v>44657.869479166664</v>
      </c>
      <c r="X250">
        <v>2449</v>
      </c>
      <c r="Y250">
        <v>315</v>
      </c>
      <c r="Z250">
        <v>0</v>
      </c>
      <c r="AA250">
        <v>315</v>
      </c>
      <c r="AB250">
        <v>3</v>
      </c>
      <c r="AC250">
        <v>73</v>
      </c>
      <c r="AD250">
        <v>60</v>
      </c>
      <c r="AE250">
        <v>0</v>
      </c>
      <c r="AF250">
        <v>0</v>
      </c>
      <c r="AG250">
        <v>0</v>
      </c>
      <c r="AH250" t="s">
        <v>442</v>
      </c>
      <c r="AI250" s="1">
        <v>44657.895694444444</v>
      </c>
      <c r="AJ250">
        <v>2253</v>
      </c>
      <c r="AK250">
        <v>11</v>
      </c>
      <c r="AL250">
        <v>0</v>
      </c>
      <c r="AM250">
        <v>11</v>
      </c>
      <c r="AN250">
        <v>0</v>
      </c>
      <c r="AO250">
        <v>11</v>
      </c>
      <c r="AP250">
        <v>49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644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HYPERLINK("capsilon://?command=openfolder&amp;siteaddress=FAM.docvelocity-na8.net&amp;folderid=FX04DE7B97-6DD5-BD4E-1B31-CD612F1037DF","FX220313526")</f>
        <v>FX220313526</v>
      </c>
      <c r="F251" t="s">
        <v>19</v>
      </c>
      <c r="G251" t="s">
        <v>19</v>
      </c>
      <c r="H251" t="s">
        <v>82</v>
      </c>
      <c r="I251" t="s">
        <v>645</v>
      </c>
      <c r="J251">
        <v>38</v>
      </c>
      <c r="K251" t="s">
        <v>84</v>
      </c>
      <c r="L251" t="s">
        <v>85</v>
      </c>
      <c r="M251" t="s">
        <v>86</v>
      </c>
      <c r="N251">
        <v>2</v>
      </c>
      <c r="O251" s="1">
        <v>44657.852534722224</v>
      </c>
      <c r="P251" s="1">
        <v>44657.907476851855</v>
      </c>
      <c r="Q251">
        <v>3656</v>
      </c>
      <c r="R251">
        <v>1091</v>
      </c>
      <c r="S251" t="b">
        <v>0</v>
      </c>
      <c r="T251" t="s">
        <v>87</v>
      </c>
      <c r="U251" t="b">
        <v>0</v>
      </c>
      <c r="V251" t="s">
        <v>245</v>
      </c>
      <c r="W251" s="1">
        <v>44657.876168981478</v>
      </c>
      <c r="X251">
        <v>577</v>
      </c>
      <c r="Y251">
        <v>33</v>
      </c>
      <c r="Z251">
        <v>0</v>
      </c>
      <c r="AA251">
        <v>33</v>
      </c>
      <c r="AB251">
        <v>0</v>
      </c>
      <c r="AC251">
        <v>5</v>
      </c>
      <c r="AD251">
        <v>5</v>
      </c>
      <c r="AE251">
        <v>0</v>
      </c>
      <c r="AF251">
        <v>0</v>
      </c>
      <c r="AG251">
        <v>0</v>
      </c>
      <c r="AH251" t="s">
        <v>442</v>
      </c>
      <c r="AI251" s="1">
        <v>44657.907476851855</v>
      </c>
      <c r="AJ251">
        <v>514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3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646</v>
      </c>
      <c r="B252" t="s">
        <v>79</v>
      </c>
      <c r="C252" t="s">
        <v>647</v>
      </c>
      <c r="D252" t="s">
        <v>81</v>
      </c>
      <c r="E252" s="2" t="str">
        <f>HYPERLINK("capsilon://?command=openfolder&amp;siteaddress=FAM.docvelocity-na8.net&amp;folderid=FX1C2FBBB4-FA90-2451-3F7A-8B75DC745FAB","FX220313386")</f>
        <v>FX220313386</v>
      </c>
      <c r="F252" t="s">
        <v>19</v>
      </c>
      <c r="G252" t="s">
        <v>19</v>
      </c>
      <c r="H252" t="s">
        <v>82</v>
      </c>
      <c r="I252" t="s">
        <v>648</v>
      </c>
      <c r="J252">
        <v>266</v>
      </c>
      <c r="K252" t="s">
        <v>84</v>
      </c>
      <c r="L252" t="s">
        <v>85</v>
      </c>
      <c r="M252" t="s">
        <v>86</v>
      </c>
      <c r="N252">
        <v>1</v>
      </c>
      <c r="O252" s="1">
        <v>44657.861018518517</v>
      </c>
      <c r="P252" s="1">
        <v>44657.882569444446</v>
      </c>
      <c r="Q252">
        <v>1139</v>
      </c>
      <c r="R252">
        <v>723</v>
      </c>
      <c r="S252" t="b">
        <v>0</v>
      </c>
      <c r="T252" t="s">
        <v>87</v>
      </c>
      <c r="U252" t="b">
        <v>0</v>
      </c>
      <c r="V252" t="s">
        <v>245</v>
      </c>
      <c r="W252" s="1">
        <v>44657.882569444446</v>
      </c>
      <c r="X252">
        <v>552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266</v>
      </c>
      <c r="AE252">
        <v>235</v>
      </c>
      <c r="AF252">
        <v>0</v>
      </c>
      <c r="AG252">
        <v>6</v>
      </c>
      <c r="AH252" t="s">
        <v>87</v>
      </c>
      <c r="AI252" t="s">
        <v>87</v>
      </c>
      <c r="AJ252" t="s">
        <v>87</v>
      </c>
      <c r="AK252" t="s">
        <v>87</v>
      </c>
      <c r="AL252" t="s">
        <v>87</v>
      </c>
      <c r="AM252" t="s">
        <v>87</v>
      </c>
      <c r="AN252" t="s">
        <v>87</v>
      </c>
      <c r="AO252" t="s">
        <v>87</v>
      </c>
      <c r="AP252" t="s">
        <v>87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649</v>
      </c>
      <c r="B253" t="s">
        <v>79</v>
      </c>
      <c r="C253" t="s">
        <v>650</v>
      </c>
      <c r="D253" t="s">
        <v>81</v>
      </c>
      <c r="E253" s="2" t="str">
        <f>HYPERLINK("capsilon://?command=openfolder&amp;siteaddress=FAM.docvelocity-na8.net&amp;folderid=FX62D82738-17F7-BB4C-0F11-A9BE54BC3C35","FX220313150")</f>
        <v>FX220313150</v>
      </c>
      <c r="F253" t="s">
        <v>19</v>
      </c>
      <c r="G253" t="s">
        <v>19</v>
      </c>
      <c r="H253" t="s">
        <v>82</v>
      </c>
      <c r="I253" t="s">
        <v>651</v>
      </c>
      <c r="J253">
        <v>81</v>
      </c>
      <c r="K253" t="s">
        <v>84</v>
      </c>
      <c r="L253" t="s">
        <v>85</v>
      </c>
      <c r="M253" t="s">
        <v>86</v>
      </c>
      <c r="N253">
        <v>2</v>
      </c>
      <c r="O253" s="1">
        <v>44657.881053240744</v>
      </c>
      <c r="P253" s="1">
        <v>44657.911863425928</v>
      </c>
      <c r="Q253">
        <v>1755</v>
      </c>
      <c r="R253">
        <v>907</v>
      </c>
      <c r="S253" t="b">
        <v>0</v>
      </c>
      <c r="T253" t="s">
        <v>87</v>
      </c>
      <c r="U253" t="b">
        <v>0</v>
      </c>
      <c r="V253" t="s">
        <v>245</v>
      </c>
      <c r="W253" s="1">
        <v>44657.888703703706</v>
      </c>
      <c r="X253">
        <v>529</v>
      </c>
      <c r="Y253">
        <v>69</v>
      </c>
      <c r="Z253">
        <v>0</v>
      </c>
      <c r="AA253">
        <v>69</v>
      </c>
      <c r="AB253">
        <v>0</v>
      </c>
      <c r="AC253">
        <v>6</v>
      </c>
      <c r="AD253">
        <v>12</v>
      </c>
      <c r="AE253">
        <v>0</v>
      </c>
      <c r="AF253">
        <v>0</v>
      </c>
      <c r="AG253">
        <v>0</v>
      </c>
      <c r="AH253" t="s">
        <v>442</v>
      </c>
      <c r="AI253" s="1">
        <v>44657.911863425928</v>
      </c>
      <c r="AJ253">
        <v>378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12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652</v>
      </c>
      <c r="B254" t="s">
        <v>79</v>
      </c>
      <c r="C254" t="s">
        <v>647</v>
      </c>
      <c r="D254" t="s">
        <v>81</v>
      </c>
      <c r="E254" s="2" t="str">
        <f>HYPERLINK("capsilon://?command=openfolder&amp;siteaddress=FAM.docvelocity-na8.net&amp;folderid=FX1C2FBBB4-FA90-2451-3F7A-8B75DC745FAB","FX220313386")</f>
        <v>FX220313386</v>
      </c>
      <c r="F254" t="s">
        <v>19</v>
      </c>
      <c r="G254" t="s">
        <v>19</v>
      </c>
      <c r="H254" t="s">
        <v>82</v>
      </c>
      <c r="I254" t="s">
        <v>648</v>
      </c>
      <c r="J254">
        <v>314</v>
      </c>
      <c r="K254" t="s">
        <v>84</v>
      </c>
      <c r="L254" t="s">
        <v>85</v>
      </c>
      <c r="M254" t="s">
        <v>86</v>
      </c>
      <c r="N254">
        <v>2</v>
      </c>
      <c r="O254" s="1">
        <v>44657.883356481485</v>
      </c>
      <c r="P254" s="1">
        <v>44657.952141203707</v>
      </c>
      <c r="Q254">
        <v>945</v>
      </c>
      <c r="R254">
        <v>4998</v>
      </c>
      <c r="S254" t="b">
        <v>0</v>
      </c>
      <c r="T254" t="s">
        <v>87</v>
      </c>
      <c r="U254" t="b">
        <v>1</v>
      </c>
      <c r="V254" t="s">
        <v>322</v>
      </c>
      <c r="W254" s="1">
        <v>44657.912037037036</v>
      </c>
      <c r="X254">
        <v>1882</v>
      </c>
      <c r="Y254">
        <v>307</v>
      </c>
      <c r="Z254">
        <v>0</v>
      </c>
      <c r="AA254">
        <v>307</v>
      </c>
      <c r="AB254">
        <v>0</v>
      </c>
      <c r="AC254">
        <v>84</v>
      </c>
      <c r="AD254">
        <v>7</v>
      </c>
      <c r="AE254">
        <v>0</v>
      </c>
      <c r="AF254">
        <v>0</v>
      </c>
      <c r="AG254">
        <v>0</v>
      </c>
      <c r="AH254" t="s">
        <v>442</v>
      </c>
      <c r="AI254" s="1">
        <v>44657.952141203707</v>
      </c>
      <c r="AJ254">
        <v>2892</v>
      </c>
      <c r="AK254">
        <v>4</v>
      </c>
      <c r="AL254">
        <v>0</v>
      </c>
      <c r="AM254">
        <v>4</v>
      </c>
      <c r="AN254">
        <v>0</v>
      </c>
      <c r="AO254">
        <v>3</v>
      </c>
      <c r="AP254">
        <v>3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653</v>
      </c>
      <c r="B255" t="s">
        <v>79</v>
      </c>
      <c r="C255" t="s">
        <v>654</v>
      </c>
      <c r="D255" t="s">
        <v>81</v>
      </c>
      <c r="E255" s="2" t="str">
        <f>HYPERLINK("capsilon://?command=openfolder&amp;siteaddress=FAM.docvelocity-na8.net&amp;folderid=FXF2B43FB7-721E-20A5-6F0A-57A3A155C221","FX22035745")</f>
        <v>FX22035745</v>
      </c>
      <c r="F255" t="s">
        <v>19</v>
      </c>
      <c r="G255" t="s">
        <v>19</v>
      </c>
      <c r="H255" t="s">
        <v>82</v>
      </c>
      <c r="I255" t="s">
        <v>655</v>
      </c>
      <c r="J255">
        <v>0</v>
      </c>
      <c r="K255" t="s">
        <v>84</v>
      </c>
      <c r="L255" t="s">
        <v>85</v>
      </c>
      <c r="M255" t="s">
        <v>86</v>
      </c>
      <c r="N255">
        <v>2</v>
      </c>
      <c r="O255" s="1">
        <v>44658.409050925926</v>
      </c>
      <c r="P255" s="1">
        <v>44658.411122685182</v>
      </c>
      <c r="Q255">
        <v>20</v>
      </c>
      <c r="R255">
        <v>159</v>
      </c>
      <c r="S255" t="b">
        <v>0</v>
      </c>
      <c r="T255" t="s">
        <v>87</v>
      </c>
      <c r="U255" t="b">
        <v>0</v>
      </c>
      <c r="V255" t="s">
        <v>656</v>
      </c>
      <c r="W255" s="1">
        <v>44658.410405092596</v>
      </c>
      <c r="X255">
        <v>106</v>
      </c>
      <c r="Y255">
        <v>0</v>
      </c>
      <c r="Z255">
        <v>0</v>
      </c>
      <c r="AA255">
        <v>0</v>
      </c>
      <c r="AB255">
        <v>37</v>
      </c>
      <c r="AC255">
        <v>0</v>
      </c>
      <c r="AD255">
        <v>0</v>
      </c>
      <c r="AE255">
        <v>0</v>
      </c>
      <c r="AF255">
        <v>0</v>
      </c>
      <c r="AG255">
        <v>0</v>
      </c>
      <c r="AH255" t="s">
        <v>420</v>
      </c>
      <c r="AI255" s="1">
        <v>44658.411122685182</v>
      </c>
      <c r="AJ255">
        <v>53</v>
      </c>
      <c r="AK255">
        <v>0</v>
      </c>
      <c r="AL255">
        <v>0</v>
      </c>
      <c r="AM255">
        <v>0</v>
      </c>
      <c r="AN255">
        <v>37</v>
      </c>
      <c r="AO255">
        <v>0</v>
      </c>
      <c r="AP255">
        <v>0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657</v>
      </c>
      <c r="B256" t="s">
        <v>79</v>
      </c>
      <c r="C256" t="s">
        <v>658</v>
      </c>
      <c r="D256" t="s">
        <v>81</v>
      </c>
      <c r="E256" s="2" t="str">
        <f>HYPERLINK("capsilon://?command=openfolder&amp;siteaddress=FAM.docvelocity-na8.net&amp;folderid=FXA24A59D4-789C-1260-B575-92DEC192BAC7","FX22042055")</f>
        <v>FX22042055</v>
      </c>
      <c r="F256" t="s">
        <v>19</v>
      </c>
      <c r="G256" t="s">
        <v>19</v>
      </c>
      <c r="H256" t="s">
        <v>82</v>
      </c>
      <c r="I256" t="s">
        <v>659</v>
      </c>
      <c r="J256">
        <v>75</v>
      </c>
      <c r="K256" t="s">
        <v>84</v>
      </c>
      <c r="L256" t="s">
        <v>85</v>
      </c>
      <c r="M256" t="s">
        <v>86</v>
      </c>
      <c r="N256">
        <v>2</v>
      </c>
      <c r="O256" s="1">
        <v>44658.426851851851</v>
      </c>
      <c r="P256" s="1">
        <v>44658.444351851853</v>
      </c>
      <c r="Q256">
        <v>574</v>
      </c>
      <c r="R256">
        <v>938</v>
      </c>
      <c r="S256" t="b">
        <v>0</v>
      </c>
      <c r="T256" t="s">
        <v>87</v>
      </c>
      <c r="U256" t="b">
        <v>0</v>
      </c>
      <c r="V256" t="s">
        <v>660</v>
      </c>
      <c r="W256" s="1">
        <v>44658.430960648147</v>
      </c>
      <c r="X256">
        <v>351</v>
      </c>
      <c r="Y256">
        <v>60</v>
      </c>
      <c r="Z256">
        <v>0</v>
      </c>
      <c r="AA256">
        <v>60</v>
      </c>
      <c r="AB256">
        <v>0</v>
      </c>
      <c r="AC256">
        <v>5</v>
      </c>
      <c r="AD256">
        <v>15</v>
      </c>
      <c r="AE256">
        <v>0</v>
      </c>
      <c r="AF256">
        <v>0</v>
      </c>
      <c r="AG256">
        <v>0</v>
      </c>
      <c r="AH256" t="s">
        <v>413</v>
      </c>
      <c r="AI256" s="1">
        <v>44658.444351851853</v>
      </c>
      <c r="AJ256">
        <v>587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12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661</v>
      </c>
      <c r="B257" t="s">
        <v>79</v>
      </c>
      <c r="C257" t="s">
        <v>662</v>
      </c>
      <c r="D257" t="s">
        <v>81</v>
      </c>
      <c r="E257" s="2" t="str">
        <f>HYPERLINK("capsilon://?command=openfolder&amp;siteaddress=FAM.docvelocity-na8.net&amp;folderid=FX88A956D5-B8F4-F9D2-0D54-D895A6B4E1F0","FX220313839")</f>
        <v>FX220313839</v>
      </c>
      <c r="F257" t="s">
        <v>19</v>
      </c>
      <c r="G257" t="s">
        <v>19</v>
      </c>
      <c r="H257" t="s">
        <v>82</v>
      </c>
      <c r="I257" t="s">
        <v>663</v>
      </c>
      <c r="J257">
        <v>145</v>
      </c>
      <c r="K257" t="s">
        <v>84</v>
      </c>
      <c r="L257" t="s">
        <v>85</v>
      </c>
      <c r="M257" t="s">
        <v>86</v>
      </c>
      <c r="N257">
        <v>1</v>
      </c>
      <c r="O257" s="1">
        <v>44658.43041666667</v>
      </c>
      <c r="P257" s="1">
        <v>44658.502743055556</v>
      </c>
      <c r="Q257">
        <v>4728</v>
      </c>
      <c r="R257">
        <v>1521</v>
      </c>
      <c r="S257" t="b">
        <v>0</v>
      </c>
      <c r="T257" t="s">
        <v>87</v>
      </c>
      <c r="U257" t="b">
        <v>0</v>
      </c>
      <c r="V257" t="s">
        <v>88</v>
      </c>
      <c r="W257" s="1">
        <v>44658.502743055556</v>
      </c>
      <c r="X257">
        <v>438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145</v>
      </c>
      <c r="AE257">
        <v>133</v>
      </c>
      <c r="AF257">
        <v>0</v>
      </c>
      <c r="AG257">
        <v>4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664</v>
      </c>
      <c r="B258" t="s">
        <v>79</v>
      </c>
      <c r="C258" t="s">
        <v>665</v>
      </c>
      <c r="D258" t="s">
        <v>81</v>
      </c>
      <c r="E258" s="2" t="str">
        <f>HYPERLINK("capsilon://?command=openfolder&amp;siteaddress=FAM.docvelocity-na8.net&amp;folderid=FXD5AD3CAD-B28E-5B86-28D3-327E40E9C2F9","FX220313372")</f>
        <v>FX220313372</v>
      </c>
      <c r="F258" t="s">
        <v>19</v>
      </c>
      <c r="G258" t="s">
        <v>19</v>
      </c>
      <c r="H258" t="s">
        <v>82</v>
      </c>
      <c r="I258" t="s">
        <v>666</v>
      </c>
      <c r="J258">
        <v>219</v>
      </c>
      <c r="K258" t="s">
        <v>84</v>
      </c>
      <c r="L258" t="s">
        <v>85</v>
      </c>
      <c r="M258" t="s">
        <v>86</v>
      </c>
      <c r="N258">
        <v>1</v>
      </c>
      <c r="O258" s="1">
        <v>44652.535590277781</v>
      </c>
      <c r="P258" s="1">
        <v>44652.555</v>
      </c>
      <c r="Q258">
        <v>1511</v>
      </c>
      <c r="R258">
        <v>166</v>
      </c>
      <c r="S258" t="b">
        <v>0</v>
      </c>
      <c r="T258" t="s">
        <v>87</v>
      </c>
      <c r="U258" t="b">
        <v>0</v>
      </c>
      <c r="V258" t="s">
        <v>88</v>
      </c>
      <c r="W258" s="1">
        <v>44652.555</v>
      </c>
      <c r="X258">
        <v>139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219</v>
      </c>
      <c r="AE258">
        <v>193</v>
      </c>
      <c r="AF258">
        <v>0</v>
      </c>
      <c r="AG258">
        <v>6</v>
      </c>
      <c r="AH258" t="s">
        <v>87</v>
      </c>
      <c r="AI258" t="s">
        <v>87</v>
      </c>
      <c r="AJ258" t="s">
        <v>87</v>
      </c>
      <c r="AK258" t="s">
        <v>87</v>
      </c>
      <c r="AL258" t="s">
        <v>87</v>
      </c>
      <c r="AM258" t="s">
        <v>87</v>
      </c>
      <c r="AN258" t="s">
        <v>87</v>
      </c>
      <c r="AO258" t="s">
        <v>87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667</v>
      </c>
      <c r="B259" t="s">
        <v>79</v>
      </c>
      <c r="C259" t="s">
        <v>409</v>
      </c>
      <c r="D259" t="s">
        <v>81</v>
      </c>
      <c r="E259" s="2" t="str">
        <f>HYPERLINK("capsilon://?command=openfolder&amp;siteaddress=FAM.docvelocity-na8.net&amp;folderid=FXFDFFEC5B-358D-E2FB-2AC5-F7DE0926686F","FX220312447")</f>
        <v>FX220312447</v>
      </c>
      <c r="F259" t="s">
        <v>19</v>
      </c>
      <c r="G259" t="s">
        <v>19</v>
      </c>
      <c r="H259" t="s">
        <v>82</v>
      </c>
      <c r="I259" t="s">
        <v>668</v>
      </c>
      <c r="J259">
        <v>32</v>
      </c>
      <c r="K259" t="s">
        <v>84</v>
      </c>
      <c r="L259" t="s">
        <v>85</v>
      </c>
      <c r="M259" t="s">
        <v>86</v>
      </c>
      <c r="N259">
        <v>2</v>
      </c>
      <c r="O259" s="1">
        <v>44658.442928240744</v>
      </c>
      <c r="P259" s="1">
        <v>44658.462650462963</v>
      </c>
      <c r="Q259">
        <v>1593</v>
      </c>
      <c r="R259">
        <v>111</v>
      </c>
      <c r="S259" t="b">
        <v>0</v>
      </c>
      <c r="T259" t="s">
        <v>87</v>
      </c>
      <c r="U259" t="b">
        <v>0</v>
      </c>
      <c r="V259" t="s">
        <v>419</v>
      </c>
      <c r="W259" s="1">
        <v>44658.461550925924</v>
      </c>
      <c r="X259">
        <v>63</v>
      </c>
      <c r="Y259">
        <v>0</v>
      </c>
      <c r="Z259">
        <v>0</v>
      </c>
      <c r="AA259">
        <v>0</v>
      </c>
      <c r="AB259">
        <v>27</v>
      </c>
      <c r="AC259">
        <v>0</v>
      </c>
      <c r="AD259">
        <v>32</v>
      </c>
      <c r="AE259">
        <v>0</v>
      </c>
      <c r="AF259">
        <v>0</v>
      </c>
      <c r="AG259">
        <v>0</v>
      </c>
      <c r="AH259" t="s">
        <v>420</v>
      </c>
      <c r="AI259" s="1">
        <v>44658.462650462963</v>
      </c>
      <c r="AJ259">
        <v>38</v>
      </c>
      <c r="AK259">
        <v>0</v>
      </c>
      <c r="AL259">
        <v>0</v>
      </c>
      <c r="AM259">
        <v>0</v>
      </c>
      <c r="AN259">
        <v>27</v>
      </c>
      <c r="AO259">
        <v>0</v>
      </c>
      <c r="AP259">
        <v>32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669</v>
      </c>
      <c r="B260" t="s">
        <v>79</v>
      </c>
      <c r="C260" t="s">
        <v>409</v>
      </c>
      <c r="D260" t="s">
        <v>81</v>
      </c>
      <c r="E260" s="2" t="str">
        <f>HYPERLINK("capsilon://?command=openfolder&amp;siteaddress=FAM.docvelocity-na8.net&amp;folderid=FXFDFFEC5B-358D-E2FB-2AC5-F7DE0926686F","FX220312447")</f>
        <v>FX220312447</v>
      </c>
      <c r="F260" t="s">
        <v>19</v>
      </c>
      <c r="G260" t="s">
        <v>19</v>
      </c>
      <c r="H260" t="s">
        <v>82</v>
      </c>
      <c r="I260" t="s">
        <v>670</v>
      </c>
      <c r="J260">
        <v>28</v>
      </c>
      <c r="K260" t="s">
        <v>84</v>
      </c>
      <c r="L260" t="s">
        <v>85</v>
      </c>
      <c r="M260" t="s">
        <v>86</v>
      </c>
      <c r="N260">
        <v>2</v>
      </c>
      <c r="O260" s="1">
        <v>44658.443009259259</v>
      </c>
      <c r="P260" s="1">
        <v>44658.465497685182</v>
      </c>
      <c r="Q260">
        <v>1546</v>
      </c>
      <c r="R260">
        <v>397</v>
      </c>
      <c r="S260" t="b">
        <v>0</v>
      </c>
      <c r="T260" t="s">
        <v>87</v>
      </c>
      <c r="U260" t="b">
        <v>0</v>
      </c>
      <c r="V260" t="s">
        <v>158</v>
      </c>
      <c r="W260" s="1">
        <v>44658.462939814817</v>
      </c>
      <c r="X260">
        <v>193</v>
      </c>
      <c r="Y260">
        <v>21</v>
      </c>
      <c r="Z260">
        <v>0</v>
      </c>
      <c r="AA260">
        <v>21</v>
      </c>
      <c r="AB260">
        <v>0</v>
      </c>
      <c r="AC260">
        <v>2</v>
      </c>
      <c r="AD260">
        <v>7</v>
      </c>
      <c r="AE260">
        <v>0</v>
      </c>
      <c r="AF260">
        <v>0</v>
      </c>
      <c r="AG260">
        <v>0</v>
      </c>
      <c r="AH260" t="s">
        <v>420</v>
      </c>
      <c r="AI260" s="1">
        <v>44658.465497685182</v>
      </c>
      <c r="AJ260">
        <v>204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7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671</v>
      </c>
      <c r="B261" t="s">
        <v>79</v>
      </c>
      <c r="C261" t="s">
        <v>409</v>
      </c>
      <c r="D261" t="s">
        <v>81</v>
      </c>
      <c r="E261" s="2" t="str">
        <f>HYPERLINK("capsilon://?command=openfolder&amp;siteaddress=FAM.docvelocity-na8.net&amp;folderid=FXFDFFEC5B-358D-E2FB-2AC5-F7DE0926686F","FX220312447")</f>
        <v>FX220312447</v>
      </c>
      <c r="F261" t="s">
        <v>19</v>
      </c>
      <c r="G261" t="s">
        <v>19</v>
      </c>
      <c r="H261" t="s">
        <v>82</v>
      </c>
      <c r="I261" t="s">
        <v>672</v>
      </c>
      <c r="J261">
        <v>56</v>
      </c>
      <c r="K261" t="s">
        <v>84</v>
      </c>
      <c r="L261" t="s">
        <v>85</v>
      </c>
      <c r="M261" t="s">
        <v>86</v>
      </c>
      <c r="N261">
        <v>2</v>
      </c>
      <c r="O261" s="1">
        <v>44658.443159722221</v>
      </c>
      <c r="P261" s="1">
        <v>44658.494791666664</v>
      </c>
      <c r="Q261">
        <v>3650</v>
      </c>
      <c r="R261">
        <v>811</v>
      </c>
      <c r="S261" t="b">
        <v>0</v>
      </c>
      <c r="T261" t="s">
        <v>87</v>
      </c>
      <c r="U261" t="b">
        <v>0</v>
      </c>
      <c r="V261" t="s">
        <v>419</v>
      </c>
      <c r="W261" s="1">
        <v>44658.465740740743</v>
      </c>
      <c r="X261">
        <v>361</v>
      </c>
      <c r="Y261">
        <v>51</v>
      </c>
      <c r="Z261">
        <v>0</v>
      </c>
      <c r="AA261">
        <v>51</v>
      </c>
      <c r="AB261">
        <v>0</v>
      </c>
      <c r="AC261">
        <v>12</v>
      </c>
      <c r="AD261">
        <v>5</v>
      </c>
      <c r="AE261">
        <v>0</v>
      </c>
      <c r="AF261">
        <v>0</v>
      </c>
      <c r="AG261">
        <v>0</v>
      </c>
      <c r="AH261" t="s">
        <v>115</v>
      </c>
      <c r="AI261" s="1">
        <v>44658.494791666664</v>
      </c>
      <c r="AJ261">
        <v>400</v>
      </c>
      <c r="AK261">
        <v>5</v>
      </c>
      <c r="AL261">
        <v>0</v>
      </c>
      <c r="AM261">
        <v>5</v>
      </c>
      <c r="AN261">
        <v>0</v>
      </c>
      <c r="AO261">
        <v>5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673</v>
      </c>
      <c r="B262" t="s">
        <v>79</v>
      </c>
      <c r="C262" t="s">
        <v>409</v>
      </c>
      <c r="D262" t="s">
        <v>81</v>
      </c>
      <c r="E262" s="2" t="str">
        <f>HYPERLINK("capsilon://?command=openfolder&amp;siteaddress=FAM.docvelocity-na8.net&amp;folderid=FXFDFFEC5B-358D-E2FB-2AC5-F7DE0926686F","FX220312447")</f>
        <v>FX220312447</v>
      </c>
      <c r="F262" t="s">
        <v>19</v>
      </c>
      <c r="G262" t="s">
        <v>19</v>
      </c>
      <c r="H262" t="s">
        <v>82</v>
      </c>
      <c r="I262" t="s">
        <v>674</v>
      </c>
      <c r="J262">
        <v>56</v>
      </c>
      <c r="K262" t="s">
        <v>84</v>
      </c>
      <c r="L262" t="s">
        <v>85</v>
      </c>
      <c r="M262" t="s">
        <v>86</v>
      </c>
      <c r="N262">
        <v>2</v>
      </c>
      <c r="O262" s="1">
        <v>44658.443194444444</v>
      </c>
      <c r="P262" s="1">
        <v>44658.473414351851</v>
      </c>
      <c r="Q262">
        <v>2011</v>
      </c>
      <c r="R262">
        <v>600</v>
      </c>
      <c r="S262" t="b">
        <v>0</v>
      </c>
      <c r="T262" t="s">
        <v>87</v>
      </c>
      <c r="U262" t="b">
        <v>0</v>
      </c>
      <c r="V262" t="s">
        <v>158</v>
      </c>
      <c r="W262" s="1">
        <v>44658.465613425928</v>
      </c>
      <c r="X262">
        <v>230</v>
      </c>
      <c r="Y262">
        <v>51</v>
      </c>
      <c r="Z262">
        <v>0</v>
      </c>
      <c r="AA262">
        <v>51</v>
      </c>
      <c r="AB262">
        <v>0</v>
      </c>
      <c r="AC262">
        <v>0</v>
      </c>
      <c r="AD262">
        <v>5</v>
      </c>
      <c r="AE262">
        <v>0</v>
      </c>
      <c r="AF262">
        <v>0</v>
      </c>
      <c r="AG262">
        <v>0</v>
      </c>
      <c r="AH262" t="s">
        <v>420</v>
      </c>
      <c r="AI262" s="1">
        <v>44658.473414351851</v>
      </c>
      <c r="AJ262">
        <v>370</v>
      </c>
      <c r="AK262">
        <v>2</v>
      </c>
      <c r="AL262">
        <v>0</v>
      </c>
      <c r="AM262">
        <v>2</v>
      </c>
      <c r="AN262">
        <v>0</v>
      </c>
      <c r="AO262">
        <v>2</v>
      </c>
      <c r="AP262">
        <v>3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675</v>
      </c>
      <c r="B263" t="s">
        <v>79</v>
      </c>
      <c r="C263" t="s">
        <v>409</v>
      </c>
      <c r="D263" t="s">
        <v>81</v>
      </c>
      <c r="E263" s="2" t="str">
        <f>HYPERLINK("capsilon://?command=openfolder&amp;siteaddress=FAM.docvelocity-na8.net&amp;folderid=FXFDFFEC5B-358D-E2FB-2AC5-F7DE0926686F","FX220312447")</f>
        <v>FX220312447</v>
      </c>
      <c r="F263" t="s">
        <v>19</v>
      </c>
      <c r="G263" t="s">
        <v>19</v>
      </c>
      <c r="H263" t="s">
        <v>82</v>
      </c>
      <c r="I263" t="s">
        <v>676</v>
      </c>
      <c r="J263">
        <v>28</v>
      </c>
      <c r="K263" t="s">
        <v>84</v>
      </c>
      <c r="L263" t="s">
        <v>85</v>
      </c>
      <c r="M263" t="s">
        <v>86</v>
      </c>
      <c r="N263">
        <v>2</v>
      </c>
      <c r="O263" s="1">
        <v>44658.443553240744</v>
      </c>
      <c r="P263" s="1">
        <v>44658.4925</v>
      </c>
      <c r="Q263">
        <v>3902</v>
      </c>
      <c r="R263">
        <v>327</v>
      </c>
      <c r="S263" t="b">
        <v>0</v>
      </c>
      <c r="T263" t="s">
        <v>87</v>
      </c>
      <c r="U263" t="b">
        <v>0</v>
      </c>
      <c r="V263" t="s">
        <v>114</v>
      </c>
      <c r="W263" s="1">
        <v>44658.488483796296</v>
      </c>
      <c r="X263">
        <v>123</v>
      </c>
      <c r="Y263">
        <v>0</v>
      </c>
      <c r="Z263">
        <v>0</v>
      </c>
      <c r="AA263">
        <v>0</v>
      </c>
      <c r="AB263">
        <v>21</v>
      </c>
      <c r="AC263">
        <v>0</v>
      </c>
      <c r="AD263">
        <v>28</v>
      </c>
      <c r="AE263">
        <v>0</v>
      </c>
      <c r="AF263">
        <v>0</v>
      </c>
      <c r="AG263">
        <v>0</v>
      </c>
      <c r="AH263" t="s">
        <v>102</v>
      </c>
      <c r="AI263" s="1">
        <v>44658.4925</v>
      </c>
      <c r="AJ263">
        <v>128</v>
      </c>
      <c r="AK263">
        <v>0</v>
      </c>
      <c r="AL263">
        <v>0</v>
      </c>
      <c r="AM263">
        <v>0</v>
      </c>
      <c r="AN263">
        <v>21</v>
      </c>
      <c r="AO263">
        <v>0</v>
      </c>
      <c r="AP263">
        <v>28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677</v>
      </c>
      <c r="B264" t="s">
        <v>79</v>
      </c>
      <c r="C264" t="s">
        <v>402</v>
      </c>
      <c r="D264" t="s">
        <v>81</v>
      </c>
      <c r="E264" s="2" t="str">
        <f>HYPERLINK("capsilon://?command=openfolder&amp;siteaddress=FAM.docvelocity-na8.net&amp;folderid=FX61CAB72C-85A7-D448-6500-F000CB314928","FX220313361")</f>
        <v>FX220313361</v>
      </c>
      <c r="F264" t="s">
        <v>19</v>
      </c>
      <c r="G264" t="s">
        <v>19</v>
      </c>
      <c r="H264" t="s">
        <v>82</v>
      </c>
      <c r="I264" t="s">
        <v>403</v>
      </c>
      <c r="J264">
        <v>1731</v>
      </c>
      <c r="K264" t="s">
        <v>84</v>
      </c>
      <c r="L264" t="s">
        <v>85</v>
      </c>
      <c r="M264" t="s">
        <v>86</v>
      </c>
      <c r="N264">
        <v>2</v>
      </c>
      <c r="O264" s="1">
        <v>44652.53733796296</v>
      </c>
      <c r="P264" s="1">
        <v>44652.675937499997</v>
      </c>
      <c r="Q264">
        <v>2777</v>
      </c>
      <c r="R264">
        <v>9198</v>
      </c>
      <c r="S264" t="b">
        <v>0</v>
      </c>
      <c r="T264" t="s">
        <v>87</v>
      </c>
      <c r="U264" t="b">
        <v>1</v>
      </c>
      <c r="V264" t="s">
        <v>114</v>
      </c>
      <c r="W264" s="1">
        <v>44652.613194444442</v>
      </c>
      <c r="X264">
        <v>4480</v>
      </c>
      <c r="Y264">
        <v>892</v>
      </c>
      <c r="Z264">
        <v>0</v>
      </c>
      <c r="AA264">
        <v>892</v>
      </c>
      <c r="AB264">
        <v>692</v>
      </c>
      <c r="AC264">
        <v>95</v>
      </c>
      <c r="AD264">
        <v>839</v>
      </c>
      <c r="AE264">
        <v>0</v>
      </c>
      <c r="AF264">
        <v>0</v>
      </c>
      <c r="AG264">
        <v>0</v>
      </c>
      <c r="AH264" t="s">
        <v>190</v>
      </c>
      <c r="AI264" s="1">
        <v>44652.675937499997</v>
      </c>
      <c r="AJ264">
        <v>4450</v>
      </c>
      <c r="AK264">
        <v>11</v>
      </c>
      <c r="AL264">
        <v>0</v>
      </c>
      <c r="AM264">
        <v>11</v>
      </c>
      <c r="AN264">
        <v>692</v>
      </c>
      <c r="AO264">
        <v>11</v>
      </c>
      <c r="AP264">
        <v>828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678</v>
      </c>
      <c r="B265" t="s">
        <v>79</v>
      </c>
      <c r="C265" t="s">
        <v>679</v>
      </c>
      <c r="D265" t="s">
        <v>81</v>
      </c>
      <c r="E265" s="2" t="str">
        <f>HYPERLINK("capsilon://?command=openfolder&amp;siteaddress=FAM.docvelocity-na8.net&amp;folderid=FX7E2A1AD0-875F-8D18-CC65-16E48E63F6F5","FX22039945")</f>
        <v>FX22039945</v>
      </c>
      <c r="F265" t="s">
        <v>19</v>
      </c>
      <c r="G265" t="s">
        <v>19</v>
      </c>
      <c r="H265" t="s">
        <v>82</v>
      </c>
      <c r="I265" t="s">
        <v>680</v>
      </c>
      <c r="J265">
        <v>0</v>
      </c>
      <c r="K265" t="s">
        <v>84</v>
      </c>
      <c r="L265" t="s">
        <v>85</v>
      </c>
      <c r="M265" t="s">
        <v>86</v>
      </c>
      <c r="N265">
        <v>2</v>
      </c>
      <c r="O265" s="1">
        <v>44658.459675925929</v>
      </c>
      <c r="P265" s="1">
        <v>44658.496099537035</v>
      </c>
      <c r="Q265">
        <v>2178</v>
      </c>
      <c r="R265">
        <v>969</v>
      </c>
      <c r="S265" t="b">
        <v>0</v>
      </c>
      <c r="T265" t="s">
        <v>87</v>
      </c>
      <c r="U265" t="b">
        <v>0</v>
      </c>
      <c r="V265" t="s">
        <v>151</v>
      </c>
      <c r="W265" s="1">
        <v>44658.492997685185</v>
      </c>
      <c r="X265">
        <v>824</v>
      </c>
      <c r="Y265">
        <v>37</v>
      </c>
      <c r="Z265">
        <v>0</v>
      </c>
      <c r="AA265">
        <v>37</v>
      </c>
      <c r="AB265">
        <v>0</v>
      </c>
      <c r="AC265">
        <v>22</v>
      </c>
      <c r="AD265">
        <v>-37</v>
      </c>
      <c r="AE265">
        <v>0</v>
      </c>
      <c r="AF265">
        <v>0</v>
      </c>
      <c r="AG265">
        <v>0</v>
      </c>
      <c r="AH265" t="s">
        <v>102</v>
      </c>
      <c r="AI265" s="1">
        <v>44658.496099537035</v>
      </c>
      <c r="AJ265">
        <v>135</v>
      </c>
      <c r="AK265">
        <v>0</v>
      </c>
      <c r="AL265">
        <v>0</v>
      </c>
      <c r="AM265">
        <v>0</v>
      </c>
      <c r="AN265">
        <v>0</v>
      </c>
      <c r="AO265">
        <v>1</v>
      </c>
      <c r="AP265">
        <v>-37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681</v>
      </c>
      <c r="B266" t="s">
        <v>79</v>
      </c>
      <c r="C266" t="s">
        <v>679</v>
      </c>
      <c r="D266" t="s">
        <v>81</v>
      </c>
      <c r="E266" s="2" t="str">
        <f>HYPERLINK("capsilon://?command=openfolder&amp;siteaddress=FAM.docvelocity-na8.net&amp;folderid=FX7E2A1AD0-875F-8D18-CC65-16E48E63F6F5","FX22039945")</f>
        <v>FX22039945</v>
      </c>
      <c r="F266" t="s">
        <v>19</v>
      </c>
      <c r="G266" t="s">
        <v>19</v>
      </c>
      <c r="H266" t="s">
        <v>82</v>
      </c>
      <c r="I266" t="s">
        <v>682</v>
      </c>
      <c r="J266">
        <v>0</v>
      </c>
      <c r="K266" t="s">
        <v>84</v>
      </c>
      <c r="L266" t="s">
        <v>85</v>
      </c>
      <c r="M266" t="s">
        <v>86</v>
      </c>
      <c r="N266">
        <v>2</v>
      </c>
      <c r="O266" s="1">
        <v>44658.460115740738</v>
      </c>
      <c r="P266" s="1">
        <v>44658.508287037039</v>
      </c>
      <c r="Q266">
        <v>2554</v>
      </c>
      <c r="R266">
        <v>1608</v>
      </c>
      <c r="S266" t="b">
        <v>0</v>
      </c>
      <c r="T266" t="s">
        <v>87</v>
      </c>
      <c r="U266" t="b">
        <v>0</v>
      </c>
      <c r="V266" t="s">
        <v>98</v>
      </c>
      <c r="W266" s="1">
        <v>44658.504247685189</v>
      </c>
      <c r="X266">
        <v>1484</v>
      </c>
      <c r="Y266">
        <v>37</v>
      </c>
      <c r="Z266">
        <v>0</v>
      </c>
      <c r="AA266">
        <v>37</v>
      </c>
      <c r="AB266">
        <v>0</v>
      </c>
      <c r="AC266">
        <v>20</v>
      </c>
      <c r="AD266">
        <v>-37</v>
      </c>
      <c r="AE266">
        <v>0</v>
      </c>
      <c r="AF266">
        <v>0</v>
      </c>
      <c r="AG266">
        <v>0</v>
      </c>
      <c r="AH266" t="s">
        <v>102</v>
      </c>
      <c r="AI266" s="1">
        <v>44658.508287037039</v>
      </c>
      <c r="AJ266">
        <v>113</v>
      </c>
      <c r="AK266">
        <v>0</v>
      </c>
      <c r="AL266">
        <v>0</v>
      </c>
      <c r="AM266">
        <v>0</v>
      </c>
      <c r="AN266">
        <v>0</v>
      </c>
      <c r="AO266">
        <v>2</v>
      </c>
      <c r="AP266">
        <v>-37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683</v>
      </c>
      <c r="B267" t="s">
        <v>79</v>
      </c>
      <c r="C267" t="s">
        <v>684</v>
      </c>
      <c r="D267" t="s">
        <v>81</v>
      </c>
      <c r="E267" s="2" t="str">
        <f>HYPERLINK("capsilon://?command=openfolder&amp;siteaddress=FAM.docvelocity-na8.net&amp;folderid=FX87AD9D6C-4E04-310C-2006-D38F72246CCF","FX2204892")</f>
        <v>FX2204892</v>
      </c>
      <c r="F267" t="s">
        <v>19</v>
      </c>
      <c r="G267" t="s">
        <v>19</v>
      </c>
      <c r="H267" t="s">
        <v>82</v>
      </c>
      <c r="I267" t="s">
        <v>685</v>
      </c>
      <c r="J267">
        <v>28</v>
      </c>
      <c r="K267" t="s">
        <v>84</v>
      </c>
      <c r="L267" t="s">
        <v>85</v>
      </c>
      <c r="M267" t="s">
        <v>86</v>
      </c>
      <c r="N267">
        <v>2</v>
      </c>
      <c r="O267" s="1">
        <v>44658.461446759262</v>
      </c>
      <c r="P267" s="1">
        <v>44658.494525462964</v>
      </c>
      <c r="Q267">
        <v>2568</v>
      </c>
      <c r="R267">
        <v>290</v>
      </c>
      <c r="S267" t="b">
        <v>0</v>
      </c>
      <c r="T267" t="s">
        <v>87</v>
      </c>
      <c r="U267" t="b">
        <v>0</v>
      </c>
      <c r="V267" t="s">
        <v>158</v>
      </c>
      <c r="W267" s="1">
        <v>44658.467291666668</v>
      </c>
      <c r="X267">
        <v>116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102</v>
      </c>
      <c r="AI267" s="1">
        <v>44658.494525462964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686</v>
      </c>
      <c r="B268" t="s">
        <v>79</v>
      </c>
      <c r="C268" t="s">
        <v>684</v>
      </c>
      <c r="D268" t="s">
        <v>81</v>
      </c>
      <c r="E268" s="2" t="str">
        <f>HYPERLINK("capsilon://?command=openfolder&amp;siteaddress=FAM.docvelocity-na8.net&amp;folderid=FX87AD9D6C-4E04-310C-2006-D38F72246CCF","FX2204892")</f>
        <v>FX2204892</v>
      </c>
      <c r="F268" t="s">
        <v>19</v>
      </c>
      <c r="G268" t="s">
        <v>19</v>
      </c>
      <c r="H268" t="s">
        <v>82</v>
      </c>
      <c r="I268" t="s">
        <v>687</v>
      </c>
      <c r="J268">
        <v>51</v>
      </c>
      <c r="K268" t="s">
        <v>84</v>
      </c>
      <c r="L268" t="s">
        <v>85</v>
      </c>
      <c r="M268" t="s">
        <v>86</v>
      </c>
      <c r="N268">
        <v>2</v>
      </c>
      <c r="O268" s="1">
        <v>44658.461550925924</v>
      </c>
      <c r="P268" s="1">
        <v>44658.497615740744</v>
      </c>
      <c r="Q268">
        <v>2714</v>
      </c>
      <c r="R268">
        <v>402</v>
      </c>
      <c r="S268" t="b">
        <v>0</v>
      </c>
      <c r="T268" t="s">
        <v>87</v>
      </c>
      <c r="U268" t="b">
        <v>0</v>
      </c>
      <c r="V268" t="s">
        <v>158</v>
      </c>
      <c r="W268" s="1">
        <v>44658.469143518516</v>
      </c>
      <c r="X268">
        <v>159</v>
      </c>
      <c r="Y268">
        <v>46</v>
      </c>
      <c r="Z268">
        <v>0</v>
      </c>
      <c r="AA268">
        <v>46</v>
      </c>
      <c r="AB268">
        <v>0</v>
      </c>
      <c r="AC268">
        <v>0</v>
      </c>
      <c r="AD268">
        <v>5</v>
      </c>
      <c r="AE268">
        <v>0</v>
      </c>
      <c r="AF268">
        <v>0</v>
      </c>
      <c r="AG268">
        <v>0</v>
      </c>
      <c r="AH268" t="s">
        <v>115</v>
      </c>
      <c r="AI268" s="1">
        <v>44658.497615740744</v>
      </c>
      <c r="AJ268">
        <v>243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5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688</v>
      </c>
      <c r="B269" t="s">
        <v>79</v>
      </c>
      <c r="C269" t="s">
        <v>684</v>
      </c>
      <c r="D269" t="s">
        <v>81</v>
      </c>
      <c r="E269" s="2" t="str">
        <f>HYPERLINK("capsilon://?command=openfolder&amp;siteaddress=FAM.docvelocity-na8.net&amp;folderid=FX87AD9D6C-4E04-310C-2006-D38F72246CCF","FX2204892")</f>
        <v>FX2204892</v>
      </c>
      <c r="F269" t="s">
        <v>19</v>
      </c>
      <c r="G269" t="s">
        <v>19</v>
      </c>
      <c r="H269" t="s">
        <v>82</v>
      </c>
      <c r="I269" t="s">
        <v>689</v>
      </c>
      <c r="J269">
        <v>28</v>
      </c>
      <c r="K269" t="s">
        <v>84</v>
      </c>
      <c r="L269" t="s">
        <v>85</v>
      </c>
      <c r="M269" t="s">
        <v>86</v>
      </c>
      <c r="N269">
        <v>2</v>
      </c>
      <c r="O269" s="1">
        <v>44658.46162037037</v>
      </c>
      <c r="P269" s="1">
        <v>44658.497094907405</v>
      </c>
      <c r="Q269">
        <v>2841</v>
      </c>
      <c r="R269">
        <v>224</v>
      </c>
      <c r="S269" t="b">
        <v>0</v>
      </c>
      <c r="T269" t="s">
        <v>87</v>
      </c>
      <c r="U269" t="b">
        <v>0</v>
      </c>
      <c r="V269" t="s">
        <v>158</v>
      </c>
      <c r="W269" s="1">
        <v>44658.470775462964</v>
      </c>
      <c r="X269">
        <v>140</v>
      </c>
      <c r="Y269">
        <v>21</v>
      </c>
      <c r="Z269">
        <v>0</v>
      </c>
      <c r="AA269">
        <v>21</v>
      </c>
      <c r="AB269">
        <v>0</v>
      </c>
      <c r="AC269">
        <v>0</v>
      </c>
      <c r="AD269">
        <v>7</v>
      </c>
      <c r="AE269">
        <v>0</v>
      </c>
      <c r="AF269">
        <v>0</v>
      </c>
      <c r="AG269">
        <v>0</v>
      </c>
      <c r="AH269" t="s">
        <v>102</v>
      </c>
      <c r="AI269" s="1">
        <v>44658.497094907405</v>
      </c>
      <c r="AJ269">
        <v>84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7</v>
      </c>
      <c r="AQ269">
        <v>0</v>
      </c>
      <c r="AR269">
        <v>0</v>
      </c>
      <c r="AS269">
        <v>0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690</v>
      </c>
      <c r="B270" t="s">
        <v>79</v>
      </c>
      <c r="C270" t="s">
        <v>684</v>
      </c>
      <c r="D270" t="s">
        <v>81</v>
      </c>
      <c r="E270" s="2" t="str">
        <f>HYPERLINK("capsilon://?command=openfolder&amp;siteaddress=FAM.docvelocity-na8.net&amp;folderid=FX87AD9D6C-4E04-310C-2006-D38F72246CCF","FX2204892")</f>
        <v>FX2204892</v>
      </c>
      <c r="F270" t="s">
        <v>19</v>
      </c>
      <c r="G270" t="s">
        <v>19</v>
      </c>
      <c r="H270" t="s">
        <v>82</v>
      </c>
      <c r="I270" t="s">
        <v>691</v>
      </c>
      <c r="J270">
        <v>51</v>
      </c>
      <c r="K270" t="s">
        <v>84</v>
      </c>
      <c r="L270" t="s">
        <v>85</v>
      </c>
      <c r="M270" t="s">
        <v>86</v>
      </c>
      <c r="N270">
        <v>2</v>
      </c>
      <c r="O270" s="1">
        <v>44658.461643518516</v>
      </c>
      <c r="P270" s="1">
        <v>44658.499143518522</v>
      </c>
      <c r="Q270">
        <v>2938</v>
      </c>
      <c r="R270">
        <v>302</v>
      </c>
      <c r="S270" t="b">
        <v>0</v>
      </c>
      <c r="T270" t="s">
        <v>87</v>
      </c>
      <c r="U270" t="b">
        <v>0</v>
      </c>
      <c r="V270" t="s">
        <v>158</v>
      </c>
      <c r="W270" s="1">
        <v>44658.472233796296</v>
      </c>
      <c r="X270">
        <v>126</v>
      </c>
      <c r="Y270">
        <v>46</v>
      </c>
      <c r="Z270">
        <v>0</v>
      </c>
      <c r="AA270">
        <v>46</v>
      </c>
      <c r="AB270">
        <v>0</v>
      </c>
      <c r="AC270">
        <v>0</v>
      </c>
      <c r="AD270">
        <v>5</v>
      </c>
      <c r="AE270">
        <v>0</v>
      </c>
      <c r="AF270">
        <v>0</v>
      </c>
      <c r="AG270">
        <v>0</v>
      </c>
      <c r="AH270" t="s">
        <v>102</v>
      </c>
      <c r="AI270" s="1">
        <v>44658.499143518522</v>
      </c>
      <c r="AJ270">
        <v>176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4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692</v>
      </c>
      <c r="B271" t="s">
        <v>79</v>
      </c>
      <c r="C271" t="s">
        <v>693</v>
      </c>
      <c r="D271" t="s">
        <v>81</v>
      </c>
      <c r="E271" s="2" t="str">
        <f>HYPERLINK("capsilon://?command=openfolder&amp;siteaddress=FAM.docvelocity-na8.net&amp;folderid=FXC1C20E80-EA6A-4E6E-CCA9-2592AB08CCA5","FX220312132")</f>
        <v>FX220312132</v>
      </c>
      <c r="F271" t="s">
        <v>19</v>
      </c>
      <c r="G271" t="s">
        <v>19</v>
      </c>
      <c r="H271" t="s">
        <v>82</v>
      </c>
      <c r="I271" t="s">
        <v>694</v>
      </c>
      <c r="J271">
        <v>28</v>
      </c>
      <c r="K271" t="s">
        <v>84</v>
      </c>
      <c r="L271" t="s">
        <v>85</v>
      </c>
      <c r="M271" t="s">
        <v>86</v>
      </c>
      <c r="N271">
        <v>2</v>
      </c>
      <c r="O271" s="1">
        <v>44652.541932870372</v>
      </c>
      <c r="P271" s="1">
        <v>44652.641342592593</v>
      </c>
      <c r="Q271">
        <v>8243</v>
      </c>
      <c r="R271">
        <v>346</v>
      </c>
      <c r="S271" t="b">
        <v>0</v>
      </c>
      <c r="T271" t="s">
        <v>87</v>
      </c>
      <c r="U271" t="b">
        <v>0</v>
      </c>
      <c r="V271" t="s">
        <v>88</v>
      </c>
      <c r="W271" s="1">
        <v>44652.557141203702</v>
      </c>
      <c r="X271">
        <v>184</v>
      </c>
      <c r="Y271">
        <v>21</v>
      </c>
      <c r="Z271">
        <v>0</v>
      </c>
      <c r="AA271">
        <v>21</v>
      </c>
      <c r="AB271">
        <v>0</v>
      </c>
      <c r="AC271">
        <v>1</v>
      </c>
      <c r="AD271">
        <v>7</v>
      </c>
      <c r="AE271">
        <v>0</v>
      </c>
      <c r="AF271">
        <v>0</v>
      </c>
      <c r="AG271">
        <v>0</v>
      </c>
      <c r="AH271" t="s">
        <v>193</v>
      </c>
      <c r="AI271" s="1">
        <v>44652.641342592593</v>
      </c>
      <c r="AJ271">
        <v>162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6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695</v>
      </c>
      <c r="B272" t="s">
        <v>79</v>
      </c>
      <c r="C272" t="s">
        <v>693</v>
      </c>
      <c r="D272" t="s">
        <v>81</v>
      </c>
      <c r="E272" s="2" t="str">
        <f>HYPERLINK("capsilon://?command=openfolder&amp;siteaddress=FAM.docvelocity-na8.net&amp;folderid=FXC1C20E80-EA6A-4E6E-CCA9-2592AB08CCA5","FX220312132")</f>
        <v>FX220312132</v>
      </c>
      <c r="F272" t="s">
        <v>19</v>
      </c>
      <c r="G272" t="s">
        <v>19</v>
      </c>
      <c r="H272" t="s">
        <v>82</v>
      </c>
      <c r="I272" t="s">
        <v>696</v>
      </c>
      <c r="J272">
        <v>41</v>
      </c>
      <c r="K272" t="s">
        <v>84</v>
      </c>
      <c r="L272" t="s">
        <v>85</v>
      </c>
      <c r="M272" t="s">
        <v>86</v>
      </c>
      <c r="N272">
        <v>2</v>
      </c>
      <c r="O272" s="1">
        <v>44652.542164351849</v>
      </c>
      <c r="P272" s="1">
        <v>44652.641342592593</v>
      </c>
      <c r="Q272">
        <v>8021</v>
      </c>
      <c r="R272">
        <v>548</v>
      </c>
      <c r="S272" t="b">
        <v>0</v>
      </c>
      <c r="T272" t="s">
        <v>87</v>
      </c>
      <c r="U272" t="b">
        <v>0</v>
      </c>
      <c r="V272" t="s">
        <v>88</v>
      </c>
      <c r="W272" s="1">
        <v>44652.562025462961</v>
      </c>
      <c r="X272">
        <v>405</v>
      </c>
      <c r="Y272">
        <v>36</v>
      </c>
      <c r="Z272">
        <v>0</v>
      </c>
      <c r="AA272">
        <v>36</v>
      </c>
      <c r="AB272">
        <v>0</v>
      </c>
      <c r="AC272">
        <v>3</v>
      </c>
      <c r="AD272">
        <v>5</v>
      </c>
      <c r="AE272">
        <v>0</v>
      </c>
      <c r="AF272">
        <v>0</v>
      </c>
      <c r="AG272">
        <v>0</v>
      </c>
      <c r="AH272" t="s">
        <v>99</v>
      </c>
      <c r="AI272" s="1">
        <v>44652.641342592593</v>
      </c>
      <c r="AJ272">
        <v>143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5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697</v>
      </c>
      <c r="B273" t="s">
        <v>79</v>
      </c>
      <c r="C273" t="s">
        <v>693</v>
      </c>
      <c r="D273" t="s">
        <v>81</v>
      </c>
      <c r="E273" s="2" t="str">
        <f>HYPERLINK("capsilon://?command=openfolder&amp;siteaddress=FAM.docvelocity-na8.net&amp;folderid=FXC1C20E80-EA6A-4E6E-CCA9-2592AB08CCA5","FX220312132")</f>
        <v>FX220312132</v>
      </c>
      <c r="F273" t="s">
        <v>19</v>
      </c>
      <c r="G273" t="s">
        <v>19</v>
      </c>
      <c r="H273" t="s">
        <v>82</v>
      </c>
      <c r="I273" t="s">
        <v>698</v>
      </c>
      <c r="J273">
        <v>41</v>
      </c>
      <c r="K273" t="s">
        <v>84</v>
      </c>
      <c r="L273" t="s">
        <v>85</v>
      </c>
      <c r="M273" t="s">
        <v>86</v>
      </c>
      <c r="N273">
        <v>2</v>
      </c>
      <c r="O273" s="1">
        <v>44652.542199074072</v>
      </c>
      <c r="P273" s="1">
        <v>44652.641516203701</v>
      </c>
      <c r="Q273">
        <v>8230</v>
      </c>
      <c r="R273">
        <v>351</v>
      </c>
      <c r="S273" t="b">
        <v>0</v>
      </c>
      <c r="T273" t="s">
        <v>87</v>
      </c>
      <c r="U273" t="b">
        <v>0</v>
      </c>
      <c r="V273" t="s">
        <v>88</v>
      </c>
      <c r="W273" s="1">
        <v>44652.564386574071</v>
      </c>
      <c r="X273">
        <v>203</v>
      </c>
      <c r="Y273">
        <v>36</v>
      </c>
      <c r="Z273">
        <v>0</v>
      </c>
      <c r="AA273">
        <v>36</v>
      </c>
      <c r="AB273">
        <v>0</v>
      </c>
      <c r="AC273">
        <v>4</v>
      </c>
      <c r="AD273">
        <v>5</v>
      </c>
      <c r="AE273">
        <v>0</v>
      </c>
      <c r="AF273">
        <v>0</v>
      </c>
      <c r="AG273">
        <v>0</v>
      </c>
      <c r="AH273" t="s">
        <v>102</v>
      </c>
      <c r="AI273" s="1">
        <v>44652.641516203701</v>
      </c>
      <c r="AJ273">
        <v>148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5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699</v>
      </c>
      <c r="B274" t="s">
        <v>79</v>
      </c>
      <c r="C274" t="s">
        <v>700</v>
      </c>
      <c r="D274" t="s">
        <v>81</v>
      </c>
      <c r="E274" s="2" t="str">
        <f>HYPERLINK("capsilon://?command=openfolder&amp;siteaddress=FAM.docvelocity-na8.net&amp;folderid=FX3BB9F7E3-92D5-5546-9174-0E4FF5E6C209","FX22041417")</f>
        <v>FX22041417</v>
      </c>
      <c r="F274" t="s">
        <v>19</v>
      </c>
      <c r="G274" t="s">
        <v>19</v>
      </c>
      <c r="H274" t="s">
        <v>82</v>
      </c>
      <c r="I274" t="s">
        <v>701</v>
      </c>
      <c r="J274">
        <v>98</v>
      </c>
      <c r="K274" t="s">
        <v>84</v>
      </c>
      <c r="L274" t="s">
        <v>85</v>
      </c>
      <c r="M274" t="s">
        <v>86</v>
      </c>
      <c r="N274">
        <v>2</v>
      </c>
      <c r="O274" s="1">
        <v>44658.489618055559</v>
      </c>
      <c r="P274" s="1">
        <v>44658.505462962959</v>
      </c>
      <c r="Q274">
        <v>199</v>
      </c>
      <c r="R274">
        <v>1170</v>
      </c>
      <c r="S274" t="b">
        <v>0</v>
      </c>
      <c r="T274" t="s">
        <v>87</v>
      </c>
      <c r="U274" t="b">
        <v>0</v>
      </c>
      <c r="V274" t="s">
        <v>108</v>
      </c>
      <c r="W274" s="1">
        <v>44658.495451388888</v>
      </c>
      <c r="X274">
        <v>493</v>
      </c>
      <c r="Y274">
        <v>93</v>
      </c>
      <c r="Z274">
        <v>0</v>
      </c>
      <c r="AA274">
        <v>93</v>
      </c>
      <c r="AB274">
        <v>0</v>
      </c>
      <c r="AC274">
        <v>1</v>
      </c>
      <c r="AD274">
        <v>5</v>
      </c>
      <c r="AE274">
        <v>0</v>
      </c>
      <c r="AF274">
        <v>0</v>
      </c>
      <c r="AG274">
        <v>0</v>
      </c>
      <c r="AH274" t="s">
        <v>115</v>
      </c>
      <c r="AI274" s="1">
        <v>44658.505462962959</v>
      </c>
      <c r="AJ274">
        <v>677</v>
      </c>
      <c r="AK274">
        <v>2</v>
      </c>
      <c r="AL274">
        <v>0</v>
      </c>
      <c r="AM274">
        <v>2</v>
      </c>
      <c r="AN274">
        <v>0</v>
      </c>
      <c r="AO274">
        <v>2</v>
      </c>
      <c r="AP274">
        <v>3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702</v>
      </c>
      <c r="B275" t="s">
        <v>79</v>
      </c>
      <c r="C275" t="s">
        <v>700</v>
      </c>
      <c r="D275" t="s">
        <v>81</v>
      </c>
      <c r="E275" s="2" t="str">
        <f>HYPERLINK("capsilon://?command=openfolder&amp;siteaddress=FAM.docvelocity-na8.net&amp;folderid=FX3BB9F7E3-92D5-5546-9174-0E4FF5E6C209","FX22041417")</f>
        <v>FX22041417</v>
      </c>
      <c r="F275" t="s">
        <v>19</v>
      </c>
      <c r="G275" t="s">
        <v>19</v>
      </c>
      <c r="H275" t="s">
        <v>82</v>
      </c>
      <c r="I275" t="s">
        <v>703</v>
      </c>
      <c r="J275">
        <v>98</v>
      </c>
      <c r="K275" t="s">
        <v>84</v>
      </c>
      <c r="L275" t="s">
        <v>85</v>
      </c>
      <c r="M275" t="s">
        <v>86</v>
      </c>
      <c r="N275">
        <v>2</v>
      </c>
      <c r="O275" s="1">
        <v>44658.489699074074</v>
      </c>
      <c r="P275" s="1">
        <v>44658.540879629632</v>
      </c>
      <c r="Q275">
        <v>1615</v>
      </c>
      <c r="R275">
        <v>2807</v>
      </c>
      <c r="S275" t="b">
        <v>0</v>
      </c>
      <c r="T275" t="s">
        <v>87</v>
      </c>
      <c r="U275" t="b">
        <v>0</v>
      </c>
      <c r="V275" t="s">
        <v>189</v>
      </c>
      <c r="W275" s="1">
        <v>44658.514027777775</v>
      </c>
      <c r="X275">
        <v>1488</v>
      </c>
      <c r="Y275">
        <v>93</v>
      </c>
      <c r="Z275">
        <v>0</v>
      </c>
      <c r="AA275">
        <v>93</v>
      </c>
      <c r="AB275">
        <v>0</v>
      </c>
      <c r="AC275">
        <v>22</v>
      </c>
      <c r="AD275">
        <v>5</v>
      </c>
      <c r="AE275">
        <v>0</v>
      </c>
      <c r="AF275">
        <v>0</v>
      </c>
      <c r="AG275">
        <v>0</v>
      </c>
      <c r="AH275" t="s">
        <v>182</v>
      </c>
      <c r="AI275" s="1">
        <v>44658.540879629632</v>
      </c>
      <c r="AJ275">
        <v>989</v>
      </c>
      <c r="AK275">
        <v>2</v>
      </c>
      <c r="AL275">
        <v>0</v>
      </c>
      <c r="AM275">
        <v>2</v>
      </c>
      <c r="AN275">
        <v>0</v>
      </c>
      <c r="AO275">
        <v>2</v>
      </c>
      <c r="AP275">
        <v>3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704</v>
      </c>
      <c r="B276" t="s">
        <v>79</v>
      </c>
      <c r="C276" t="s">
        <v>705</v>
      </c>
      <c r="D276" t="s">
        <v>81</v>
      </c>
      <c r="E276" s="2" t="str">
        <f>HYPERLINK("capsilon://?command=openfolder&amp;siteaddress=FAM.docvelocity-na8.net&amp;folderid=FXEB2DB94E-8DE6-DDC7-13F9-DC6760C2CD19","FX22034915")</f>
        <v>FX22034915</v>
      </c>
      <c r="F276" t="s">
        <v>19</v>
      </c>
      <c r="G276" t="s">
        <v>19</v>
      </c>
      <c r="H276" t="s">
        <v>82</v>
      </c>
      <c r="I276" t="s">
        <v>706</v>
      </c>
      <c r="J276">
        <v>94</v>
      </c>
      <c r="K276" t="s">
        <v>84</v>
      </c>
      <c r="L276" t="s">
        <v>85</v>
      </c>
      <c r="M276" t="s">
        <v>86</v>
      </c>
      <c r="N276">
        <v>1</v>
      </c>
      <c r="O276" s="1">
        <v>44658.489918981482</v>
      </c>
      <c r="P276" s="1">
        <v>44658.497662037036</v>
      </c>
      <c r="Q276">
        <v>466</v>
      </c>
      <c r="R276">
        <v>203</v>
      </c>
      <c r="S276" t="b">
        <v>0</v>
      </c>
      <c r="T276" t="s">
        <v>87</v>
      </c>
      <c r="U276" t="b">
        <v>0</v>
      </c>
      <c r="V276" t="s">
        <v>88</v>
      </c>
      <c r="W276" s="1">
        <v>44658.497662037036</v>
      </c>
      <c r="X276">
        <v>80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94</v>
      </c>
      <c r="AE276">
        <v>89</v>
      </c>
      <c r="AF276">
        <v>0</v>
      </c>
      <c r="AG276">
        <v>2</v>
      </c>
      <c r="AH276" t="s">
        <v>87</v>
      </c>
      <c r="AI276" t="s">
        <v>87</v>
      </c>
      <c r="AJ276" t="s">
        <v>87</v>
      </c>
      <c r="AK276" t="s">
        <v>87</v>
      </c>
      <c r="AL276" t="s">
        <v>87</v>
      </c>
      <c r="AM276" t="s">
        <v>87</v>
      </c>
      <c r="AN276" t="s">
        <v>87</v>
      </c>
      <c r="AO276" t="s">
        <v>87</v>
      </c>
      <c r="AP276" t="s">
        <v>87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707</v>
      </c>
      <c r="B277" t="s">
        <v>79</v>
      </c>
      <c r="C277" t="s">
        <v>700</v>
      </c>
      <c r="D277" t="s">
        <v>81</v>
      </c>
      <c r="E277" s="2" t="str">
        <f>HYPERLINK("capsilon://?command=openfolder&amp;siteaddress=FAM.docvelocity-na8.net&amp;folderid=FX3BB9F7E3-92D5-5546-9174-0E4FF5E6C209","FX22041417")</f>
        <v>FX22041417</v>
      </c>
      <c r="F277" t="s">
        <v>19</v>
      </c>
      <c r="G277" t="s">
        <v>19</v>
      </c>
      <c r="H277" t="s">
        <v>82</v>
      </c>
      <c r="I277" t="s">
        <v>708</v>
      </c>
      <c r="J277">
        <v>63</v>
      </c>
      <c r="K277" t="s">
        <v>84</v>
      </c>
      <c r="L277" t="s">
        <v>85</v>
      </c>
      <c r="M277" t="s">
        <v>86</v>
      </c>
      <c r="N277">
        <v>2</v>
      </c>
      <c r="O277" s="1">
        <v>44658.490208333336</v>
      </c>
      <c r="P277" s="1">
        <v>44658.520925925928</v>
      </c>
      <c r="Q277">
        <v>1212</v>
      </c>
      <c r="R277">
        <v>1442</v>
      </c>
      <c r="S277" t="b">
        <v>0</v>
      </c>
      <c r="T277" t="s">
        <v>87</v>
      </c>
      <c r="U277" t="b">
        <v>0</v>
      </c>
      <c r="V277" t="s">
        <v>151</v>
      </c>
      <c r="W277" s="1">
        <v>44658.501446759263</v>
      </c>
      <c r="X277">
        <v>689</v>
      </c>
      <c r="Y277">
        <v>58</v>
      </c>
      <c r="Z277">
        <v>0</v>
      </c>
      <c r="AA277">
        <v>58</v>
      </c>
      <c r="AB277">
        <v>0</v>
      </c>
      <c r="AC277">
        <v>14</v>
      </c>
      <c r="AD277">
        <v>5</v>
      </c>
      <c r="AE277">
        <v>0</v>
      </c>
      <c r="AF277">
        <v>0</v>
      </c>
      <c r="AG277">
        <v>0</v>
      </c>
      <c r="AH277" t="s">
        <v>115</v>
      </c>
      <c r="AI277" s="1">
        <v>44658.520925925928</v>
      </c>
      <c r="AJ277">
        <v>694</v>
      </c>
      <c r="AK277">
        <v>8</v>
      </c>
      <c r="AL277">
        <v>0</v>
      </c>
      <c r="AM277">
        <v>8</v>
      </c>
      <c r="AN277">
        <v>0</v>
      </c>
      <c r="AO277">
        <v>5</v>
      </c>
      <c r="AP277">
        <v>-3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709</v>
      </c>
      <c r="B278" t="s">
        <v>79</v>
      </c>
      <c r="C278" t="s">
        <v>700</v>
      </c>
      <c r="D278" t="s">
        <v>81</v>
      </c>
      <c r="E278" s="2" t="str">
        <f>HYPERLINK("capsilon://?command=openfolder&amp;siteaddress=FAM.docvelocity-na8.net&amp;folderid=FX3BB9F7E3-92D5-5546-9174-0E4FF5E6C209","FX22041417")</f>
        <v>FX22041417</v>
      </c>
      <c r="F278" t="s">
        <v>19</v>
      </c>
      <c r="G278" t="s">
        <v>19</v>
      </c>
      <c r="H278" t="s">
        <v>82</v>
      </c>
      <c r="I278" t="s">
        <v>710</v>
      </c>
      <c r="J278">
        <v>68</v>
      </c>
      <c r="K278" t="s">
        <v>84</v>
      </c>
      <c r="L278" t="s">
        <v>85</v>
      </c>
      <c r="M278" t="s">
        <v>86</v>
      </c>
      <c r="N278">
        <v>2</v>
      </c>
      <c r="O278" s="1">
        <v>44658.490289351852</v>
      </c>
      <c r="P278" s="1">
        <v>44658.581296296295</v>
      </c>
      <c r="Q278">
        <v>3396</v>
      </c>
      <c r="R278">
        <v>4467</v>
      </c>
      <c r="S278" t="b">
        <v>0</v>
      </c>
      <c r="T278" t="s">
        <v>87</v>
      </c>
      <c r="U278" t="b">
        <v>0</v>
      </c>
      <c r="V278" t="s">
        <v>127</v>
      </c>
      <c r="W278" s="1">
        <v>44658.530891203707</v>
      </c>
      <c r="X278">
        <v>3214</v>
      </c>
      <c r="Y278">
        <v>63</v>
      </c>
      <c r="Z278">
        <v>0</v>
      </c>
      <c r="AA278">
        <v>63</v>
      </c>
      <c r="AB278">
        <v>0</v>
      </c>
      <c r="AC278">
        <v>33</v>
      </c>
      <c r="AD278">
        <v>5</v>
      </c>
      <c r="AE278">
        <v>0</v>
      </c>
      <c r="AF278">
        <v>0</v>
      </c>
      <c r="AG278">
        <v>0</v>
      </c>
      <c r="AH278" t="s">
        <v>182</v>
      </c>
      <c r="AI278" s="1">
        <v>44658.581296296295</v>
      </c>
      <c r="AJ278">
        <v>1182</v>
      </c>
      <c r="AK278">
        <v>5</v>
      </c>
      <c r="AL278">
        <v>0</v>
      </c>
      <c r="AM278">
        <v>5</v>
      </c>
      <c r="AN278">
        <v>0</v>
      </c>
      <c r="AO278">
        <v>5</v>
      </c>
      <c r="AP278">
        <v>0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711</v>
      </c>
      <c r="B279" t="s">
        <v>79</v>
      </c>
      <c r="C279" t="s">
        <v>712</v>
      </c>
      <c r="D279" t="s">
        <v>81</v>
      </c>
      <c r="E279" s="2" t="str">
        <f>HYPERLINK("capsilon://?command=openfolder&amp;siteaddress=FAM.docvelocity-na8.net&amp;folderid=FXC8FCD4F7-2B49-FC56-789B-6536CD5C13ED","FX22034053")</f>
        <v>FX22034053</v>
      </c>
      <c r="F279" t="s">
        <v>19</v>
      </c>
      <c r="G279" t="s">
        <v>19</v>
      </c>
      <c r="H279" t="s">
        <v>82</v>
      </c>
      <c r="I279" t="s">
        <v>713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44652.542939814812</v>
      </c>
      <c r="P279" s="1">
        <v>44652.641597222224</v>
      </c>
      <c r="Q279">
        <v>8231</v>
      </c>
      <c r="R279">
        <v>293</v>
      </c>
      <c r="S279" t="b">
        <v>0</v>
      </c>
      <c r="T279" t="s">
        <v>87</v>
      </c>
      <c r="U279" t="b">
        <v>0</v>
      </c>
      <c r="V279" t="s">
        <v>531</v>
      </c>
      <c r="W279" s="1">
        <v>44652.577245370368</v>
      </c>
      <c r="X279">
        <v>206</v>
      </c>
      <c r="Y279">
        <v>0</v>
      </c>
      <c r="Z279">
        <v>0</v>
      </c>
      <c r="AA279">
        <v>0</v>
      </c>
      <c r="AB279">
        <v>37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99</v>
      </c>
      <c r="AI279" s="1">
        <v>44652.641597222224</v>
      </c>
      <c r="AJ279">
        <v>21</v>
      </c>
      <c r="AK279">
        <v>0</v>
      </c>
      <c r="AL279">
        <v>0</v>
      </c>
      <c r="AM279">
        <v>0</v>
      </c>
      <c r="AN279">
        <v>37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714</v>
      </c>
      <c r="B280" t="s">
        <v>79</v>
      </c>
      <c r="C280" t="s">
        <v>700</v>
      </c>
      <c r="D280" t="s">
        <v>81</v>
      </c>
      <c r="E280" s="2" t="str">
        <f>HYPERLINK("capsilon://?command=openfolder&amp;siteaddress=FAM.docvelocity-na8.net&amp;folderid=FX3BB9F7E3-92D5-5546-9174-0E4FF5E6C209","FX22041417")</f>
        <v>FX22041417</v>
      </c>
      <c r="F280" t="s">
        <v>19</v>
      </c>
      <c r="G280" t="s">
        <v>19</v>
      </c>
      <c r="H280" t="s">
        <v>82</v>
      </c>
      <c r="I280" t="s">
        <v>715</v>
      </c>
      <c r="J280">
        <v>28</v>
      </c>
      <c r="K280" t="s">
        <v>84</v>
      </c>
      <c r="L280" t="s">
        <v>85</v>
      </c>
      <c r="M280" t="s">
        <v>86</v>
      </c>
      <c r="N280">
        <v>2</v>
      </c>
      <c r="O280" s="1">
        <v>44658.490532407406</v>
      </c>
      <c r="P280" s="1">
        <v>44658.572546296295</v>
      </c>
      <c r="Q280">
        <v>5284</v>
      </c>
      <c r="R280">
        <v>1802</v>
      </c>
      <c r="S280" t="b">
        <v>0</v>
      </c>
      <c r="T280" t="s">
        <v>87</v>
      </c>
      <c r="U280" t="b">
        <v>0</v>
      </c>
      <c r="V280" t="s">
        <v>189</v>
      </c>
      <c r="W280" s="1">
        <v>44658.527361111112</v>
      </c>
      <c r="X280">
        <v>998</v>
      </c>
      <c r="Y280">
        <v>21</v>
      </c>
      <c r="Z280">
        <v>0</v>
      </c>
      <c r="AA280">
        <v>21</v>
      </c>
      <c r="AB280">
        <v>0</v>
      </c>
      <c r="AC280">
        <v>17</v>
      </c>
      <c r="AD280">
        <v>7</v>
      </c>
      <c r="AE280">
        <v>0</v>
      </c>
      <c r="AF280">
        <v>0</v>
      </c>
      <c r="AG280">
        <v>0</v>
      </c>
      <c r="AH280" t="s">
        <v>190</v>
      </c>
      <c r="AI280" s="1">
        <v>44658.572546296295</v>
      </c>
      <c r="AJ280">
        <v>399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7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716</v>
      </c>
      <c r="B281" t="s">
        <v>79</v>
      </c>
      <c r="C281" t="s">
        <v>700</v>
      </c>
      <c r="D281" t="s">
        <v>81</v>
      </c>
      <c r="E281" s="2" t="str">
        <f>HYPERLINK("capsilon://?command=openfolder&amp;siteaddress=FAM.docvelocity-na8.net&amp;folderid=FX3BB9F7E3-92D5-5546-9174-0E4FF5E6C209","FX22041417")</f>
        <v>FX22041417</v>
      </c>
      <c r="F281" t="s">
        <v>19</v>
      </c>
      <c r="G281" t="s">
        <v>19</v>
      </c>
      <c r="H281" t="s">
        <v>82</v>
      </c>
      <c r="I281" t="s">
        <v>717</v>
      </c>
      <c r="J281">
        <v>28</v>
      </c>
      <c r="K281" t="s">
        <v>84</v>
      </c>
      <c r="L281" t="s">
        <v>85</v>
      </c>
      <c r="M281" t="s">
        <v>86</v>
      </c>
      <c r="N281">
        <v>2</v>
      </c>
      <c r="O281" s="1">
        <v>44658.490763888891</v>
      </c>
      <c r="P281" s="1">
        <v>44658.500810185185</v>
      </c>
      <c r="Q281">
        <v>544</v>
      </c>
      <c r="R281">
        <v>324</v>
      </c>
      <c r="S281" t="b">
        <v>0</v>
      </c>
      <c r="T281" t="s">
        <v>87</v>
      </c>
      <c r="U281" t="b">
        <v>0</v>
      </c>
      <c r="V281" t="s">
        <v>148</v>
      </c>
      <c r="W281" s="1">
        <v>44658.495555555557</v>
      </c>
      <c r="X281">
        <v>181</v>
      </c>
      <c r="Y281">
        <v>21</v>
      </c>
      <c r="Z281">
        <v>0</v>
      </c>
      <c r="AA281">
        <v>21</v>
      </c>
      <c r="AB281">
        <v>0</v>
      </c>
      <c r="AC281">
        <v>0</v>
      </c>
      <c r="AD281">
        <v>7</v>
      </c>
      <c r="AE281">
        <v>0</v>
      </c>
      <c r="AF281">
        <v>0</v>
      </c>
      <c r="AG281">
        <v>0</v>
      </c>
      <c r="AH281" t="s">
        <v>102</v>
      </c>
      <c r="AI281" s="1">
        <v>44658.500810185185</v>
      </c>
      <c r="AJ281">
        <v>143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718</v>
      </c>
      <c r="B282" t="s">
        <v>79</v>
      </c>
      <c r="C282" t="s">
        <v>700</v>
      </c>
      <c r="D282" t="s">
        <v>81</v>
      </c>
      <c r="E282" s="2" t="str">
        <f>HYPERLINK("capsilon://?command=openfolder&amp;siteaddress=FAM.docvelocity-na8.net&amp;folderid=FX3BB9F7E3-92D5-5546-9174-0E4FF5E6C209","FX22041417")</f>
        <v>FX22041417</v>
      </c>
      <c r="F282" t="s">
        <v>19</v>
      </c>
      <c r="G282" t="s">
        <v>19</v>
      </c>
      <c r="H282" t="s">
        <v>82</v>
      </c>
      <c r="I282" t="s">
        <v>719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44658.490972222222</v>
      </c>
      <c r="P282" s="1">
        <v>44658.572696759256</v>
      </c>
      <c r="Q282">
        <v>6804</v>
      </c>
      <c r="R282">
        <v>257</v>
      </c>
      <c r="S282" t="b">
        <v>0</v>
      </c>
      <c r="T282" t="s">
        <v>87</v>
      </c>
      <c r="U282" t="b">
        <v>0</v>
      </c>
      <c r="V282" t="s">
        <v>108</v>
      </c>
      <c r="W282" s="1">
        <v>44658.519085648149</v>
      </c>
      <c r="X282">
        <v>125</v>
      </c>
      <c r="Y282">
        <v>0</v>
      </c>
      <c r="Z282">
        <v>0</v>
      </c>
      <c r="AA282">
        <v>0</v>
      </c>
      <c r="AB282">
        <v>21</v>
      </c>
      <c r="AC282">
        <v>0</v>
      </c>
      <c r="AD282">
        <v>28</v>
      </c>
      <c r="AE282">
        <v>0</v>
      </c>
      <c r="AF282">
        <v>0</v>
      </c>
      <c r="AG282">
        <v>0</v>
      </c>
      <c r="AH282" t="s">
        <v>190</v>
      </c>
      <c r="AI282" s="1">
        <v>44658.572696759256</v>
      </c>
      <c r="AJ282">
        <v>12</v>
      </c>
      <c r="AK282">
        <v>0</v>
      </c>
      <c r="AL282">
        <v>0</v>
      </c>
      <c r="AM282">
        <v>0</v>
      </c>
      <c r="AN282">
        <v>21</v>
      </c>
      <c r="AO282">
        <v>0</v>
      </c>
      <c r="AP282">
        <v>28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720</v>
      </c>
      <c r="B283" t="s">
        <v>79</v>
      </c>
      <c r="C283" t="s">
        <v>700</v>
      </c>
      <c r="D283" t="s">
        <v>81</v>
      </c>
      <c r="E283" s="2" t="str">
        <f>HYPERLINK("capsilon://?command=openfolder&amp;siteaddress=FAM.docvelocity-na8.net&amp;folderid=FX3BB9F7E3-92D5-5546-9174-0E4FF5E6C209","FX22041417")</f>
        <v>FX22041417</v>
      </c>
      <c r="F283" t="s">
        <v>19</v>
      </c>
      <c r="G283" t="s">
        <v>19</v>
      </c>
      <c r="H283" t="s">
        <v>82</v>
      </c>
      <c r="I283" t="s">
        <v>721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44658.491388888891</v>
      </c>
      <c r="P283" s="1">
        <v>44658.576689814814</v>
      </c>
      <c r="Q283">
        <v>6396</v>
      </c>
      <c r="R283">
        <v>974</v>
      </c>
      <c r="S283" t="b">
        <v>0</v>
      </c>
      <c r="T283" t="s">
        <v>87</v>
      </c>
      <c r="U283" t="b">
        <v>0</v>
      </c>
      <c r="V283" t="s">
        <v>136</v>
      </c>
      <c r="W283" s="1">
        <v>44658.501851851855</v>
      </c>
      <c r="X283">
        <v>630</v>
      </c>
      <c r="Y283">
        <v>21</v>
      </c>
      <c r="Z283">
        <v>0</v>
      </c>
      <c r="AA283">
        <v>21</v>
      </c>
      <c r="AB283">
        <v>0</v>
      </c>
      <c r="AC283">
        <v>3</v>
      </c>
      <c r="AD283">
        <v>7</v>
      </c>
      <c r="AE283">
        <v>0</v>
      </c>
      <c r="AF283">
        <v>0</v>
      </c>
      <c r="AG283">
        <v>0</v>
      </c>
      <c r="AH283" t="s">
        <v>190</v>
      </c>
      <c r="AI283" s="1">
        <v>44658.576689814814</v>
      </c>
      <c r="AJ283">
        <v>344</v>
      </c>
      <c r="AK283">
        <v>2</v>
      </c>
      <c r="AL283">
        <v>0</v>
      </c>
      <c r="AM283">
        <v>2</v>
      </c>
      <c r="AN283">
        <v>0</v>
      </c>
      <c r="AO283">
        <v>2</v>
      </c>
      <c r="AP283">
        <v>5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722</v>
      </c>
      <c r="B284" t="s">
        <v>79</v>
      </c>
      <c r="C284" t="s">
        <v>705</v>
      </c>
      <c r="D284" t="s">
        <v>81</v>
      </c>
      <c r="E284" s="2" t="str">
        <f>HYPERLINK("capsilon://?command=openfolder&amp;siteaddress=FAM.docvelocity-na8.net&amp;folderid=FXEB2DB94E-8DE6-DDC7-13F9-DC6760C2CD19","FX22034915")</f>
        <v>FX22034915</v>
      </c>
      <c r="F284" t="s">
        <v>19</v>
      </c>
      <c r="G284" t="s">
        <v>19</v>
      </c>
      <c r="H284" t="s">
        <v>82</v>
      </c>
      <c r="I284" t="s">
        <v>706</v>
      </c>
      <c r="J284">
        <v>118</v>
      </c>
      <c r="K284" t="s">
        <v>84</v>
      </c>
      <c r="L284" t="s">
        <v>85</v>
      </c>
      <c r="M284" t="s">
        <v>86</v>
      </c>
      <c r="N284">
        <v>2</v>
      </c>
      <c r="O284" s="1">
        <v>44658.498391203706</v>
      </c>
      <c r="P284" s="1">
        <v>44658.512881944444</v>
      </c>
      <c r="Q284">
        <v>14</v>
      </c>
      <c r="R284">
        <v>1238</v>
      </c>
      <c r="S284" t="b">
        <v>0</v>
      </c>
      <c r="T284" t="s">
        <v>87</v>
      </c>
      <c r="U284" t="b">
        <v>1</v>
      </c>
      <c r="V284" t="s">
        <v>148</v>
      </c>
      <c r="W284" s="1">
        <v>44658.505347222221</v>
      </c>
      <c r="X284">
        <v>597</v>
      </c>
      <c r="Y284">
        <v>108</v>
      </c>
      <c r="Z284">
        <v>0</v>
      </c>
      <c r="AA284">
        <v>108</v>
      </c>
      <c r="AB284">
        <v>0</v>
      </c>
      <c r="AC284">
        <v>5</v>
      </c>
      <c r="AD284">
        <v>10</v>
      </c>
      <c r="AE284">
        <v>0</v>
      </c>
      <c r="AF284">
        <v>0</v>
      </c>
      <c r="AG284">
        <v>0</v>
      </c>
      <c r="AH284" t="s">
        <v>115</v>
      </c>
      <c r="AI284" s="1">
        <v>44658.512881944444</v>
      </c>
      <c r="AJ284">
        <v>641</v>
      </c>
      <c r="AK284">
        <v>2</v>
      </c>
      <c r="AL284">
        <v>0</v>
      </c>
      <c r="AM284">
        <v>2</v>
      </c>
      <c r="AN284">
        <v>0</v>
      </c>
      <c r="AO284">
        <v>2</v>
      </c>
      <c r="AP284">
        <v>8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723</v>
      </c>
      <c r="B285" t="s">
        <v>79</v>
      </c>
      <c r="C285" t="s">
        <v>724</v>
      </c>
      <c r="D285" t="s">
        <v>81</v>
      </c>
      <c r="E285" s="2" t="str">
        <f>HYPERLINK("capsilon://?command=openfolder&amp;siteaddress=FAM.docvelocity-na8.net&amp;folderid=FXEF074490-5E83-59D3-D98E-0C2DEDB18D7F","FX22033739")</f>
        <v>FX22033739</v>
      </c>
      <c r="F285" t="s">
        <v>19</v>
      </c>
      <c r="G285" t="s">
        <v>19</v>
      </c>
      <c r="H285" t="s">
        <v>82</v>
      </c>
      <c r="I285" t="s">
        <v>725</v>
      </c>
      <c r="J285">
        <v>0</v>
      </c>
      <c r="K285" t="s">
        <v>84</v>
      </c>
      <c r="L285" t="s">
        <v>85</v>
      </c>
      <c r="M285" t="s">
        <v>86</v>
      </c>
      <c r="N285">
        <v>1</v>
      </c>
      <c r="O285" s="1">
        <v>44652.543437499997</v>
      </c>
      <c r="P285" s="1">
        <v>44652.634837962964</v>
      </c>
      <c r="Q285">
        <v>7164</v>
      </c>
      <c r="R285">
        <v>733</v>
      </c>
      <c r="S285" t="b">
        <v>0</v>
      </c>
      <c r="T285" t="s">
        <v>87</v>
      </c>
      <c r="U285" t="b">
        <v>0</v>
      </c>
      <c r="V285" t="s">
        <v>88</v>
      </c>
      <c r="W285" s="1">
        <v>44652.634837962964</v>
      </c>
      <c r="X285">
        <v>103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52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726</v>
      </c>
      <c r="B286" t="s">
        <v>79</v>
      </c>
      <c r="C286" t="s">
        <v>662</v>
      </c>
      <c r="D286" t="s">
        <v>81</v>
      </c>
      <c r="E286" s="2" t="str">
        <f>HYPERLINK("capsilon://?command=openfolder&amp;siteaddress=FAM.docvelocity-na8.net&amp;folderid=FX88A956D5-B8F4-F9D2-0D54-D895A6B4E1F0","FX220313839")</f>
        <v>FX220313839</v>
      </c>
      <c r="F286" t="s">
        <v>19</v>
      </c>
      <c r="G286" t="s">
        <v>19</v>
      </c>
      <c r="H286" t="s">
        <v>82</v>
      </c>
      <c r="I286" t="s">
        <v>663</v>
      </c>
      <c r="J286">
        <v>197</v>
      </c>
      <c r="K286" t="s">
        <v>84</v>
      </c>
      <c r="L286" t="s">
        <v>85</v>
      </c>
      <c r="M286" t="s">
        <v>86</v>
      </c>
      <c r="N286">
        <v>2</v>
      </c>
      <c r="O286" s="1">
        <v>44658.503622685188</v>
      </c>
      <c r="P286" s="1">
        <v>44658.557141203702</v>
      </c>
      <c r="Q286">
        <v>244</v>
      </c>
      <c r="R286">
        <v>4380</v>
      </c>
      <c r="S286" t="b">
        <v>0</v>
      </c>
      <c r="T286" t="s">
        <v>87</v>
      </c>
      <c r="U286" t="b">
        <v>1</v>
      </c>
      <c r="V286" t="s">
        <v>151</v>
      </c>
      <c r="W286" s="1">
        <v>44658.540196759262</v>
      </c>
      <c r="X286">
        <v>2394</v>
      </c>
      <c r="Y286">
        <v>101</v>
      </c>
      <c r="Z286">
        <v>0</v>
      </c>
      <c r="AA286">
        <v>101</v>
      </c>
      <c r="AB286">
        <v>0</v>
      </c>
      <c r="AC286">
        <v>39</v>
      </c>
      <c r="AD286">
        <v>96</v>
      </c>
      <c r="AE286">
        <v>0</v>
      </c>
      <c r="AF286">
        <v>0</v>
      </c>
      <c r="AG286">
        <v>0</v>
      </c>
      <c r="AH286" t="s">
        <v>182</v>
      </c>
      <c r="AI286" s="1">
        <v>44658.557141203702</v>
      </c>
      <c r="AJ286">
        <v>1404</v>
      </c>
      <c r="AK286">
        <v>31</v>
      </c>
      <c r="AL286">
        <v>0</v>
      </c>
      <c r="AM286">
        <v>31</v>
      </c>
      <c r="AN286">
        <v>0</v>
      </c>
      <c r="AO286">
        <v>27</v>
      </c>
      <c r="AP286">
        <v>65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727</v>
      </c>
      <c r="B287" t="s">
        <v>79</v>
      </c>
      <c r="C287" t="s">
        <v>728</v>
      </c>
      <c r="D287" t="s">
        <v>81</v>
      </c>
      <c r="E287" s="2" t="str">
        <f>HYPERLINK("capsilon://?command=openfolder&amp;siteaddress=FAM.docvelocity-na8.net&amp;folderid=FX0EED0700-CAB7-069A-AF81-AFDAF3A1F074","FX22041482")</f>
        <v>FX22041482</v>
      </c>
      <c r="F287" t="s">
        <v>19</v>
      </c>
      <c r="G287" t="s">
        <v>19</v>
      </c>
      <c r="H287" t="s">
        <v>82</v>
      </c>
      <c r="I287" t="s">
        <v>729</v>
      </c>
      <c r="J287">
        <v>345</v>
      </c>
      <c r="K287" t="s">
        <v>84</v>
      </c>
      <c r="L287" t="s">
        <v>85</v>
      </c>
      <c r="M287" t="s">
        <v>86</v>
      </c>
      <c r="N287">
        <v>1</v>
      </c>
      <c r="O287" s="1">
        <v>44658.508472222224</v>
      </c>
      <c r="P287" s="1">
        <v>44658.693368055552</v>
      </c>
      <c r="Q287">
        <v>15231</v>
      </c>
      <c r="R287">
        <v>744</v>
      </c>
      <c r="S287" t="b">
        <v>0</v>
      </c>
      <c r="T287" t="s">
        <v>87</v>
      </c>
      <c r="U287" t="b">
        <v>0</v>
      </c>
      <c r="V287" t="s">
        <v>88</v>
      </c>
      <c r="W287" s="1">
        <v>44658.693368055552</v>
      </c>
      <c r="X287">
        <v>235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345</v>
      </c>
      <c r="AE287">
        <v>332</v>
      </c>
      <c r="AF287">
        <v>0</v>
      </c>
      <c r="AG287">
        <v>8</v>
      </c>
      <c r="AH287" t="s">
        <v>87</v>
      </c>
      <c r="AI287" t="s">
        <v>87</v>
      </c>
      <c r="AJ287" t="s">
        <v>87</v>
      </c>
      <c r="AK287" t="s">
        <v>87</v>
      </c>
      <c r="AL287" t="s">
        <v>87</v>
      </c>
      <c r="AM287" t="s">
        <v>87</v>
      </c>
      <c r="AN287" t="s">
        <v>87</v>
      </c>
      <c r="AO287" t="s">
        <v>87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730</v>
      </c>
      <c r="B288" t="s">
        <v>79</v>
      </c>
      <c r="C288" t="s">
        <v>731</v>
      </c>
      <c r="D288" t="s">
        <v>81</v>
      </c>
      <c r="E288" s="2" t="str">
        <f>HYPERLINK("capsilon://?command=openfolder&amp;siteaddress=FAM.docvelocity-na8.net&amp;folderid=FXD83EFE66-D2E2-9B4F-DE4E-EB75913274C2","FX22042041")</f>
        <v>FX22042041</v>
      </c>
      <c r="F288" t="s">
        <v>19</v>
      </c>
      <c r="G288" t="s">
        <v>19</v>
      </c>
      <c r="H288" t="s">
        <v>82</v>
      </c>
      <c r="I288" t="s">
        <v>732</v>
      </c>
      <c r="J288">
        <v>372</v>
      </c>
      <c r="K288" t="s">
        <v>84</v>
      </c>
      <c r="L288" t="s">
        <v>85</v>
      </c>
      <c r="M288" t="s">
        <v>86</v>
      </c>
      <c r="N288">
        <v>1</v>
      </c>
      <c r="O288" s="1">
        <v>44658.521273148152</v>
      </c>
      <c r="P288" s="1">
        <v>44658.697962962964</v>
      </c>
      <c r="Q288">
        <v>14299</v>
      </c>
      <c r="R288">
        <v>967</v>
      </c>
      <c r="S288" t="b">
        <v>0</v>
      </c>
      <c r="T288" t="s">
        <v>87</v>
      </c>
      <c r="U288" t="b">
        <v>0</v>
      </c>
      <c r="V288" t="s">
        <v>88</v>
      </c>
      <c r="W288" s="1">
        <v>44658.697962962964</v>
      </c>
      <c r="X288">
        <v>396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372</v>
      </c>
      <c r="AE288">
        <v>348</v>
      </c>
      <c r="AF288">
        <v>0</v>
      </c>
      <c r="AG288">
        <v>8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733</v>
      </c>
      <c r="B289" t="s">
        <v>79</v>
      </c>
      <c r="C289" t="s">
        <v>734</v>
      </c>
      <c r="D289" t="s">
        <v>81</v>
      </c>
      <c r="E289" s="2" t="str">
        <f>HYPERLINK("capsilon://?command=openfolder&amp;siteaddress=FAM.docvelocity-na8.net&amp;folderid=FXD9775687-185F-A24D-BCDA-695FEA24A05E","FX22042148")</f>
        <v>FX22042148</v>
      </c>
      <c r="F289" t="s">
        <v>19</v>
      </c>
      <c r="G289" t="s">
        <v>19</v>
      </c>
      <c r="H289" t="s">
        <v>82</v>
      </c>
      <c r="I289" t="s">
        <v>735</v>
      </c>
      <c r="J289">
        <v>28</v>
      </c>
      <c r="K289" t="s">
        <v>84</v>
      </c>
      <c r="L289" t="s">
        <v>85</v>
      </c>
      <c r="M289" t="s">
        <v>86</v>
      </c>
      <c r="N289">
        <v>2</v>
      </c>
      <c r="O289" s="1">
        <v>44658.521331018521</v>
      </c>
      <c r="P289" s="1">
        <v>44658.575740740744</v>
      </c>
      <c r="Q289">
        <v>4329</v>
      </c>
      <c r="R289">
        <v>372</v>
      </c>
      <c r="S289" t="b">
        <v>0</v>
      </c>
      <c r="T289" t="s">
        <v>87</v>
      </c>
      <c r="U289" t="b">
        <v>0</v>
      </c>
      <c r="V289" t="s">
        <v>136</v>
      </c>
      <c r="W289" s="1">
        <v>44658.524895833332</v>
      </c>
      <c r="X289">
        <v>283</v>
      </c>
      <c r="Y289">
        <v>21</v>
      </c>
      <c r="Z289">
        <v>0</v>
      </c>
      <c r="AA289">
        <v>21</v>
      </c>
      <c r="AB289">
        <v>0</v>
      </c>
      <c r="AC289">
        <v>3</v>
      </c>
      <c r="AD289">
        <v>7</v>
      </c>
      <c r="AE289">
        <v>0</v>
      </c>
      <c r="AF289">
        <v>0</v>
      </c>
      <c r="AG289">
        <v>0</v>
      </c>
      <c r="AH289" t="s">
        <v>102</v>
      </c>
      <c r="AI289" s="1">
        <v>44658.575740740744</v>
      </c>
      <c r="AJ289">
        <v>89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7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736</v>
      </c>
      <c r="B290" t="s">
        <v>79</v>
      </c>
      <c r="C290" t="s">
        <v>737</v>
      </c>
      <c r="D290" t="s">
        <v>81</v>
      </c>
      <c r="E290" s="2" t="str">
        <f>HYPERLINK("capsilon://?command=openfolder&amp;siteaddress=FAM.docvelocity-na8.net&amp;folderid=FXF9CC45FD-7199-4486-64F4-108F205932F5","FX22041029")</f>
        <v>FX22041029</v>
      </c>
      <c r="F290" t="s">
        <v>19</v>
      </c>
      <c r="G290" t="s">
        <v>19</v>
      </c>
      <c r="H290" t="s">
        <v>82</v>
      </c>
      <c r="I290" t="s">
        <v>738</v>
      </c>
      <c r="J290">
        <v>0</v>
      </c>
      <c r="K290" t="s">
        <v>84</v>
      </c>
      <c r="L290" t="s">
        <v>85</v>
      </c>
      <c r="M290" t="s">
        <v>86</v>
      </c>
      <c r="N290">
        <v>2</v>
      </c>
      <c r="O290" s="1">
        <v>44658.523148148146</v>
      </c>
      <c r="P290" s="1">
        <v>44658.577604166669</v>
      </c>
      <c r="Q290">
        <v>4408</v>
      </c>
      <c r="R290">
        <v>297</v>
      </c>
      <c r="S290" t="b">
        <v>0</v>
      </c>
      <c r="T290" t="s">
        <v>87</v>
      </c>
      <c r="U290" t="b">
        <v>0</v>
      </c>
      <c r="V290" t="s">
        <v>148</v>
      </c>
      <c r="W290" s="1">
        <v>44658.524722222224</v>
      </c>
      <c r="X290">
        <v>132</v>
      </c>
      <c r="Y290">
        <v>9</v>
      </c>
      <c r="Z290">
        <v>0</v>
      </c>
      <c r="AA290">
        <v>9</v>
      </c>
      <c r="AB290">
        <v>0</v>
      </c>
      <c r="AC290">
        <v>2</v>
      </c>
      <c r="AD290">
        <v>-9</v>
      </c>
      <c r="AE290">
        <v>0</v>
      </c>
      <c r="AF290">
        <v>0</v>
      </c>
      <c r="AG290">
        <v>0</v>
      </c>
      <c r="AH290" t="s">
        <v>193</v>
      </c>
      <c r="AI290" s="1">
        <v>44658.577604166669</v>
      </c>
      <c r="AJ290">
        <v>165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-9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739</v>
      </c>
      <c r="B291" t="s">
        <v>79</v>
      </c>
      <c r="C291" t="s">
        <v>728</v>
      </c>
      <c r="D291" t="s">
        <v>81</v>
      </c>
      <c r="E291" s="2" t="str">
        <f>HYPERLINK("capsilon://?command=openfolder&amp;siteaddress=FAM.docvelocity-na8.net&amp;folderid=FX0EED0700-CAB7-069A-AF81-AFDAF3A1F074","FX22041482")</f>
        <v>FX22041482</v>
      </c>
      <c r="F291" t="s">
        <v>19</v>
      </c>
      <c r="G291" t="s">
        <v>19</v>
      </c>
      <c r="H291" t="s">
        <v>82</v>
      </c>
      <c r="I291" t="s">
        <v>740</v>
      </c>
      <c r="J291">
        <v>0</v>
      </c>
      <c r="K291" t="s">
        <v>84</v>
      </c>
      <c r="L291" t="s">
        <v>85</v>
      </c>
      <c r="M291" t="s">
        <v>86</v>
      </c>
      <c r="N291">
        <v>2</v>
      </c>
      <c r="O291" s="1">
        <v>44658.528333333335</v>
      </c>
      <c r="P291" s="1">
        <v>44658.576296296298</v>
      </c>
      <c r="Q291">
        <v>3905</v>
      </c>
      <c r="R291">
        <v>239</v>
      </c>
      <c r="S291" t="b">
        <v>0</v>
      </c>
      <c r="T291" t="s">
        <v>87</v>
      </c>
      <c r="U291" t="b">
        <v>0</v>
      </c>
      <c r="V291" t="s">
        <v>136</v>
      </c>
      <c r="W291" s="1">
        <v>44658.530682870369</v>
      </c>
      <c r="X291">
        <v>192</v>
      </c>
      <c r="Y291">
        <v>9</v>
      </c>
      <c r="Z291">
        <v>0</v>
      </c>
      <c r="AA291">
        <v>9</v>
      </c>
      <c r="AB291">
        <v>0</v>
      </c>
      <c r="AC291">
        <v>2</v>
      </c>
      <c r="AD291">
        <v>-9</v>
      </c>
      <c r="AE291">
        <v>0</v>
      </c>
      <c r="AF291">
        <v>0</v>
      </c>
      <c r="AG291">
        <v>0</v>
      </c>
      <c r="AH291" t="s">
        <v>102</v>
      </c>
      <c r="AI291" s="1">
        <v>44658.576296296298</v>
      </c>
      <c r="AJ291">
        <v>47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-9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741</v>
      </c>
      <c r="B292" t="s">
        <v>79</v>
      </c>
      <c r="C292" t="s">
        <v>728</v>
      </c>
      <c r="D292" t="s">
        <v>81</v>
      </c>
      <c r="E292" s="2" t="str">
        <f>HYPERLINK("capsilon://?command=openfolder&amp;siteaddress=FAM.docvelocity-na8.net&amp;folderid=FX0EED0700-CAB7-069A-AF81-AFDAF3A1F074","FX22041482")</f>
        <v>FX22041482</v>
      </c>
      <c r="F292" t="s">
        <v>19</v>
      </c>
      <c r="G292" t="s">
        <v>19</v>
      </c>
      <c r="H292" t="s">
        <v>82</v>
      </c>
      <c r="I292" t="s">
        <v>742</v>
      </c>
      <c r="J292">
        <v>0</v>
      </c>
      <c r="K292" t="s">
        <v>84</v>
      </c>
      <c r="L292" t="s">
        <v>85</v>
      </c>
      <c r="M292" t="s">
        <v>86</v>
      </c>
      <c r="N292">
        <v>2</v>
      </c>
      <c r="O292" s="1">
        <v>44658.528611111113</v>
      </c>
      <c r="P292" s="1">
        <v>44658.576979166668</v>
      </c>
      <c r="Q292">
        <v>4012</v>
      </c>
      <c r="R292">
        <v>167</v>
      </c>
      <c r="S292" t="b">
        <v>0</v>
      </c>
      <c r="T292" t="s">
        <v>87</v>
      </c>
      <c r="U292" t="b">
        <v>0</v>
      </c>
      <c r="V292" t="s">
        <v>114</v>
      </c>
      <c r="W292" s="1">
        <v>44658.530104166668</v>
      </c>
      <c r="X292">
        <v>109</v>
      </c>
      <c r="Y292">
        <v>9</v>
      </c>
      <c r="Z292">
        <v>0</v>
      </c>
      <c r="AA292">
        <v>9</v>
      </c>
      <c r="AB292">
        <v>0</v>
      </c>
      <c r="AC292">
        <v>2</v>
      </c>
      <c r="AD292">
        <v>-9</v>
      </c>
      <c r="AE292">
        <v>0</v>
      </c>
      <c r="AF292">
        <v>0</v>
      </c>
      <c r="AG292">
        <v>0</v>
      </c>
      <c r="AH292" t="s">
        <v>102</v>
      </c>
      <c r="AI292" s="1">
        <v>44658.576979166668</v>
      </c>
      <c r="AJ292">
        <v>58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-9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743</v>
      </c>
      <c r="B293" t="s">
        <v>79</v>
      </c>
      <c r="C293" t="s">
        <v>744</v>
      </c>
      <c r="D293" t="s">
        <v>81</v>
      </c>
      <c r="E293" s="2" t="str">
        <f t="shared" ref="E293:E298" si="9">HYPERLINK("capsilon://?command=openfolder&amp;siteaddress=FAM.docvelocity-na8.net&amp;folderid=FX51415426-C45D-C4D3-2925-E81F745F0779","FX22041585")</f>
        <v>FX22041585</v>
      </c>
      <c r="F293" t="s">
        <v>19</v>
      </c>
      <c r="G293" t="s">
        <v>19</v>
      </c>
      <c r="H293" t="s">
        <v>82</v>
      </c>
      <c r="I293" t="s">
        <v>745</v>
      </c>
      <c r="J293">
        <v>28</v>
      </c>
      <c r="K293" t="s">
        <v>84</v>
      </c>
      <c r="L293" t="s">
        <v>85</v>
      </c>
      <c r="M293" t="s">
        <v>86</v>
      </c>
      <c r="N293">
        <v>2</v>
      </c>
      <c r="O293" s="1">
        <v>44658.543287037035</v>
      </c>
      <c r="P293" s="1">
        <v>44658.578692129631</v>
      </c>
      <c r="Q293">
        <v>2800</v>
      </c>
      <c r="R293">
        <v>259</v>
      </c>
      <c r="S293" t="b">
        <v>0</v>
      </c>
      <c r="T293" t="s">
        <v>87</v>
      </c>
      <c r="U293" t="b">
        <v>0</v>
      </c>
      <c r="V293" t="s">
        <v>196</v>
      </c>
      <c r="W293" s="1">
        <v>44658.545046296298</v>
      </c>
      <c r="X293">
        <v>87</v>
      </c>
      <c r="Y293">
        <v>21</v>
      </c>
      <c r="Z293">
        <v>0</v>
      </c>
      <c r="AA293">
        <v>21</v>
      </c>
      <c r="AB293">
        <v>0</v>
      </c>
      <c r="AC293">
        <v>0</v>
      </c>
      <c r="AD293">
        <v>7</v>
      </c>
      <c r="AE293">
        <v>0</v>
      </c>
      <c r="AF293">
        <v>0</v>
      </c>
      <c r="AG293">
        <v>0</v>
      </c>
      <c r="AH293" t="s">
        <v>190</v>
      </c>
      <c r="AI293" s="1">
        <v>44658.578692129631</v>
      </c>
      <c r="AJ293">
        <v>172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746</v>
      </c>
      <c r="B294" t="s">
        <v>79</v>
      </c>
      <c r="C294" t="s">
        <v>744</v>
      </c>
      <c r="D294" t="s">
        <v>81</v>
      </c>
      <c r="E294" s="2" t="str">
        <f t="shared" si="9"/>
        <v>FX22041585</v>
      </c>
      <c r="F294" t="s">
        <v>19</v>
      </c>
      <c r="G294" t="s">
        <v>19</v>
      </c>
      <c r="H294" t="s">
        <v>82</v>
      </c>
      <c r="I294" t="s">
        <v>747</v>
      </c>
      <c r="J294">
        <v>28</v>
      </c>
      <c r="K294" t="s">
        <v>84</v>
      </c>
      <c r="L294" t="s">
        <v>85</v>
      </c>
      <c r="M294" t="s">
        <v>86</v>
      </c>
      <c r="N294">
        <v>2</v>
      </c>
      <c r="O294" s="1">
        <v>44658.543402777781</v>
      </c>
      <c r="P294" s="1">
        <v>44658.577673611115</v>
      </c>
      <c r="Q294">
        <v>2647</v>
      </c>
      <c r="R294">
        <v>314</v>
      </c>
      <c r="S294" t="b">
        <v>0</v>
      </c>
      <c r="T294" t="s">
        <v>87</v>
      </c>
      <c r="U294" t="b">
        <v>0</v>
      </c>
      <c r="V294" t="s">
        <v>127</v>
      </c>
      <c r="W294" s="1">
        <v>44658.547002314815</v>
      </c>
      <c r="X294">
        <v>255</v>
      </c>
      <c r="Y294">
        <v>21</v>
      </c>
      <c r="Z294">
        <v>0</v>
      </c>
      <c r="AA294">
        <v>21</v>
      </c>
      <c r="AB294">
        <v>0</v>
      </c>
      <c r="AC294">
        <v>0</v>
      </c>
      <c r="AD294">
        <v>7</v>
      </c>
      <c r="AE294">
        <v>0</v>
      </c>
      <c r="AF294">
        <v>0</v>
      </c>
      <c r="AG294">
        <v>0</v>
      </c>
      <c r="AH294" t="s">
        <v>102</v>
      </c>
      <c r="AI294" s="1">
        <v>44658.577673611115</v>
      </c>
      <c r="AJ294">
        <v>59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7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748</v>
      </c>
      <c r="B295" t="s">
        <v>79</v>
      </c>
      <c r="C295" t="s">
        <v>744</v>
      </c>
      <c r="D295" t="s">
        <v>81</v>
      </c>
      <c r="E295" s="2" t="str">
        <f t="shared" si="9"/>
        <v>FX22041585</v>
      </c>
      <c r="F295" t="s">
        <v>19</v>
      </c>
      <c r="G295" t="s">
        <v>19</v>
      </c>
      <c r="H295" t="s">
        <v>82</v>
      </c>
      <c r="I295" t="s">
        <v>749</v>
      </c>
      <c r="J295">
        <v>28</v>
      </c>
      <c r="K295" t="s">
        <v>84</v>
      </c>
      <c r="L295" t="s">
        <v>85</v>
      </c>
      <c r="M295" t="s">
        <v>86</v>
      </c>
      <c r="N295">
        <v>2</v>
      </c>
      <c r="O295" s="1">
        <v>44658.543611111112</v>
      </c>
      <c r="P295" s="1">
        <v>44658.57917824074</v>
      </c>
      <c r="Q295">
        <v>2750</v>
      </c>
      <c r="R295">
        <v>323</v>
      </c>
      <c r="S295" t="b">
        <v>0</v>
      </c>
      <c r="T295" t="s">
        <v>87</v>
      </c>
      <c r="U295" t="b">
        <v>0</v>
      </c>
      <c r="V295" t="s">
        <v>158</v>
      </c>
      <c r="W295" s="1">
        <v>44658.547094907408</v>
      </c>
      <c r="X295">
        <v>188</v>
      </c>
      <c r="Y295">
        <v>21</v>
      </c>
      <c r="Z295">
        <v>0</v>
      </c>
      <c r="AA295">
        <v>21</v>
      </c>
      <c r="AB295">
        <v>0</v>
      </c>
      <c r="AC295">
        <v>0</v>
      </c>
      <c r="AD295">
        <v>7</v>
      </c>
      <c r="AE295">
        <v>0</v>
      </c>
      <c r="AF295">
        <v>0</v>
      </c>
      <c r="AG295">
        <v>0</v>
      </c>
      <c r="AH295" t="s">
        <v>193</v>
      </c>
      <c r="AI295" s="1">
        <v>44658.57917824074</v>
      </c>
      <c r="AJ295">
        <v>135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7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750</v>
      </c>
      <c r="B296" t="s">
        <v>79</v>
      </c>
      <c r="C296" t="s">
        <v>744</v>
      </c>
      <c r="D296" t="s">
        <v>81</v>
      </c>
      <c r="E296" s="2" t="str">
        <f t="shared" si="9"/>
        <v>FX22041585</v>
      </c>
      <c r="F296" t="s">
        <v>19</v>
      </c>
      <c r="G296" t="s">
        <v>19</v>
      </c>
      <c r="H296" t="s">
        <v>82</v>
      </c>
      <c r="I296" t="s">
        <v>751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44658.543703703705</v>
      </c>
      <c r="P296" s="1">
        <v>44658.578518518516</v>
      </c>
      <c r="Q296">
        <v>2833</v>
      </c>
      <c r="R296">
        <v>175</v>
      </c>
      <c r="S296" t="b">
        <v>0</v>
      </c>
      <c r="T296" t="s">
        <v>87</v>
      </c>
      <c r="U296" t="b">
        <v>0</v>
      </c>
      <c r="V296" t="s">
        <v>196</v>
      </c>
      <c r="W296" s="1">
        <v>44658.546249999999</v>
      </c>
      <c r="X296">
        <v>103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102</v>
      </c>
      <c r="AI296" s="1">
        <v>44658.578518518516</v>
      </c>
      <c r="AJ296">
        <v>72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752</v>
      </c>
      <c r="B297" t="s">
        <v>79</v>
      </c>
      <c r="C297" t="s">
        <v>744</v>
      </c>
      <c r="D297" t="s">
        <v>81</v>
      </c>
      <c r="E297" s="2" t="str">
        <f t="shared" si="9"/>
        <v>FX22041585</v>
      </c>
      <c r="F297" t="s">
        <v>19</v>
      </c>
      <c r="G297" t="s">
        <v>19</v>
      </c>
      <c r="H297" t="s">
        <v>82</v>
      </c>
      <c r="I297" t="s">
        <v>753</v>
      </c>
      <c r="J297">
        <v>43</v>
      </c>
      <c r="K297" t="s">
        <v>84</v>
      </c>
      <c r="L297" t="s">
        <v>85</v>
      </c>
      <c r="M297" t="s">
        <v>86</v>
      </c>
      <c r="N297">
        <v>2</v>
      </c>
      <c r="O297" s="1">
        <v>44658.543761574074</v>
      </c>
      <c r="P297" s="1">
        <v>44658.58021990741</v>
      </c>
      <c r="Q297">
        <v>2219</v>
      </c>
      <c r="R297">
        <v>931</v>
      </c>
      <c r="S297" t="b">
        <v>0</v>
      </c>
      <c r="T297" t="s">
        <v>87</v>
      </c>
      <c r="U297" t="b">
        <v>0</v>
      </c>
      <c r="V297" t="s">
        <v>127</v>
      </c>
      <c r="W297" s="1">
        <v>44658.555162037039</v>
      </c>
      <c r="X297">
        <v>704</v>
      </c>
      <c r="Y297">
        <v>38</v>
      </c>
      <c r="Z297">
        <v>0</v>
      </c>
      <c r="AA297">
        <v>38</v>
      </c>
      <c r="AB297">
        <v>0</v>
      </c>
      <c r="AC297">
        <v>5</v>
      </c>
      <c r="AD297">
        <v>5</v>
      </c>
      <c r="AE297">
        <v>0</v>
      </c>
      <c r="AF297">
        <v>0</v>
      </c>
      <c r="AG297">
        <v>0</v>
      </c>
      <c r="AH297" t="s">
        <v>102</v>
      </c>
      <c r="AI297" s="1">
        <v>44658.58021990741</v>
      </c>
      <c r="AJ297">
        <v>146</v>
      </c>
      <c r="AK297">
        <v>2</v>
      </c>
      <c r="AL297">
        <v>0</v>
      </c>
      <c r="AM297">
        <v>2</v>
      </c>
      <c r="AN297">
        <v>0</v>
      </c>
      <c r="AO297">
        <v>1</v>
      </c>
      <c r="AP297">
        <v>3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754</v>
      </c>
      <c r="B298" t="s">
        <v>79</v>
      </c>
      <c r="C298" t="s">
        <v>744</v>
      </c>
      <c r="D298" t="s">
        <v>81</v>
      </c>
      <c r="E298" s="2" t="str">
        <f t="shared" si="9"/>
        <v>FX22041585</v>
      </c>
      <c r="F298" t="s">
        <v>19</v>
      </c>
      <c r="G298" t="s">
        <v>19</v>
      </c>
      <c r="H298" t="s">
        <v>82</v>
      </c>
      <c r="I298" t="s">
        <v>755</v>
      </c>
      <c r="J298">
        <v>38</v>
      </c>
      <c r="K298" t="s">
        <v>84</v>
      </c>
      <c r="L298" t="s">
        <v>85</v>
      </c>
      <c r="M298" t="s">
        <v>86</v>
      </c>
      <c r="N298">
        <v>2</v>
      </c>
      <c r="O298" s="1">
        <v>44658.543807870374</v>
      </c>
      <c r="P298" s="1">
        <v>44658.586412037039</v>
      </c>
      <c r="Q298">
        <v>2742</v>
      </c>
      <c r="R298">
        <v>939</v>
      </c>
      <c r="S298" t="b">
        <v>0</v>
      </c>
      <c r="T298" t="s">
        <v>87</v>
      </c>
      <c r="U298" t="b">
        <v>0</v>
      </c>
      <c r="V298" t="s">
        <v>196</v>
      </c>
      <c r="W298" s="1">
        <v>44658.549421296295</v>
      </c>
      <c r="X298">
        <v>273</v>
      </c>
      <c r="Y298">
        <v>33</v>
      </c>
      <c r="Z298">
        <v>0</v>
      </c>
      <c r="AA298">
        <v>33</v>
      </c>
      <c r="AB298">
        <v>0</v>
      </c>
      <c r="AC298">
        <v>2</v>
      </c>
      <c r="AD298">
        <v>5</v>
      </c>
      <c r="AE298">
        <v>0</v>
      </c>
      <c r="AF298">
        <v>0</v>
      </c>
      <c r="AG298">
        <v>0</v>
      </c>
      <c r="AH298" t="s">
        <v>190</v>
      </c>
      <c r="AI298" s="1">
        <v>44658.586412037039</v>
      </c>
      <c r="AJ298">
        <v>666</v>
      </c>
      <c r="AK298">
        <v>1</v>
      </c>
      <c r="AL298">
        <v>0</v>
      </c>
      <c r="AM298">
        <v>1</v>
      </c>
      <c r="AN298">
        <v>0</v>
      </c>
      <c r="AO298">
        <v>1</v>
      </c>
      <c r="AP298">
        <v>4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756</v>
      </c>
      <c r="B299" t="s">
        <v>79</v>
      </c>
      <c r="C299" t="s">
        <v>555</v>
      </c>
      <c r="D299" t="s">
        <v>81</v>
      </c>
      <c r="E299" s="2" t="str">
        <f>HYPERLINK("capsilon://?command=openfolder&amp;siteaddress=FAM.docvelocity-na8.net&amp;folderid=FX238E94C6-BD4F-7C62-0CBD-1A6828B95CC9","FX22041107")</f>
        <v>FX22041107</v>
      </c>
      <c r="F299" t="s">
        <v>19</v>
      </c>
      <c r="G299" t="s">
        <v>19</v>
      </c>
      <c r="H299" t="s">
        <v>82</v>
      </c>
      <c r="I299" t="s">
        <v>757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44658.545416666668</v>
      </c>
      <c r="P299" s="1">
        <v>44658.58221064815</v>
      </c>
      <c r="Q299">
        <v>2635</v>
      </c>
      <c r="R299">
        <v>544</v>
      </c>
      <c r="S299" t="b">
        <v>0</v>
      </c>
      <c r="T299" t="s">
        <v>87</v>
      </c>
      <c r="U299" t="b">
        <v>0</v>
      </c>
      <c r="V299" t="s">
        <v>158</v>
      </c>
      <c r="W299" s="1">
        <v>44658.550381944442</v>
      </c>
      <c r="X299">
        <v>283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193</v>
      </c>
      <c r="AI299" s="1">
        <v>44658.58221064815</v>
      </c>
      <c r="AJ299">
        <v>261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-11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758</v>
      </c>
      <c r="B300" t="s">
        <v>79</v>
      </c>
      <c r="C300" t="s">
        <v>437</v>
      </c>
      <c r="D300" t="s">
        <v>81</v>
      </c>
      <c r="E300" s="2" t="str">
        <f>HYPERLINK("capsilon://?command=openfolder&amp;siteaddress=FAM.docvelocity-na8.net&amp;folderid=FXE77CC36C-CFE4-D7A6-ABF2-E46F34C90BA8","FX220313907")</f>
        <v>FX220313907</v>
      </c>
      <c r="F300" t="s">
        <v>19</v>
      </c>
      <c r="G300" t="s">
        <v>19</v>
      </c>
      <c r="H300" t="s">
        <v>82</v>
      </c>
      <c r="I300" t="s">
        <v>438</v>
      </c>
      <c r="J300">
        <v>203</v>
      </c>
      <c r="K300" t="s">
        <v>84</v>
      </c>
      <c r="L300" t="s">
        <v>85</v>
      </c>
      <c r="M300" t="s">
        <v>86</v>
      </c>
      <c r="N300">
        <v>2</v>
      </c>
      <c r="O300" s="1">
        <v>44652.549340277779</v>
      </c>
      <c r="P300" s="1">
        <v>44652.604375000003</v>
      </c>
      <c r="Q300">
        <v>2965</v>
      </c>
      <c r="R300">
        <v>1790</v>
      </c>
      <c r="S300" t="b">
        <v>0</v>
      </c>
      <c r="T300" t="s">
        <v>87</v>
      </c>
      <c r="U300" t="b">
        <v>1</v>
      </c>
      <c r="V300" t="s">
        <v>158</v>
      </c>
      <c r="W300" s="1">
        <v>44652.573842592596</v>
      </c>
      <c r="X300">
        <v>1064</v>
      </c>
      <c r="Y300">
        <v>172</v>
      </c>
      <c r="Z300">
        <v>0</v>
      </c>
      <c r="AA300">
        <v>172</v>
      </c>
      <c r="AB300">
        <v>0</v>
      </c>
      <c r="AC300">
        <v>21</v>
      </c>
      <c r="AD300">
        <v>31</v>
      </c>
      <c r="AE300">
        <v>0</v>
      </c>
      <c r="AF300">
        <v>0</v>
      </c>
      <c r="AG300">
        <v>0</v>
      </c>
      <c r="AH300" t="s">
        <v>115</v>
      </c>
      <c r="AI300" s="1">
        <v>44652.604375000003</v>
      </c>
      <c r="AJ300">
        <v>684</v>
      </c>
      <c r="AK300">
        <v>3</v>
      </c>
      <c r="AL300">
        <v>0</v>
      </c>
      <c r="AM300">
        <v>3</v>
      </c>
      <c r="AN300">
        <v>0</v>
      </c>
      <c r="AO300">
        <v>3</v>
      </c>
      <c r="AP300">
        <v>28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759</v>
      </c>
      <c r="B301" t="s">
        <v>79</v>
      </c>
      <c r="C301" t="s">
        <v>163</v>
      </c>
      <c r="D301" t="s">
        <v>81</v>
      </c>
      <c r="E301" s="2" t="str">
        <f>HYPERLINK("capsilon://?command=openfolder&amp;siteaddress=FAM.docvelocity-na8.net&amp;folderid=FXBA9199B0-6B14-9F85-3221-F89B886A1260","FX220313573")</f>
        <v>FX220313573</v>
      </c>
      <c r="F301" t="s">
        <v>19</v>
      </c>
      <c r="G301" t="s">
        <v>19</v>
      </c>
      <c r="H301" t="s">
        <v>82</v>
      </c>
      <c r="I301" t="s">
        <v>485</v>
      </c>
      <c r="J301">
        <v>398</v>
      </c>
      <c r="K301" t="s">
        <v>84</v>
      </c>
      <c r="L301" t="s">
        <v>85</v>
      </c>
      <c r="M301" t="s">
        <v>86</v>
      </c>
      <c r="N301">
        <v>2</v>
      </c>
      <c r="O301" s="1">
        <v>44652.55127314815</v>
      </c>
      <c r="P301" s="1">
        <v>44652.615011574075</v>
      </c>
      <c r="Q301">
        <v>2902</v>
      </c>
      <c r="R301">
        <v>2605</v>
      </c>
      <c r="S301" t="b">
        <v>0</v>
      </c>
      <c r="T301" t="s">
        <v>87</v>
      </c>
      <c r="U301" t="b">
        <v>1</v>
      </c>
      <c r="V301" t="s">
        <v>196</v>
      </c>
      <c r="W301" s="1">
        <v>44652.576388888891</v>
      </c>
      <c r="X301">
        <v>1152</v>
      </c>
      <c r="Y301">
        <v>267</v>
      </c>
      <c r="Z301">
        <v>0</v>
      </c>
      <c r="AA301">
        <v>267</v>
      </c>
      <c r="AB301">
        <v>69</v>
      </c>
      <c r="AC301">
        <v>27</v>
      </c>
      <c r="AD301">
        <v>131</v>
      </c>
      <c r="AE301">
        <v>0</v>
      </c>
      <c r="AF301">
        <v>0</v>
      </c>
      <c r="AG301">
        <v>0</v>
      </c>
      <c r="AH301" t="s">
        <v>190</v>
      </c>
      <c r="AI301" s="1">
        <v>44652.615011574075</v>
      </c>
      <c r="AJ301">
        <v>1307</v>
      </c>
      <c r="AK301">
        <v>7</v>
      </c>
      <c r="AL301">
        <v>0</v>
      </c>
      <c r="AM301">
        <v>7</v>
      </c>
      <c r="AN301">
        <v>69</v>
      </c>
      <c r="AO301">
        <v>7</v>
      </c>
      <c r="AP301">
        <v>124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760</v>
      </c>
      <c r="B302" t="s">
        <v>79</v>
      </c>
      <c r="C302" t="s">
        <v>734</v>
      </c>
      <c r="D302" t="s">
        <v>81</v>
      </c>
      <c r="E302" s="2" t="str">
        <f>HYPERLINK("capsilon://?command=openfolder&amp;siteaddress=FAM.docvelocity-na8.net&amp;folderid=FXD9775687-185F-A24D-BCDA-695FEA24A05E","FX22042148")</f>
        <v>FX22042148</v>
      </c>
      <c r="F302" t="s">
        <v>19</v>
      </c>
      <c r="G302" t="s">
        <v>19</v>
      </c>
      <c r="H302" t="s">
        <v>82</v>
      </c>
      <c r="I302" t="s">
        <v>761</v>
      </c>
      <c r="J302">
        <v>0</v>
      </c>
      <c r="K302" t="s">
        <v>84</v>
      </c>
      <c r="L302" t="s">
        <v>85</v>
      </c>
      <c r="M302" t="s">
        <v>86</v>
      </c>
      <c r="N302">
        <v>2</v>
      </c>
      <c r="O302" s="1">
        <v>44658.564270833333</v>
      </c>
      <c r="P302" s="1">
        <v>44658.580752314818</v>
      </c>
      <c r="Q302">
        <v>1229</v>
      </c>
      <c r="R302">
        <v>195</v>
      </c>
      <c r="S302" t="b">
        <v>0</v>
      </c>
      <c r="T302" t="s">
        <v>87</v>
      </c>
      <c r="U302" t="b">
        <v>0</v>
      </c>
      <c r="V302" t="s">
        <v>130</v>
      </c>
      <c r="W302" s="1">
        <v>44658.566041666665</v>
      </c>
      <c r="X302">
        <v>150</v>
      </c>
      <c r="Y302">
        <v>9</v>
      </c>
      <c r="Z302">
        <v>0</v>
      </c>
      <c r="AA302">
        <v>9</v>
      </c>
      <c r="AB302">
        <v>0</v>
      </c>
      <c r="AC302">
        <v>0</v>
      </c>
      <c r="AD302">
        <v>-9</v>
      </c>
      <c r="AE302">
        <v>0</v>
      </c>
      <c r="AF302">
        <v>0</v>
      </c>
      <c r="AG302">
        <v>0</v>
      </c>
      <c r="AH302" t="s">
        <v>102</v>
      </c>
      <c r="AI302" s="1">
        <v>44658.580752314818</v>
      </c>
      <c r="AJ302">
        <v>45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-9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762</v>
      </c>
      <c r="B303" t="s">
        <v>79</v>
      </c>
      <c r="C303" t="s">
        <v>763</v>
      </c>
      <c r="D303" t="s">
        <v>81</v>
      </c>
      <c r="E303" s="2" t="str">
        <f>HYPERLINK("capsilon://?command=openfolder&amp;siteaddress=FAM.docvelocity-na8.net&amp;folderid=FX55734235-7E80-A583-BB85-0E45F7990A30","FX2203106")</f>
        <v>FX2203106</v>
      </c>
      <c r="F303" t="s">
        <v>19</v>
      </c>
      <c r="G303" t="s">
        <v>19</v>
      </c>
      <c r="H303" t="s">
        <v>82</v>
      </c>
      <c r="I303" t="s">
        <v>764</v>
      </c>
      <c r="J303">
        <v>0</v>
      </c>
      <c r="K303" t="s">
        <v>84</v>
      </c>
      <c r="L303" t="s">
        <v>85</v>
      </c>
      <c r="M303" t="s">
        <v>86</v>
      </c>
      <c r="N303">
        <v>2</v>
      </c>
      <c r="O303" s="1">
        <v>44658.565405092595</v>
      </c>
      <c r="P303" s="1">
        <v>44658.581087962964</v>
      </c>
      <c r="Q303">
        <v>851</v>
      </c>
      <c r="R303">
        <v>504</v>
      </c>
      <c r="S303" t="b">
        <v>0</v>
      </c>
      <c r="T303" t="s">
        <v>87</v>
      </c>
      <c r="U303" t="b">
        <v>0</v>
      </c>
      <c r="V303" t="s">
        <v>151</v>
      </c>
      <c r="W303" s="1">
        <v>44658.571087962962</v>
      </c>
      <c r="X303">
        <v>460</v>
      </c>
      <c r="Y303">
        <v>37</v>
      </c>
      <c r="Z303">
        <v>0</v>
      </c>
      <c r="AA303">
        <v>37</v>
      </c>
      <c r="AB303">
        <v>37</v>
      </c>
      <c r="AC303">
        <v>4</v>
      </c>
      <c r="AD303">
        <v>-37</v>
      </c>
      <c r="AE303">
        <v>0</v>
      </c>
      <c r="AF303">
        <v>0</v>
      </c>
      <c r="AG303">
        <v>0</v>
      </c>
      <c r="AH303" t="s">
        <v>102</v>
      </c>
      <c r="AI303" s="1">
        <v>44658.581087962964</v>
      </c>
      <c r="AJ303">
        <v>28</v>
      </c>
      <c r="AK303">
        <v>0</v>
      </c>
      <c r="AL303">
        <v>0</v>
      </c>
      <c r="AM303">
        <v>0</v>
      </c>
      <c r="AN303">
        <v>37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765</v>
      </c>
      <c r="B304" t="s">
        <v>79</v>
      </c>
      <c r="C304" t="s">
        <v>766</v>
      </c>
      <c r="D304" t="s">
        <v>81</v>
      </c>
      <c r="E304" s="2" t="str">
        <f>HYPERLINK("capsilon://?command=openfolder&amp;siteaddress=FAM.docvelocity-na8.net&amp;folderid=FXDC175D9E-E08B-FCE4-0870-4DAA80D67F77","FX220313945")</f>
        <v>FX220313945</v>
      </c>
      <c r="F304" t="s">
        <v>19</v>
      </c>
      <c r="G304" t="s">
        <v>19</v>
      </c>
      <c r="H304" t="s">
        <v>82</v>
      </c>
      <c r="I304" t="s">
        <v>767</v>
      </c>
      <c r="J304">
        <v>71</v>
      </c>
      <c r="K304" t="s">
        <v>84</v>
      </c>
      <c r="L304" t="s">
        <v>85</v>
      </c>
      <c r="M304" t="s">
        <v>86</v>
      </c>
      <c r="N304">
        <v>1</v>
      </c>
      <c r="O304" s="1">
        <v>44652.55263888889</v>
      </c>
      <c r="P304" s="1">
        <v>44652.635972222219</v>
      </c>
      <c r="Q304">
        <v>6967</v>
      </c>
      <c r="R304">
        <v>233</v>
      </c>
      <c r="S304" t="b">
        <v>0</v>
      </c>
      <c r="T304" t="s">
        <v>87</v>
      </c>
      <c r="U304" t="b">
        <v>0</v>
      </c>
      <c r="V304" t="s">
        <v>88</v>
      </c>
      <c r="W304" s="1">
        <v>44652.635972222219</v>
      </c>
      <c r="X304">
        <v>97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71</v>
      </c>
      <c r="AE304">
        <v>66</v>
      </c>
      <c r="AF304">
        <v>0</v>
      </c>
      <c r="AG304">
        <v>4</v>
      </c>
      <c r="AH304" t="s">
        <v>87</v>
      </c>
      <c r="AI304" t="s">
        <v>87</v>
      </c>
      <c r="AJ304" t="s">
        <v>87</v>
      </c>
      <c r="AK304" t="s">
        <v>87</v>
      </c>
      <c r="AL304" t="s">
        <v>87</v>
      </c>
      <c r="AM304" t="s">
        <v>87</v>
      </c>
      <c r="AN304" t="s">
        <v>87</v>
      </c>
      <c r="AO304" t="s">
        <v>87</v>
      </c>
      <c r="AP304" t="s">
        <v>87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768</v>
      </c>
      <c r="B305" t="s">
        <v>79</v>
      </c>
      <c r="C305" t="s">
        <v>769</v>
      </c>
      <c r="D305" t="s">
        <v>81</v>
      </c>
      <c r="E305" s="2" t="str">
        <f>HYPERLINK("capsilon://?command=openfolder&amp;siteaddress=FAM.docvelocity-na8.net&amp;folderid=FX66E43B3F-FF13-5589-58FD-CE191B33367A","FX22041239")</f>
        <v>FX22041239</v>
      </c>
      <c r="F305" t="s">
        <v>19</v>
      </c>
      <c r="G305" t="s">
        <v>19</v>
      </c>
      <c r="H305" t="s">
        <v>82</v>
      </c>
      <c r="I305" t="s">
        <v>770</v>
      </c>
      <c r="J305">
        <v>57</v>
      </c>
      <c r="K305" t="s">
        <v>84</v>
      </c>
      <c r="L305" t="s">
        <v>85</v>
      </c>
      <c r="M305" t="s">
        <v>86</v>
      </c>
      <c r="N305">
        <v>2</v>
      </c>
      <c r="O305" s="1">
        <v>44658.576412037037</v>
      </c>
      <c r="P305" s="1">
        <v>44658.582048611112</v>
      </c>
      <c r="Q305">
        <v>178</v>
      </c>
      <c r="R305">
        <v>309</v>
      </c>
      <c r="S305" t="b">
        <v>0</v>
      </c>
      <c r="T305" t="s">
        <v>87</v>
      </c>
      <c r="U305" t="b">
        <v>0</v>
      </c>
      <c r="V305" t="s">
        <v>114</v>
      </c>
      <c r="W305" s="1">
        <v>44658.579085648147</v>
      </c>
      <c r="X305">
        <v>227</v>
      </c>
      <c r="Y305">
        <v>52</v>
      </c>
      <c r="Z305">
        <v>0</v>
      </c>
      <c r="AA305">
        <v>52</v>
      </c>
      <c r="AB305">
        <v>0</v>
      </c>
      <c r="AC305">
        <v>1</v>
      </c>
      <c r="AD305">
        <v>5</v>
      </c>
      <c r="AE305">
        <v>0</v>
      </c>
      <c r="AF305">
        <v>0</v>
      </c>
      <c r="AG305">
        <v>0</v>
      </c>
      <c r="AH305" t="s">
        <v>102</v>
      </c>
      <c r="AI305" s="1">
        <v>44658.582048611112</v>
      </c>
      <c r="AJ305">
        <v>82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5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771</v>
      </c>
      <c r="B306" t="s">
        <v>79</v>
      </c>
      <c r="C306" t="s">
        <v>772</v>
      </c>
      <c r="D306" t="s">
        <v>81</v>
      </c>
      <c r="E306" s="2" t="str">
        <f>HYPERLINK("capsilon://?command=openfolder&amp;siteaddress=FAM.docvelocity-na8.net&amp;folderid=FX0961552B-DDFE-BF9A-3E52-D08E4DD794AD","FX22041020")</f>
        <v>FX22041020</v>
      </c>
      <c r="F306" t="s">
        <v>19</v>
      </c>
      <c r="G306" t="s">
        <v>19</v>
      </c>
      <c r="H306" t="s">
        <v>82</v>
      </c>
      <c r="I306" t="s">
        <v>773</v>
      </c>
      <c r="J306">
        <v>64</v>
      </c>
      <c r="K306" t="s">
        <v>84</v>
      </c>
      <c r="L306" t="s">
        <v>85</v>
      </c>
      <c r="M306" t="s">
        <v>86</v>
      </c>
      <c r="N306">
        <v>2</v>
      </c>
      <c r="O306" s="1">
        <v>44658.576469907406</v>
      </c>
      <c r="P306" s="1">
        <v>44658.583067129628</v>
      </c>
      <c r="Q306">
        <v>211</v>
      </c>
      <c r="R306">
        <v>359</v>
      </c>
      <c r="S306" t="b">
        <v>0</v>
      </c>
      <c r="T306" t="s">
        <v>87</v>
      </c>
      <c r="U306" t="b">
        <v>0</v>
      </c>
      <c r="V306" t="s">
        <v>108</v>
      </c>
      <c r="W306" s="1">
        <v>44658.579791666663</v>
      </c>
      <c r="X306">
        <v>267</v>
      </c>
      <c r="Y306">
        <v>59</v>
      </c>
      <c r="Z306">
        <v>0</v>
      </c>
      <c r="AA306">
        <v>59</v>
      </c>
      <c r="AB306">
        <v>0</v>
      </c>
      <c r="AC306">
        <v>10</v>
      </c>
      <c r="AD306">
        <v>5</v>
      </c>
      <c r="AE306">
        <v>0</v>
      </c>
      <c r="AF306">
        <v>0</v>
      </c>
      <c r="AG306">
        <v>0</v>
      </c>
      <c r="AH306" t="s">
        <v>102</v>
      </c>
      <c r="AI306" s="1">
        <v>44658.583067129628</v>
      </c>
      <c r="AJ306">
        <v>87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5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774</v>
      </c>
      <c r="B307" t="s">
        <v>79</v>
      </c>
      <c r="C307" t="s">
        <v>772</v>
      </c>
      <c r="D307" t="s">
        <v>81</v>
      </c>
      <c r="E307" s="2" t="str">
        <f>HYPERLINK("capsilon://?command=openfolder&amp;siteaddress=FAM.docvelocity-na8.net&amp;folderid=FX0961552B-DDFE-BF9A-3E52-D08E4DD794AD","FX22041020")</f>
        <v>FX22041020</v>
      </c>
      <c r="F307" t="s">
        <v>19</v>
      </c>
      <c r="G307" t="s">
        <v>19</v>
      </c>
      <c r="H307" t="s">
        <v>82</v>
      </c>
      <c r="I307" t="s">
        <v>775</v>
      </c>
      <c r="J307">
        <v>64</v>
      </c>
      <c r="K307" t="s">
        <v>84</v>
      </c>
      <c r="L307" t="s">
        <v>85</v>
      </c>
      <c r="M307" t="s">
        <v>86</v>
      </c>
      <c r="N307">
        <v>2</v>
      </c>
      <c r="O307" s="1">
        <v>44658.576539351852</v>
      </c>
      <c r="P307" s="1">
        <v>44658.589872685188</v>
      </c>
      <c r="Q307">
        <v>205</v>
      </c>
      <c r="R307">
        <v>947</v>
      </c>
      <c r="S307" t="b">
        <v>0</v>
      </c>
      <c r="T307" t="s">
        <v>87</v>
      </c>
      <c r="U307" t="b">
        <v>0</v>
      </c>
      <c r="V307" t="s">
        <v>130</v>
      </c>
      <c r="W307" s="1">
        <v>44658.580266203702</v>
      </c>
      <c r="X307">
        <v>285</v>
      </c>
      <c r="Y307">
        <v>59</v>
      </c>
      <c r="Z307">
        <v>0</v>
      </c>
      <c r="AA307">
        <v>59</v>
      </c>
      <c r="AB307">
        <v>0</v>
      </c>
      <c r="AC307">
        <v>2</v>
      </c>
      <c r="AD307">
        <v>5</v>
      </c>
      <c r="AE307">
        <v>0</v>
      </c>
      <c r="AF307">
        <v>0</v>
      </c>
      <c r="AG307">
        <v>0</v>
      </c>
      <c r="AH307" t="s">
        <v>193</v>
      </c>
      <c r="AI307" s="1">
        <v>44658.589872685188</v>
      </c>
      <c r="AJ307">
        <v>662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5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776</v>
      </c>
      <c r="B308" t="s">
        <v>79</v>
      </c>
      <c r="C308" t="s">
        <v>769</v>
      </c>
      <c r="D308" t="s">
        <v>81</v>
      </c>
      <c r="E308" s="2" t="str">
        <f>HYPERLINK("capsilon://?command=openfolder&amp;siteaddress=FAM.docvelocity-na8.net&amp;folderid=FX66E43B3F-FF13-5589-58FD-CE191B33367A","FX22041239")</f>
        <v>FX22041239</v>
      </c>
      <c r="F308" t="s">
        <v>19</v>
      </c>
      <c r="G308" t="s">
        <v>19</v>
      </c>
      <c r="H308" t="s">
        <v>82</v>
      </c>
      <c r="I308" t="s">
        <v>777</v>
      </c>
      <c r="J308">
        <v>57</v>
      </c>
      <c r="K308" t="s">
        <v>84</v>
      </c>
      <c r="L308" t="s">
        <v>85</v>
      </c>
      <c r="M308" t="s">
        <v>86</v>
      </c>
      <c r="N308">
        <v>2</v>
      </c>
      <c r="O308" s="1">
        <v>44658.577488425923</v>
      </c>
      <c r="P308" s="1">
        <v>44658.584224537037</v>
      </c>
      <c r="Q308">
        <v>350</v>
      </c>
      <c r="R308">
        <v>232</v>
      </c>
      <c r="S308" t="b">
        <v>0</v>
      </c>
      <c r="T308" t="s">
        <v>87</v>
      </c>
      <c r="U308" t="b">
        <v>0</v>
      </c>
      <c r="V308" t="s">
        <v>114</v>
      </c>
      <c r="W308" s="1">
        <v>44658.580636574072</v>
      </c>
      <c r="X308">
        <v>133</v>
      </c>
      <c r="Y308">
        <v>52</v>
      </c>
      <c r="Z308">
        <v>0</v>
      </c>
      <c r="AA308">
        <v>52</v>
      </c>
      <c r="AB308">
        <v>0</v>
      </c>
      <c r="AC308">
        <v>2</v>
      </c>
      <c r="AD308">
        <v>5</v>
      </c>
      <c r="AE308">
        <v>0</v>
      </c>
      <c r="AF308">
        <v>0</v>
      </c>
      <c r="AG308">
        <v>0</v>
      </c>
      <c r="AH308" t="s">
        <v>102</v>
      </c>
      <c r="AI308" s="1">
        <v>44658.584224537037</v>
      </c>
      <c r="AJ308">
        <v>99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5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778</v>
      </c>
      <c r="B309" t="s">
        <v>79</v>
      </c>
      <c r="C309" t="s">
        <v>769</v>
      </c>
      <c r="D309" t="s">
        <v>81</v>
      </c>
      <c r="E309" s="2" t="str">
        <f>HYPERLINK("capsilon://?command=openfolder&amp;siteaddress=FAM.docvelocity-na8.net&amp;folderid=FX66E43B3F-FF13-5589-58FD-CE191B33367A","FX22041239")</f>
        <v>FX22041239</v>
      </c>
      <c r="F309" t="s">
        <v>19</v>
      </c>
      <c r="G309" t="s">
        <v>19</v>
      </c>
      <c r="H309" t="s">
        <v>82</v>
      </c>
      <c r="I309" t="s">
        <v>779</v>
      </c>
      <c r="J309">
        <v>28</v>
      </c>
      <c r="K309" t="s">
        <v>84</v>
      </c>
      <c r="L309" t="s">
        <v>85</v>
      </c>
      <c r="M309" t="s">
        <v>86</v>
      </c>
      <c r="N309">
        <v>2</v>
      </c>
      <c r="O309" s="1">
        <v>44658.577650462961</v>
      </c>
      <c r="P309" s="1">
        <v>44658.585335648146</v>
      </c>
      <c r="Q309">
        <v>400</v>
      </c>
      <c r="R309">
        <v>264</v>
      </c>
      <c r="S309" t="b">
        <v>0</v>
      </c>
      <c r="T309" t="s">
        <v>87</v>
      </c>
      <c r="U309" t="b">
        <v>0</v>
      </c>
      <c r="V309" t="s">
        <v>196</v>
      </c>
      <c r="W309" s="1">
        <v>44658.581053240741</v>
      </c>
      <c r="X309">
        <v>169</v>
      </c>
      <c r="Y309">
        <v>21</v>
      </c>
      <c r="Z309">
        <v>0</v>
      </c>
      <c r="AA309">
        <v>21</v>
      </c>
      <c r="AB309">
        <v>0</v>
      </c>
      <c r="AC309">
        <v>1</v>
      </c>
      <c r="AD309">
        <v>7</v>
      </c>
      <c r="AE309">
        <v>0</v>
      </c>
      <c r="AF309">
        <v>0</v>
      </c>
      <c r="AG309">
        <v>0</v>
      </c>
      <c r="AH309" t="s">
        <v>102</v>
      </c>
      <c r="AI309" s="1">
        <v>44658.585335648146</v>
      </c>
      <c r="AJ309">
        <v>95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780</v>
      </c>
      <c r="B310" t="s">
        <v>79</v>
      </c>
      <c r="C310" t="s">
        <v>772</v>
      </c>
      <c r="D310" t="s">
        <v>81</v>
      </c>
      <c r="E310" s="2" t="str">
        <f>HYPERLINK("capsilon://?command=openfolder&amp;siteaddress=FAM.docvelocity-na8.net&amp;folderid=FX0961552B-DDFE-BF9A-3E52-D08E4DD794AD","FX22041020")</f>
        <v>FX22041020</v>
      </c>
      <c r="F310" t="s">
        <v>19</v>
      </c>
      <c r="G310" t="s">
        <v>19</v>
      </c>
      <c r="H310" t="s">
        <v>82</v>
      </c>
      <c r="I310" t="s">
        <v>781</v>
      </c>
      <c r="J310">
        <v>28</v>
      </c>
      <c r="K310" t="s">
        <v>84</v>
      </c>
      <c r="L310" t="s">
        <v>85</v>
      </c>
      <c r="M310" t="s">
        <v>86</v>
      </c>
      <c r="N310">
        <v>2</v>
      </c>
      <c r="O310" s="1">
        <v>44658.577708333331</v>
      </c>
      <c r="P310" s="1">
        <v>44658.590289351851</v>
      </c>
      <c r="Q310">
        <v>635</v>
      </c>
      <c r="R310">
        <v>452</v>
      </c>
      <c r="S310" t="b">
        <v>0</v>
      </c>
      <c r="T310" t="s">
        <v>87</v>
      </c>
      <c r="U310" t="b">
        <v>0</v>
      </c>
      <c r="V310" t="s">
        <v>108</v>
      </c>
      <c r="W310" s="1">
        <v>44658.580914351849</v>
      </c>
      <c r="X310">
        <v>97</v>
      </c>
      <c r="Y310">
        <v>21</v>
      </c>
      <c r="Z310">
        <v>0</v>
      </c>
      <c r="AA310">
        <v>21</v>
      </c>
      <c r="AB310">
        <v>0</v>
      </c>
      <c r="AC310">
        <v>0</v>
      </c>
      <c r="AD310">
        <v>7</v>
      </c>
      <c r="AE310">
        <v>0</v>
      </c>
      <c r="AF310">
        <v>0</v>
      </c>
      <c r="AG310">
        <v>0</v>
      </c>
      <c r="AH310" t="s">
        <v>190</v>
      </c>
      <c r="AI310" s="1">
        <v>44658.590289351851</v>
      </c>
      <c r="AJ310">
        <v>334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5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782</v>
      </c>
      <c r="B311" t="s">
        <v>79</v>
      </c>
      <c r="C311" t="s">
        <v>772</v>
      </c>
      <c r="D311" t="s">
        <v>81</v>
      </c>
      <c r="E311" s="2" t="str">
        <f>HYPERLINK("capsilon://?command=openfolder&amp;siteaddress=FAM.docvelocity-na8.net&amp;folderid=FX0961552B-DDFE-BF9A-3E52-D08E4DD794AD","FX22041020")</f>
        <v>FX22041020</v>
      </c>
      <c r="F311" t="s">
        <v>19</v>
      </c>
      <c r="G311" t="s">
        <v>19</v>
      </c>
      <c r="H311" t="s">
        <v>82</v>
      </c>
      <c r="I311" t="s">
        <v>783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44658.577893518515</v>
      </c>
      <c r="P311" s="1">
        <v>44658.593333333331</v>
      </c>
      <c r="Q311">
        <v>902</v>
      </c>
      <c r="R311">
        <v>432</v>
      </c>
      <c r="S311" t="b">
        <v>0</v>
      </c>
      <c r="T311" t="s">
        <v>87</v>
      </c>
      <c r="U311" t="b">
        <v>0</v>
      </c>
      <c r="V311" t="s">
        <v>130</v>
      </c>
      <c r="W311" s="1">
        <v>44658.581828703704</v>
      </c>
      <c r="X311">
        <v>134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193</v>
      </c>
      <c r="AI311" s="1">
        <v>44658.593333333331</v>
      </c>
      <c r="AJ311">
        <v>298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784</v>
      </c>
      <c r="B312" t="s">
        <v>79</v>
      </c>
      <c r="C312" t="s">
        <v>665</v>
      </c>
      <c r="D312" t="s">
        <v>81</v>
      </c>
      <c r="E312" s="2" t="str">
        <f>HYPERLINK("capsilon://?command=openfolder&amp;siteaddress=FAM.docvelocity-na8.net&amp;folderid=FXD5AD3CAD-B28E-5B86-28D3-327E40E9C2F9","FX220313372")</f>
        <v>FX220313372</v>
      </c>
      <c r="F312" t="s">
        <v>19</v>
      </c>
      <c r="G312" t="s">
        <v>19</v>
      </c>
      <c r="H312" t="s">
        <v>82</v>
      </c>
      <c r="I312" t="s">
        <v>666</v>
      </c>
      <c r="J312">
        <v>295</v>
      </c>
      <c r="K312" t="s">
        <v>84</v>
      </c>
      <c r="L312" t="s">
        <v>85</v>
      </c>
      <c r="M312" t="s">
        <v>86</v>
      </c>
      <c r="N312">
        <v>2</v>
      </c>
      <c r="O312" s="1">
        <v>44652.555613425924</v>
      </c>
      <c r="P312" s="1">
        <v>44652.617395833331</v>
      </c>
      <c r="Q312">
        <v>3511</v>
      </c>
      <c r="R312">
        <v>1827</v>
      </c>
      <c r="S312" t="b">
        <v>0</v>
      </c>
      <c r="T312" t="s">
        <v>87</v>
      </c>
      <c r="U312" t="b">
        <v>1</v>
      </c>
      <c r="V312" t="s">
        <v>108</v>
      </c>
      <c r="W312" s="1">
        <v>44652.574062500003</v>
      </c>
      <c r="X312">
        <v>810</v>
      </c>
      <c r="Y312">
        <v>252</v>
      </c>
      <c r="Z312">
        <v>0</v>
      </c>
      <c r="AA312">
        <v>252</v>
      </c>
      <c r="AB312">
        <v>0</v>
      </c>
      <c r="AC312">
        <v>51</v>
      </c>
      <c r="AD312">
        <v>43</v>
      </c>
      <c r="AE312">
        <v>0</v>
      </c>
      <c r="AF312">
        <v>0</v>
      </c>
      <c r="AG312">
        <v>0</v>
      </c>
      <c r="AH312" t="s">
        <v>115</v>
      </c>
      <c r="AI312" s="1">
        <v>44652.617395833331</v>
      </c>
      <c r="AJ312">
        <v>722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42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785</v>
      </c>
      <c r="B313" t="s">
        <v>79</v>
      </c>
      <c r="C313" t="s">
        <v>156</v>
      </c>
      <c r="D313" t="s">
        <v>81</v>
      </c>
      <c r="E313" s="2" t="str">
        <f t="shared" ref="E313:E324" si="10">HYPERLINK("capsilon://?command=openfolder&amp;siteaddress=FAM.docvelocity-na8.net&amp;folderid=FX63A7DAB5-29E8-8D2C-AAE4-5AD302536CFD","FX2204561")</f>
        <v>FX2204561</v>
      </c>
      <c r="F313" t="s">
        <v>19</v>
      </c>
      <c r="G313" t="s">
        <v>19</v>
      </c>
      <c r="H313" t="s">
        <v>82</v>
      </c>
      <c r="I313" t="s">
        <v>786</v>
      </c>
      <c r="J313">
        <v>28</v>
      </c>
      <c r="K313" t="s">
        <v>84</v>
      </c>
      <c r="L313" t="s">
        <v>85</v>
      </c>
      <c r="M313" t="s">
        <v>86</v>
      </c>
      <c r="N313">
        <v>2</v>
      </c>
      <c r="O313" s="1">
        <v>44658.586053240739</v>
      </c>
      <c r="P313" s="1">
        <v>44658.593576388892</v>
      </c>
      <c r="Q313">
        <v>180</v>
      </c>
      <c r="R313">
        <v>470</v>
      </c>
      <c r="S313" t="b">
        <v>0</v>
      </c>
      <c r="T313" t="s">
        <v>87</v>
      </c>
      <c r="U313" t="b">
        <v>0</v>
      </c>
      <c r="V313" t="s">
        <v>108</v>
      </c>
      <c r="W313" s="1">
        <v>44658.588518518518</v>
      </c>
      <c r="X313">
        <v>186</v>
      </c>
      <c r="Y313">
        <v>21</v>
      </c>
      <c r="Z313">
        <v>0</v>
      </c>
      <c r="AA313">
        <v>21</v>
      </c>
      <c r="AB313">
        <v>0</v>
      </c>
      <c r="AC313">
        <v>1</v>
      </c>
      <c r="AD313">
        <v>7</v>
      </c>
      <c r="AE313">
        <v>0</v>
      </c>
      <c r="AF313">
        <v>0</v>
      </c>
      <c r="AG313">
        <v>0</v>
      </c>
      <c r="AH313" t="s">
        <v>190</v>
      </c>
      <c r="AI313" s="1">
        <v>44658.593576388892</v>
      </c>
      <c r="AJ313">
        <v>284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7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787</v>
      </c>
      <c r="B314" t="s">
        <v>79</v>
      </c>
      <c r="C314" t="s">
        <v>156</v>
      </c>
      <c r="D314" t="s">
        <v>81</v>
      </c>
      <c r="E314" s="2" t="str">
        <f t="shared" si="10"/>
        <v>FX2204561</v>
      </c>
      <c r="F314" t="s">
        <v>19</v>
      </c>
      <c r="G314" t="s">
        <v>19</v>
      </c>
      <c r="H314" t="s">
        <v>82</v>
      </c>
      <c r="I314" t="s">
        <v>788</v>
      </c>
      <c r="J314">
        <v>28</v>
      </c>
      <c r="K314" t="s">
        <v>84</v>
      </c>
      <c r="L314" t="s">
        <v>85</v>
      </c>
      <c r="M314" t="s">
        <v>86</v>
      </c>
      <c r="N314">
        <v>2</v>
      </c>
      <c r="O314" s="1">
        <v>44658.586134259262</v>
      </c>
      <c r="P314" s="1">
        <v>44658.597824074073</v>
      </c>
      <c r="Q314">
        <v>295</v>
      </c>
      <c r="R314">
        <v>715</v>
      </c>
      <c r="S314" t="b">
        <v>0</v>
      </c>
      <c r="T314" t="s">
        <v>87</v>
      </c>
      <c r="U314" t="b">
        <v>0</v>
      </c>
      <c r="V314" t="s">
        <v>148</v>
      </c>
      <c r="W314" s="1">
        <v>44658.592372685183</v>
      </c>
      <c r="X314">
        <v>257</v>
      </c>
      <c r="Y314">
        <v>21</v>
      </c>
      <c r="Z314">
        <v>0</v>
      </c>
      <c r="AA314">
        <v>21</v>
      </c>
      <c r="AB314">
        <v>0</v>
      </c>
      <c r="AC314">
        <v>2</v>
      </c>
      <c r="AD314">
        <v>7</v>
      </c>
      <c r="AE314">
        <v>0</v>
      </c>
      <c r="AF314">
        <v>0</v>
      </c>
      <c r="AG314">
        <v>0</v>
      </c>
      <c r="AH314" t="s">
        <v>193</v>
      </c>
      <c r="AI314" s="1">
        <v>44658.597824074073</v>
      </c>
      <c r="AJ314">
        <v>387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7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789</v>
      </c>
      <c r="B315" t="s">
        <v>79</v>
      </c>
      <c r="C315" t="s">
        <v>156</v>
      </c>
      <c r="D315" t="s">
        <v>81</v>
      </c>
      <c r="E315" s="2" t="str">
        <f t="shared" si="10"/>
        <v>FX2204561</v>
      </c>
      <c r="F315" t="s">
        <v>19</v>
      </c>
      <c r="G315" t="s">
        <v>19</v>
      </c>
      <c r="H315" t="s">
        <v>82</v>
      </c>
      <c r="I315" t="s">
        <v>790</v>
      </c>
      <c r="J315">
        <v>28</v>
      </c>
      <c r="K315" t="s">
        <v>84</v>
      </c>
      <c r="L315" t="s">
        <v>85</v>
      </c>
      <c r="M315" t="s">
        <v>86</v>
      </c>
      <c r="N315">
        <v>2</v>
      </c>
      <c r="O315" s="1">
        <v>44658.586412037039</v>
      </c>
      <c r="P315" s="1">
        <v>44658.59679398148</v>
      </c>
      <c r="Q315">
        <v>534</v>
      </c>
      <c r="R315">
        <v>363</v>
      </c>
      <c r="S315" t="b">
        <v>0</v>
      </c>
      <c r="T315" t="s">
        <v>87</v>
      </c>
      <c r="U315" t="b">
        <v>0</v>
      </c>
      <c r="V315" t="s">
        <v>114</v>
      </c>
      <c r="W315" s="1">
        <v>44658.589548611111</v>
      </c>
      <c r="X315">
        <v>86</v>
      </c>
      <c r="Y315">
        <v>21</v>
      </c>
      <c r="Z315">
        <v>0</v>
      </c>
      <c r="AA315">
        <v>21</v>
      </c>
      <c r="AB315">
        <v>0</v>
      </c>
      <c r="AC315">
        <v>0</v>
      </c>
      <c r="AD315">
        <v>7</v>
      </c>
      <c r="AE315">
        <v>0</v>
      </c>
      <c r="AF315">
        <v>0</v>
      </c>
      <c r="AG315">
        <v>0</v>
      </c>
      <c r="AH315" t="s">
        <v>190</v>
      </c>
      <c r="AI315" s="1">
        <v>44658.59679398148</v>
      </c>
      <c r="AJ315">
        <v>277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7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791</v>
      </c>
      <c r="B316" t="s">
        <v>79</v>
      </c>
      <c r="C316" t="s">
        <v>156</v>
      </c>
      <c r="D316" t="s">
        <v>81</v>
      </c>
      <c r="E316" s="2" t="str">
        <f t="shared" si="10"/>
        <v>FX2204561</v>
      </c>
      <c r="F316" t="s">
        <v>19</v>
      </c>
      <c r="G316" t="s">
        <v>19</v>
      </c>
      <c r="H316" t="s">
        <v>82</v>
      </c>
      <c r="I316" t="s">
        <v>792</v>
      </c>
      <c r="J316">
        <v>28</v>
      </c>
      <c r="K316" t="s">
        <v>84</v>
      </c>
      <c r="L316" t="s">
        <v>85</v>
      </c>
      <c r="M316" t="s">
        <v>86</v>
      </c>
      <c r="N316">
        <v>2</v>
      </c>
      <c r="O316" s="1">
        <v>44658.586458333331</v>
      </c>
      <c r="P316" s="1">
        <v>44658.596076388887</v>
      </c>
      <c r="Q316">
        <v>546</v>
      </c>
      <c r="R316">
        <v>285</v>
      </c>
      <c r="S316" t="b">
        <v>0</v>
      </c>
      <c r="T316" t="s">
        <v>87</v>
      </c>
      <c r="U316" t="b">
        <v>0</v>
      </c>
      <c r="V316" t="s">
        <v>108</v>
      </c>
      <c r="W316" s="1">
        <v>44658.590613425928</v>
      </c>
      <c r="X316">
        <v>109</v>
      </c>
      <c r="Y316">
        <v>21</v>
      </c>
      <c r="Z316">
        <v>0</v>
      </c>
      <c r="AA316">
        <v>21</v>
      </c>
      <c r="AB316">
        <v>0</v>
      </c>
      <c r="AC316">
        <v>1</v>
      </c>
      <c r="AD316">
        <v>7</v>
      </c>
      <c r="AE316">
        <v>0</v>
      </c>
      <c r="AF316">
        <v>0</v>
      </c>
      <c r="AG316">
        <v>0</v>
      </c>
      <c r="AH316" t="s">
        <v>102</v>
      </c>
      <c r="AI316" s="1">
        <v>44658.596076388887</v>
      </c>
      <c r="AJ316">
        <v>176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793</v>
      </c>
      <c r="B317" t="s">
        <v>79</v>
      </c>
      <c r="C317" t="s">
        <v>156</v>
      </c>
      <c r="D317" t="s">
        <v>81</v>
      </c>
      <c r="E317" s="2" t="str">
        <f t="shared" si="10"/>
        <v>FX2204561</v>
      </c>
      <c r="F317" t="s">
        <v>19</v>
      </c>
      <c r="G317" t="s">
        <v>19</v>
      </c>
      <c r="H317" t="s">
        <v>82</v>
      </c>
      <c r="I317" t="s">
        <v>794</v>
      </c>
      <c r="J317">
        <v>28</v>
      </c>
      <c r="K317" t="s">
        <v>84</v>
      </c>
      <c r="L317" t="s">
        <v>85</v>
      </c>
      <c r="M317" t="s">
        <v>86</v>
      </c>
      <c r="N317">
        <v>2</v>
      </c>
      <c r="O317" s="1">
        <v>44658.586574074077</v>
      </c>
      <c r="P317" s="1">
        <v>44658.59778935185</v>
      </c>
      <c r="Q317">
        <v>728</v>
      </c>
      <c r="R317">
        <v>241</v>
      </c>
      <c r="S317" t="b">
        <v>0</v>
      </c>
      <c r="T317" t="s">
        <v>87</v>
      </c>
      <c r="U317" t="b">
        <v>0</v>
      </c>
      <c r="V317" t="s">
        <v>114</v>
      </c>
      <c r="W317" s="1">
        <v>44658.590648148151</v>
      </c>
      <c r="X317">
        <v>94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102</v>
      </c>
      <c r="AI317" s="1">
        <v>44658.59778935185</v>
      </c>
      <c r="AJ317">
        <v>147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795</v>
      </c>
      <c r="B318" t="s">
        <v>79</v>
      </c>
      <c r="C318" t="s">
        <v>156</v>
      </c>
      <c r="D318" t="s">
        <v>81</v>
      </c>
      <c r="E318" s="2" t="str">
        <f t="shared" si="10"/>
        <v>FX2204561</v>
      </c>
      <c r="F318" t="s">
        <v>19</v>
      </c>
      <c r="G318" t="s">
        <v>19</v>
      </c>
      <c r="H318" t="s">
        <v>82</v>
      </c>
      <c r="I318" t="s">
        <v>796</v>
      </c>
      <c r="J318">
        <v>28</v>
      </c>
      <c r="K318" t="s">
        <v>84</v>
      </c>
      <c r="L318" t="s">
        <v>85</v>
      </c>
      <c r="M318" t="s">
        <v>86</v>
      </c>
      <c r="N318">
        <v>2</v>
      </c>
      <c r="O318" s="1">
        <v>44658.586643518516</v>
      </c>
      <c r="P318" s="1">
        <v>44658.597777777781</v>
      </c>
      <c r="Q318">
        <v>802</v>
      </c>
      <c r="R318">
        <v>160</v>
      </c>
      <c r="S318" t="b">
        <v>0</v>
      </c>
      <c r="T318" t="s">
        <v>87</v>
      </c>
      <c r="U318" t="b">
        <v>0</v>
      </c>
      <c r="V318" t="s">
        <v>108</v>
      </c>
      <c r="W318" s="1">
        <v>44658.591504629629</v>
      </c>
      <c r="X318">
        <v>76</v>
      </c>
      <c r="Y318">
        <v>21</v>
      </c>
      <c r="Z318">
        <v>0</v>
      </c>
      <c r="AA318">
        <v>21</v>
      </c>
      <c r="AB318">
        <v>0</v>
      </c>
      <c r="AC318">
        <v>0</v>
      </c>
      <c r="AD318">
        <v>7</v>
      </c>
      <c r="AE318">
        <v>0</v>
      </c>
      <c r="AF318">
        <v>0</v>
      </c>
      <c r="AG318">
        <v>0</v>
      </c>
      <c r="AH318" t="s">
        <v>190</v>
      </c>
      <c r="AI318" s="1">
        <v>44658.597777777781</v>
      </c>
      <c r="AJ318">
        <v>84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7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797</v>
      </c>
      <c r="B319" t="s">
        <v>79</v>
      </c>
      <c r="C319" t="s">
        <v>156</v>
      </c>
      <c r="D319" t="s">
        <v>81</v>
      </c>
      <c r="E319" s="2" t="str">
        <f t="shared" si="10"/>
        <v>FX2204561</v>
      </c>
      <c r="F319" t="s">
        <v>19</v>
      </c>
      <c r="G319" t="s">
        <v>19</v>
      </c>
      <c r="H319" t="s">
        <v>82</v>
      </c>
      <c r="I319" t="s">
        <v>798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44658.586851851855</v>
      </c>
      <c r="P319" s="1">
        <v>44658.599398148152</v>
      </c>
      <c r="Q319">
        <v>739</v>
      </c>
      <c r="R319">
        <v>345</v>
      </c>
      <c r="S319" t="b">
        <v>0</v>
      </c>
      <c r="T319" t="s">
        <v>87</v>
      </c>
      <c r="U319" t="b">
        <v>0</v>
      </c>
      <c r="V319" t="s">
        <v>114</v>
      </c>
      <c r="W319" s="1">
        <v>44658.593043981484</v>
      </c>
      <c r="X319">
        <v>206</v>
      </c>
      <c r="Y319">
        <v>21</v>
      </c>
      <c r="Z319">
        <v>0</v>
      </c>
      <c r="AA319">
        <v>21</v>
      </c>
      <c r="AB319">
        <v>0</v>
      </c>
      <c r="AC319">
        <v>6</v>
      </c>
      <c r="AD319">
        <v>7</v>
      </c>
      <c r="AE319">
        <v>0</v>
      </c>
      <c r="AF319">
        <v>0</v>
      </c>
      <c r="AG319">
        <v>0</v>
      </c>
      <c r="AH319" t="s">
        <v>190</v>
      </c>
      <c r="AI319" s="1">
        <v>44658.599398148152</v>
      </c>
      <c r="AJ319">
        <v>139</v>
      </c>
      <c r="AK319">
        <v>3</v>
      </c>
      <c r="AL319">
        <v>0</v>
      </c>
      <c r="AM319">
        <v>3</v>
      </c>
      <c r="AN319">
        <v>0</v>
      </c>
      <c r="AO319">
        <v>3</v>
      </c>
      <c r="AP319">
        <v>4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799</v>
      </c>
      <c r="B320" t="s">
        <v>79</v>
      </c>
      <c r="C320" t="s">
        <v>156</v>
      </c>
      <c r="D320" t="s">
        <v>81</v>
      </c>
      <c r="E320" s="2" t="str">
        <f t="shared" si="10"/>
        <v>FX2204561</v>
      </c>
      <c r="F320" t="s">
        <v>19</v>
      </c>
      <c r="G320" t="s">
        <v>19</v>
      </c>
      <c r="H320" t="s">
        <v>82</v>
      </c>
      <c r="I320" t="s">
        <v>800</v>
      </c>
      <c r="J320">
        <v>28</v>
      </c>
      <c r="K320" t="s">
        <v>84</v>
      </c>
      <c r="L320" t="s">
        <v>85</v>
      </c>
      <c r="M320" t="s">
        <v>86</v>
      </c>
      <c r="N320">
        <v>2</v>
      </c>
      <c r="O320" s="1">
        <v>44658.586851851855</v>
      </c>
      <c r="P320" s="1">
        <v>44658.598668981482</v>
      </c>
      <c r="Q320">
        <v>816</v>
      </c>
      <c r="R320">
        <v>205</v>
      </c>
      <c r="S320" t="b">
        <v>0</v>
      </c>
      <c r="T320" t="s">
        <v>87</v>
      </c>
      <c r="U320" t="b">
        <v>0</v>
      </c>
      <c r="V320" t="s">
        <v>108</v>
      </c>
      <c r="W320" s="1">
        <v>44658.59302083333</v>
      </c>
      <c r="X320">
        <v>130</v>
      </c>
      <c r="Y320">
        <v>21</v>
      </c>
      <c r="Z320">
        <v>0</v>
      </c>
      <c r="AA320">
        <v>21</v>
      </c>
      <c r="AB320">
        <v>0</v>
      </c>
      <c r="AC320">
        <v>1</v>
      </c>
      <c r="AD320">
        <v>7</v>
      </c>
      <c r="AE320">
        <v>0</v>
      </c>
      <c r="AF320">
        <v>0</v>
      </c>
      <c r="AG320">
        <v>0</v>
      </c>
      <c r="AH320" t="s">
        <v>102</v>
      </c>
      <c r="AI320" s="1">
        <v>44658.598668981482</v>
      </c>
      <c r="AJ320">
        <v>75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7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801</v>
      </c>
      <c r="B321" t="s">
        <v>79</v>
      </c>
      <c r="C321" t="s">
        <v>156</v>
      </c>
      <c r="D321" t="s">
        <v>81</v>
      </c>
      <c r="E321" s="2" t="str">
        <f t="shared" si="10"/>
        <v>FX2204561</v>
      </c>
      <c r="F321" t="s">
        <v>19</v>
      </c>
      <c r="G321" t="s">
        <v>19</v>
      </c>
      <c r="H321" t="s">
        <v>82</v>
      </c>
      <c r="I321" t="s">
        <v>802</v>
      </c>
      <c r="J321">
        <v>28</v>
      </c>
      <c r="K321" t="s">
        <v>84</v>
      </c>
      <c r="L321" t="s">
        <v>85</v>
      </c>
      <c r="M321" t="s">
        <v>86</v>
      </c>
      <c r="N321">
        <v>2</v>
      </c>
      <c r="O321" s="1">
        <v>44658.586967592593</v>
      </c>
      <c r="P321" s="1">
        <v>44658.599398148152</v>
      </c>
      <c r="Q321">
        <v>826</v>
      </c>
      <c r="R321">
        <v>248</v>
      </c>
      <c r="S321" t="b">
        <v>0</v>
      </c>
      <c r="T321" t="s">
        <v>87</v>
      </c>
      <c r="U321" t="b">
        <v>0</v>
      </c>
      <c r="V321" t="s">
        <v>148</v>
      </c>
      <c r="W321" s="1">
        <v>44658.594409722224</v>
      </c>
      <c r="X321">
        <v>176</v>
      </c>
      <c r="Y321">
        <v>21</v>
      </c>
      <c r="Z321">
        <v>0</v>
      </c>
      <c r="AA321">
        <v>21</v>
      </c>
      <c r="AB321">
        <v>0</v>
      </c>
      <c r="AC321">
        <v>0</v>
      </c>
      <c r="AD321">
        <v>7</v>
      </c>
      <c r="AE321">
        <v>0</v>
      </c>
      <c r="AF321">
        <v>0</v>
      </c>
      <c r="AG321">
        <v>0</v>
      </c>
      <c r="AH321" t="s">
        <v>102</v>
      </c>
      <c r="AI321" s="1">
        <v>44658.599398148152</v>
      </c>
      <c r="AJ321">
        <v>63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7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803</v>
      </c>
      <c r="B322" t="s">
        <v>79</v>
      </c>
      <c r="C322" t="s">
        <v>156</v>
      </c>
      <c r="D322" t="s">
        <v>81</v>
      </c>
      <c r="E322" s="2" t="str">
        <f t="shared" si="10"/>
        <v>FX2204561</v>
      </c>
      <c r="F322" t="s">
        <v>19</v>
      </c>
      <c r="G322" t="s">
        <v>19</v>
      </c>
      <c r="H322" t="s">
        <v>82</v>
      </c>
      <c r="I322" t="s">
        <v>804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44658.58697916667</v>
      </c>
      <c r="P322" s="1">
        <v>44658.601851851854</v>
      </c>
      <c r="Q322">
        <v>994</v>
      </c>
      <c r="R322">
        <v>291</v>
      </c>
      <c r="S322" t="b">
        <v>0</v>
      </c>
      <c r="T322" t="s">
        <v>87</v>
      </c>
      <c r="U322" t="b">
        <v>0</v>
      </c>
      <c r="V322" t="s">
        <v>108</v>
      </c>
      <c r="W322" s="1">
        <v>44658.593935185185</v>
      </c>
      <c r="X322">
        <v>79</v>
      </c>
      <c r="Y322">
        <v>21</v>
      </c>
      <c r="Z322">
        <v>0</v>
      </c>
      <c r="AA322">
        <v>21</v>
      </c>
      <c r="AB322">
        <v>0</v>
      </c>
      <c r="AC322">
        <v>1</v>
      </c>
      <c r="AD322">
        <v>7</v>
      </c>
      <c r="AE322">
        <v>0</v>
      </c>
      <c r="AF322">
        <v>0</v>
      </c>
      <c r="AG322">
        <v>0</v>
      </c>
      <c r="AH322" t="s">
        <v>190</v>
      </c>
      <c r="AI322" s="1">
        <v>44658.601851851854</v>
      </c>
      <c r="AJ322">
        <v>212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7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805</v>
      </c>
      <c r="B323" t="s">
        <v>79</v>
      </c>
      <c r="C323" t="s">
        <v>156</v>
      </c>
      <c r="D323" t="s">
        <v>81</v>
      </c>
      <c r="E323" s="2" t="str">
        <f t="shared" si="10"/>
        <v>FX2204561</v>
      </c>
      <c r="F323" t="s">
        <v>19</v>
      </c>
      <c r="G323" t="s">
        <v>19</v>
      </c>
      <c r="H323" t="s">
        <v>82</v>
      </c>
      <c r="I323" t="s">
        <v>806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44658.587129629632</v>
      </c>
      <c r="P323" s="1">
        <v>44658.600104166668</v>
      </c>
      <c r="Q323">
        <v>983</v>
      </c>
      <c r="R323">
        <v>138</v>
      </c>
      <c r="S323" t="b">
        <v>0</v>
      </c>
      <c r="T323" t="s">
        <v>87</v>
      </c>
      <c r="U323" t="b">
        <v>0</v>
      </c>
      <c r="V323" t="s">
        <v>114</v>
      </c>
      <c r="W323" s="1">
        <v>44658.593958333331</v>
      </c>
      <c r="X323">
        <v>78</v>
      </c>
      <c r="Y323">
        <v>21</v>
      </c>
      <c r="Z323">
        <v>0</v>
      </c>
      <c r="AA323">
        <v>21</v>
      </c>
      <c r="AB323">
        <v>0</v>
      </c>
      <c r="AC323">
        <v>1</v>
      </c>
      <c r="AD323">
        <v>7</v>
      </c>
      <c r="AE323">
        <v>0</v>
      </c>
      <c r="AF323">
        <v>0</v>
      </c>
      <c r="AG323">
        <v>0</v>
      </c>
      <c r="AH323" t="s">
        <v>102</v>
      </c>
      <c r="AI323" s="1">
        <v>44658.600104166668</v>
      </c>
      <c r="AJ323">
        <v>60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7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807</v>
      </c>
      <c r="B324" t="s">
        <v>79</v>
      </c>
      <c r="C324" t="s">
        <v>156</v>
      </c>
      <c r="D324" t="s">
        <v>81</v>
      </c>
      <c r="E324" s="2" t="str">
        <f t="shared" si="10"/>
        <v>FX2204561</v>
      </c>
      <c r="F324" t="s">
        <v>19</v>
      </c>
      <c r="G324" t="s">
        <v>19</v>
      </c>
      <c r="H324" t="s">
        <v>82</v>
      </c>
      <c r="I324" t="s">
        <v>808</v>
      </c>
      <c r="J324">
        <v>28</v>
      </c>
      <c r="K324" t="s">
        <v>84</v>
      </c>
      <c r="L324" t="s">
        <v>85</v>
      </c>
      <c r="M324" t="s">
        <v>86</v>
      </c>
      <c r="N324">
        <v>2</v>
      </c>
      <c r="O324" s="1">
        <v>44658.587164351855</v>
      </c>
      <c r="P324" s="1">
        <v>44658.601365740738</v>
      </c>
      <c r="Q324">
        <v>736</v>
      </c>
      <c r="R324">
        <v>491</v>
      </c>
      <c r="S324" t="b">
        <v>0</v>
      </c>
      <c r="T324" t="s">
        <v>87</v>
      </c>
      <c r="U324" t="b">
        <v>0</v>
      </c>
      <c r="V324" t="s">
        <v>127</v>
      </c>
      <c r="W324" s="1">
        <v>44658.598368055558</v>
      </c>
      <c r="X324">
        <v>383</v>
      </c>
      <c r="Y324">
        <v>21</v>
      </c>
      <c r="Z324">
        <v>0</v>
      </c>
      <c r="AA324">
        <v>21</v>
      </c>
      <c r="AB324">
        <v>0</v>
      </c>
      <c r="AC324">
        <v>0</v>
      </c>
      <c r="AD324">
        <v>7</v>
      </c>
      <c r="AE324">
        <v>0</v>
      </c>
      <c r="AF324">
        <v>0</v>
      </c>
      <c r="AG324">
        <v>0</v>
      </c>
      <c r="AH324" t="s">
        <v>102</v>
      </c>
      <c r="AI324" s="1">
        <v>44658.601365740738</v>
      </c>
      <c r="AJ324">
        <v>108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7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809</v>
      </c>
      <c r="B325" t="s">
        <v>79</v>
      </c>
      <c r="C325" t="s">
        <v>810</v>
      </c>
      <c r="D325" t="s">
        <v>81</v>
      </c>
      <c r="E325" s="2" t="str">
        <f>HYPERLINK("capsilon://?command=openfolder&amp;siteaddress=FAM.docvelocity-na8.net&amp;folderid=FXB3C04568-D17E-2C2C-BEFB-82391643C0ED","FX21124916")</f>
        <v>FX21124916</v>
      </c>
      <c r="F325" t="s">
        <v>19</v>
      </c>
      <c r="G325" t="s">
        <v>19</v>
      </c>
      <c r="H325" t="s">
        <v>82</v>
      </c>
      <c r="I325" t="s">
        <v>811</v>
      </c>
      <c r="J325">
        <v>47</v>
      </c>
      <c r="K325" t="s">
        <v>84</v>
      </c>
      <c r="L325" t="s">
        <v>85</v>
      </c>
      <c r="M325" t="s">
        <v>86</v>
      </c>
      <c r="N325">
        <v>2</v>
      </c>
      <c r="O325" s="1">
        <v>44658.589733796296</v>
      </c>
      <c r="P325" s="1">
        <v>44658.604050925926</v>
      </c>
      <c r="Q325">
        <v>771</v>
      </c>
      <c r="R325">
        <v>466</v>
      </c>
      <c r="S325" t="b">
        <v>0</v>
      </c>
      <c r="T325" t="s">
        <v>87</v>
      </c>
      <c r="U325" t="b">
        <v>0</v>
      </c>
      <c r="V325" t="s">
        <v>108</v>
      </c>
      <c r="W325" s="1">
        <v>44658.596666666665</v>
      </c>
      <c r="X325">
        <v>235</v>
      </c>
      <c r="Y325">
        <v>42</v>
      </c>
      <c r="Z325">
        <v>0</v>
      </c>
      <c r="AA325">
        <v>42</v>
      </c>
      <c r="AB325">
        <v>0</v>
      </c>
      <c r="AC325">
        <v>6</v>
      </c>
      <c r="AD325">
        <v>5</v>
      </c>
      <c r="AE325">
        <v>0</v>
      </c>
      <c r="AF325">
        <v>0</v>
      </c>
      <c r="AG325">
        <v>0</v>
      </c>
      <c r="AH325" t="s">
        <v>102</v>
      </c>
      <c r="AI325" s="1">
        <v>44658.604050925926</v>
      </c>
      <c r="AJ325">
        <v>231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5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812</v>
      </c>
      <c r="B326" t="s">
        <v>79</v>
      </c>
      <c r="C326" t="s">
        <v>810</v>
      </c>
      <c r="D326" t="s">
        <v>81</v>
      </c>
      <c r="E326" s="2" t="str">
        <f>HYPERLINK("capsilon://?command=openfolder&amp;siteaddress=FAM.docvelocity-na8.net&amp;folderid=FXB3C04568-D17E-2C2C-BEFB-82391643C0ED","FX21124916")</f>
        <v>FX21124916</v>
      </c>
      <c r="F326" t="s">
        <v>19</v>
      </c>
      <c r="G326" t="s">
        <v>19</v>
      </c>
      <c r="H326" t="s">
        <v>82</v>
      </c>
      <c r="I326" t="s">
        <v>813</v>
      </c>
      <c r="J326">
        <v>47</v>
      </c>
      <c r="K326" t="s">
        <v>84</v>
      </c>
      <c r="L326" t="s">
        <v>85</v>
      </c>
      <c r="M326" t="s">
        <v>86</v>
      </c>
      <c r="N326">
        <v>2</v>
      </c>
      <c r="O326" s="1">
        <v>44658.589768518519</v>
      </c>
      <c r="P326" s="1">
        <v>44658.603587962964</v>
      </c>
      <c r="Q326">
        <v>851</v>
      </c>
      <c r="R326">
        <v>343</v>
      </c>
      <c r="S326" t="b">
        <v>0</v>
      </c>
      <c r="T326" t="s">
        <v>87</v>
      </c>
      <c r="U326" t="b">
        <v>0</v>
      </c>
      <c r="V326" t="s">
        <v>114</v>
      </c>
      <c r="W326" s="1">
        <v>44658.596215277779</v>
      </c>
      <c r="X326">
        <v>194</v>
      </c>
      <c r="Y326">
        <v>42</v>
      </c>
      <c r="Z326">
        <v>0</v>
      </c>
      <c r="AA326">
        <v>42</v>
      </c>
      <c r="AB326">
        <v>0</v>
      </c>
      <c r="AC326">
        <v>6</v>
      </c>
      <c r="AD326">
        <v>5</v>
      </c>
      <c r="AE326">
        <v>0</v>
      </c>
      <c r="AF326">
        <v>0</v>
      </c>
      <c r="AG326">
        <v>0</v>
      </c>
      <c r="AH326" t="s">
        <v>190</v>
      </c>
      <c r="AI326" s="1">
        <v>44658.603587962964</v>
      </c>
      <c r="AJ326">
        <v>149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5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814</v>
      </c>
      <c r="B327" t="s">
        <v>79</v>
      </c>
      <c r="C327" t="s">
        <v>810</v>
      </c>
      <c r="D327" t="s">
        <v>81</v>
      </c>
      <c r="E327" s="2" t="str">
        <f>HYPERLINK("capsilon://?command=openfolder&amp;siteaddress=FAM.docvelocity-na8.net&amp;folderid=FXB3C04568-D17E-2C2C-BEFB-82391643C0ED","FX21124916")</f>
        <v>FX21124916</v>
      </c>
      <c r="F327" t="s">
        <v>19</v>
      </c>
      <c r="G327" t="s">
        <v>19</v>
      </c>
      <c r="H327" t="s">
        <v>82</v>
      </c>
      <c r="I327" t="s">
        <v>815</v>
      </c>
      <c r="J327">
        <v>47</v>
      </c>
      <c r="K327" t="s">
        <v>84</v>
      </c>
      <c r="L327" t="s">
        <v>85</v>
      </c>
      <c r="M327" t="s">
        <v>86</v>
      </c>
      <c r="N327">
        <v>2</v>
      </c>
      <c r="O327" s="1">
        <v>44658.589918981481</v>
      </c>
      <c r="P327" s="1">
        <v>44658.611331018517</v>
      </c>
      <c r="Q327">
        <v>588</v>
      </c>
      <c r="R327">
        <v>1262</v>
      </c>
      <c r="S327" t="b">
        <v>0</v>
      </c>
      <c r="T327" t="s">
        <v>87</v>
      </c>
      <c r="U327" t="b">
        <v>0</v>
      </c>
      <c r="V327" t="s">
        <v>151</v>
      </c>
      <c r="W327" s="1">
        <v>44658.600983796299</v>
      </c>
      <c r="X327">
        <v>594</v>
      </c>
      <c r="Y327">
        <v>42</v>
      </c>
      <c r="Z327">
        <v>0</v>
      </c>
      <c r="AA327">
        <v>42</v>
      </c>
      <c r="AB327">
        <v>0</v>
      </c>
      <c r="AC327">
        <v>8</v>
      </c>
      <c r="AD327">
        <v>5</v>
      </c>
      <c r="AE327">
        <v>0</v>
      </c>
      <c r="AF327">
        <v>0</v>
      </c>
      <c r="AG327">
        <v>0</v>
      </c>
      <c r="AH327" t="s">
        <v>190</v>
      </c>
      <c r="AI327" s="1">
        <v>44658.611331018517</v>
      </c>
      <c r="AJ327">
        <v>668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4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816</v>
      </c>
      <c r="B328" t="s">
        <v>79</v>
      </c>
      <c r="C328" t="s">
        <v>817</v>
      </c>
      <c r="D328" t="s">
        <v>81</v>
      </c>
      <c r="E328" s="2" t="str">
        <f>HYPERLINK("capsilon://?command=openfolder&amp;siteaddress=FAM.docvelocity-na8.net&amp;folderid=FXD4025E7B-71CE-C826-4803-37B38D371C8A","FX22037091")</f>
        <v>FX22037091</v>
      </c>
      <c r="F328" t="s">
        <v>19</v>
      </c>
      <c r="G328" t="s">
        <v>19</v>
      </c>
      <c r="H328" t="s">
        <v>82</v>
      </c>
      <c r="I328" t="s">
        <v>818</v>
      </c>
      <c r="J328">
        <v>189</v>
      </c>
      <c r="K328" t="s">
        <v>84</v>
      </c>
      <c r="L328" t="s">
        <v>85</v>
      </c>
      <c r="M328" t="s">
        <v>86</v>
      </c>
      <c r="N328">
        <v>1</v>
      </c>
      <c r="O328" s="1">
        <v>44658.595509259256</v>
      </c>
      <c r="P328" s="1">
        <v>44658.630497685182</v>
      </c>
      <c r="Q328">
        <v>2046</v>
      </c>
      <c r="R328">
        <v>977</v>
      </c>
      <c r="S328" t="b">
        <v>0</v>
      </c>
      <c r="T328" t="s">
        <v>87</v>
      </c>
      <c r="U328" t="b">
        <v>0</v>
      </c>
      <c r="V328" t="s">
        <v>180</v>
      </c>
      <c r="W328" s="1">
        <v>44658.630497685182</v>
      </c>
      <c r="X328">
        <v>460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189</v>
      </c>
      <c r="AE328">
        <v>165</v>
      </c>
      <c r="AF328">
        <v>0</v>
      </c>
      <c r="AG328">
        <v>8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819</v>
      </c>
      <c r="B329" t="s">
        <v>79</v>
      </c>
      <c r="C329" t="s">
        <v>820</v>
      </c>
      <c r="D329" t="s">
        <v>81</v>
      </c>
      <c r="E329" s="2" t="str">
        <f>HYPERLINK("capsilon://?command=openfolder&amp;siteaddress=FAM.docvelocity-na8.net&amp;folderid=FXE57F6F0D-16AA-F6BC-6324-2FC052F777FA","FX220313463")</f>
        <v>FX220313463</v>
      </c>
      <c r="F329" t="s">
        <v>19</v>
      </c>
      <c r="G329" t="s">
        <v>19</v>
      </c>
      <c r="H329" t="s">
        <v>82</v>
      </c>
      <c r="I329" t="s">
        <v>821</v>
      </c>
      <c r="J329">
        <v>0</v>
      </c>
      <c r="K329" t="s">
        <v>84</v>
      </c>
      <c r="L329" t="s">
        <v>85</v>
      </c>
      <c r="M329" t="s">
        <v>86</v>
      </c>
      <c r="N329">
        <v>2</v>
      </c>
      <c r="O329" s="1">
        <v>44652.559513888889</v>
      </c>
      <c r="P329" s="1">
        <v>44652.642118055555</v>
      </c>
      <c r="Q329">
        <v>6967</v>
      </c>
      <c r="R329">
        <v>170</v>
      </c>
      <c r="S329" t="b">
        <v>0</v>
      </c>
      <c r="T329" t="s">
        <v>87</v>
      </c>
      <c r="U329" t="b">
        <v>0</v>
      </c>
      <c r="V329" t="s">
        <v>148</v>
      </c>
      <c r="W329" s="1">
        <v>44652.567731481482</v>
      </c>
      <c r="X329">
        <v>119</v>
      </c>
      <c r="Y329">
        <v>9</v>
      </c>
      <c r="Z329">
        <v>0</v>
      </c>
      <c r="AA329">
        <v>9</v>
      </c>
      <c r="AB329">
        <v>0</v>
      </c>
      <c r="AC329">
        <v>0</v>
      </c>
      <c r="AD329">
        <v>-9</v>
      </c>
      <c r="AE329">
        <v>0</v>
      </c>
      <c r="AF329">
        <v>0</v>
      </c>
      <c r="AG329">
        <v>0</v>
      </c>
      <c r="AH329" t="s">
        <v>102</v>
      </c>
      <c r="AI329" s="1">
        <v>44652.642118055555</v>
      </c>
      <c r="AJ329">
        <v>51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-9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822</v>
      </c>
      <c r="B330" t="s">
        <v>79</v>
      </c>
      <c r="C330" t="s">
        <v>823</v>
      </c>
      <c r="D330" t="s">
        <v>81</v>
      </c>
      <c r="E330" s="2" t="str">
        <f>HYPERLINK("capsilon://?command=openfolder&amp;siteaddress=FAM.docvelocity-na8.net&amp;folderid=FXB6D70817-ABC0-7CFC-9C14-3DE1EA32B877","FX2204351")</f>
        <v>FX2204351</v>
      </c>
      <c r="F330" t="s">
        <v>19</v>
      </c>
      <c r="G330" t="s">
        <v>19</v>
      </c>
      <c r="H330" t="s">
        <v>82</v>
      </c>
      <c r="I330" t="s">
        <v>824</v>
      </c>
      <c r="J330">
        <v>28</v>
      </c>
      <c r="K330" t="s">
        <v>84</v>
      </c>
      <c r="L330" t="s">
        <v>85</v>
      </c>
      <c r="M330" t="s">
        <v>86</v>
      </c>
      <c r="N330">
        <v>2</v>
      </c>
      <c r="O330" s="1">
        <v>44658.603819444441</v>
      </c>
      <c r="P330" s="1">
        <v>44658.612326388888</v>
      </c>
      <c r="Q330">
        <v>493</v>
      </c>
      <c r="R330">
        <v>242</v>
      </c>
      <c r="S330" t="b">
        <v>0</v>
      </c>
      <c r="T330" t="s">
        <v>87</v>
      </c>
      <c r="U330" t="b">
        <v>0</v>
      </c>
      <c r="V330" t="s">
        <v>108</v>
      </c>
      <c r="W330" s="1">
        <v>44658.605763888889</v>
      </c>
      <c r="X330">
        <v>157</v>
      </c>
      <c r="Y330">
        <v>21</v>
      </c>
      <c r="Z330">
        <v>0</v>
      </c>
      <c r="AA330">
        <v>21</v>
      </c>
      <c r="AB330">
        <v>0</v>
      </c>
      <c r="AC330">
        <v>0</v>
      </c>
      <c r="AD330">
        <v>7</v>
      </c>
      <c r="AE330">
        <v>0</v>
      </c>
      <c r="AF330">
        <v>0</v>
      </c>
      <c r="AG330">
        <v>0</v>
      </c>
      <c r="AH330" t="s">
        <v>190</v>
      </c>
      <c r="AI330" s="1">
        <v>44658.612326388888</v>
      </c>
      <c r="AJ330">
        <v>85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7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825</v>
      </c>
      <c r="B331" t="s">
        <v>79</v>
      </c>
      <c r="C331" t="s">
        <v>823</v>
      </c>
      <c r="D331" t="s">
        <v>81</v>
      </c>
      <c r="E331" s="2" t="str">
        <f>HYPERLINK("capsilon://?command=openfolder&amp;siteaddress=FAM.docvelocity-na8.net&amp;folderid=FXB6D70817-ABC0-7CFC-9C14-3DE1EA32B877","FX2204351")</f>
        <v>FX2204351</v>
      </c>
      <c r="F331" t="s">
        <v>19</v>
      </c>
      <c r="G331" t="s">
        <v>19</v>
      </c>
      <c r="H331" t="s">
        <v>82</v>
      </c>
      <c r="I331" t="s">
        <v>826</v>
      </c>
      <c r="J331">
        <v>122</v>
      </c>
      <c r="K331" t="s">
        <v>84</v>
      </c>
      <c r="L331" t="s">
        <v>85</v>
      </c>
      <c r="M331" t="s">
        <v>86</v>
      </c>
      <c r="N331">
        <v>2</v>
      </c>
      <c r="O331" s="1">
        <v>44658.618090277778</v>
      </c>
      <c r="P331" s="1">
        <v>44658.67664351852</v>
      </c>
      <c r="Q331">
        <v>2473</v>
      </c>
      <c r="R331">
        <v>2586</v>
      </c>
      <c r="S331" t="b">
        <v>0</v>
      </c>
      <c r="T331" t="s">
        <v>87</v>
      </c>
      <c r="U331" t="b">
        <v>0</v>
      </c>
      <c r="V331" t="s">
        <v>151</v>
      </c>
      <c r="W331" s="1">
        <v>44658.635428240741</v>
      </c>
      <c r="X331">
        <v>1479</v>
      </c>
      <c r="Y331">
        <v>117</v>
      </c>
      <c r="Z331">
        <v>0</v>
      </c>
      <c r="AA331">
        <v>117</v>
      </c>
      <c r="AB331">
        <v>0</v>
      </c>
      <c r="AC331">
        <v>45</v>
      </c>
      <c r="AD331">
        <v>5</v>
      </c>
      <c r="AE331">
        <v>0</v>
      </c>
      <c r="AF331">
        <v>0</v>
      </c>
      <c r="AG331">
        <v>0</v>
      </c>
      <c r="AH331" t="s">
        <v>182</v>
      </c>
      <c r="AI331" s="1">
        <v>44658.67664351852</v>
      </c>
      <c r="AJ331">
        <v>366</v>
      </c>
      <c r="AK331">
        <v>5</v>
      </c>
      <c r="AL331">
        <v>0</v>
      </c>
      <c r="AM331">
        <v>5</v>
      </c>
      <c r="AN331">
        <v>0</v>
      </c>
      <c r="AO331">
        <v>5</v>
      </c>
      <c r="AP331">
        <v>0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827</v>
      </c>
      <c r="B332" t="s">
        <v>79</v>
      </c>
      <c r="C332" t="s">
        <v>823</v>
      </c>
      <c r="D332" t="s">
        <v>81</v>
      </c>
      <c r="E332" s="2" t="str">
        <f>HYPERLINK("capsilon://?command=openfolder&amp;siteaddress=FAM.docvelocity-na8.net&amp;folderid=FXB6D70817-ABC0-7CFC-9C14-3DE1EA32B877","FX2204351")</f>
        <v>FX2204351</v>
      </c>
      <c r="F332" t="s">
        <v>19</v>
      </c>
      <c r="G332" t="s">
        <v>19</v>
      </c>
      <c r="H332" t="s">
        <v>82</v>
      </c>
      <c r="I332" t="s">
        <v>828</v>
      </c>
      <c r="J332">
        <v>117</v>
      </c>
      <c r="K332" t="s">
        <v>84</v>
      </c>
      <c r="L332" t="s">
        <v>85</v>
      </c>
      <c r="M332" t="s">
        <v>86</v>
      </c>
      <c r="N332">
        <v>2</v>
      </c>
      <c r="O332" s="1">
        <v>44658.618125000001</v>
      </c>
      <c r="P332" s="1">
        <v>44658.684965277775</v>
      </c>
      <c r="Q332">
        <v>3179</v>
      </c>
      <c r="R332">
        <v>2596</v>
      </c>
      <c r="S332" t="b">
        <v>0</v>
      </c>
      <c r="T332" t="s">
        <v>87</v>
      </c>
      <c r="U332" t="b">
        <v>0</v>
      </c>
      <c r="V332" t="s">
        <v>133</v>
      </c>
      <c r="W332" s="1">
        <v>44658.638703703706</v>
      </c>
      <c r="X332">
        <v>1707</v>
      </c>
      <c r="Y332">
        <v>112</v>
      </c>
      <c r="Z332">
        <v>0</v>
      </c>
      <c r="AA332">
        <v>112</v>
      </c>
      <c r="AB332">
        <v>0</v>
      </c>
      <c r="AC332">
        <v>38</v>
      </c>
      <c r="AD332">
        <v>5</v>
      </c>
      <c r="AE332">
        <v>0</v>
      </c>
      <c r="AF332">
        <v>0</v>
      </c>
      <c r="AG332">
        <v>0</v>
      </c>
      <c r="AH332" t="s">
        <v>182</v>
      </c>
      <c r="AI332" s="1">
        <v>44658.684965277775</v>
      </c>
      <c r="AJ332">
        <v>718</v>
      </c>
      <c r="AK332">
        <v>5</v>
      </c>
      <c r="AL332">
        <v>0</v>
      </c>
      <c r="AM332">
        <v>5</v>
      </c>
      <c r="AN332">
        <v>0</v>
      </c>
      <c r="AO332">
        <v>5</v>
      </c>
      <c r="AP332">
        <v>0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829</v>
      </c>
      <c r="B333" t="s">
        <v>79</v>
      </c>
      <c r="C333" t="s">
        <v>830</v>
      </c>
      <c r="D333" t="s">
        <v>81</v>
      </c>
      <c r="E333" s="2" t="str">
        <f t="shared" ref="E333:E339" si="11">HYPERLINK("capsilon://?command=openfolder&amp;siteaddress=FAM.docvelocity-na8.net&amp;folderid=FXD4B1A449-424B-F8B5-E02D-4C09DCA3BDB9","FX22041303")</f>
        <v>FX22041303</v>
      </c>
      <c r="F333" t="s">
        <v>19</v>
      </c>
      <c r="G333" t="s">
        <v>19</v>
      </c>
      <c r="H333" t="s">
        <v>82</v>
      </c>
      <c r="I333" t="s">
        <v>831</v>
      </c>
      <c r="J333">
        <v>28</v>
      </c>
      <c r="K333" t="s">
        <v>84</v>
      </c>
      <c r="L333" t="s">
        <v>85</v>
      </c>
      <c r="M333" t="s">
        <v>86</v>
      </c>
      <c r="N333">
        <v>2</v>
      </c>
      <c r="O333" s="1">
        <v>44658.623912037037</v>
      </c>
      <c r="P333" s="1">
        <v>44658.686041666668</v>
      </c>
      <c r="Q333">
        <v>5001</v>
      </c>
      <c r="R333">
        <v>367</v>
      </c>
      <c r="S333" t="b">
        <v>0</v>
      </c>
      <c r="T333" t="s">
        <v>87</v>
      </c>
      <c r="U333" t="b">
        <v>0</v>
      </c>
      <c r="V333" t="s">
        <v>196</v>
      </c>
      <c r="W333" s="1">
        <v>44658.630185185182</v>
      </c>
      <c r="X333">
        <v>141</v>
      </c>
      <c r="Y333">
        <v>21</v>
      </c>
      <c r="Z333">
        <v>0</v>
      </c>
      <c r="AA333">
        <v>21</v>
      </c>
      <c r="AB333">
        <v>0</v>
      </c>
      <c r="AC333">
        <v>0</v>
      </c>
      <c r="AD333">
        <v>7</v>
      </c>
      <c r="AE333">
        <v>0</v>
      </c>
      <c r="AF333">
        <v>0</v>
      </c>
      <c r="AG333">
        <v>0</v>
      </c>
      <c r="AH333" t="s">
        <v>182</v>
      </c>
      <c r="AI333" s="1">
        <v>44658.686041666668</v>
      </c>
      <c r="AJ333">
        <v>92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832</v>
      </c>
      <c r="B334" t="s">
        <v>79</v>
      </c>
      <c r="C334" t="s">
        <v>830</v>
      </c>
      <c r="D334" t="s">
        <v>81</v>
      </c>
      <c r="E334" s="2" t="str">
        <f t="shared" si="11"/>
        <v>FX22041303</v>
      </c>
      <c r="F334" t="s">
        <v>19</v>
      </c>
      <c r="G334" t="s">
        <v>19</v>
      </c>
      <c r="H334" t="s">
        <v>82</v>
      </c>
      <c r="I334" t="s">
        <v>833</v>
      </c>
      <c r="J334">
        <v>28</v>
      </c>
      <c r="K334" t="s">
        <v>84</v>
      </c>
      <c r="L334" t="s">
        <v>85</v>
      </c>
      <c r="M334" t="s">
        <v>86</v>
      </c>
      <c r="N334">
        <v>2</v>
      </c>
      <c r="O334" s="1">
        <v>44658.62394675926</v>
      </c>
      <c r="P334" s="1">
        <v>44658.69703703704</v>
      </c>
      <c r="Q334">
        <v>5631</v>
      </c>
      <c r="R334">
        <v>684</v>
      </c>
      <c r="S334" t="b">
        <v>0</v>
      </c>
      <c r="T334" t="s">
        <v>87</v>
      </c>
      <c r="U334" t="b">
        <v>0</v>
      </c>
      <c r="V334" t="s">
        <v>136</v>
      </c>
      <c r="W334" s="1">
        <v>44658.63040509259</v>
      </c>
      <c r="X334">
        <v>356</v>
      </c>
      <c r="Y334">
        <v>21</v>
      </c>
      <c r="Z334">
        <v>0</v>
      </c>
      <c r="AA334">
        <v>21</v>
      </c>
      <c r="AB334">
        <v>0</v>
      </c>
      <c r="AC334">
        <v>4</v>
      </c>
      <c r="AD334">
        <v>7</v>
      </c>
      <c r="AE334">
        <v>0</v>
      </c>
      <c r="AF334">
        <v>0</v>
      </c>
      <c r="AG334">
        <v>0</v>
      </c>
      <c r="AH334" t="s">
        <v>190</v>
      </c>
      <c r="AI334" s="1">
        <v>44658.69703703704</v>
      </c>
      <c r="AJ334">
        <v>322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7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834</v>
      </c>
      <c r="B335" t="s">
        <v>79</v>
      </c>
      <c r="C335" t="s">
        <v>830</v>
      </c>
      <c r="D335" t="s">
        <v>81</v>
      </c>
      <c r="E335" s="2" t="str">
        <f t="shared" si="11"/>
        <v>FX22041303</v>
      </c>
      <c r="F335" t="s">
        <v>19</v>
      </c>
      <c r="G335" t="s">
        <v>19</v>
      </c>
      <c r="H335" t="s">
        <v>82</v>
      </c>
      <c r="I335" t="s">
        <v>835</v>
      </c>
      <c r="J335">
        <v>28</v>
      </c>
      <c r="K335" t="s">
        <v>84</v>
      </c>
      <c r="L335" t="s">
        <v>85</v>
      </c>
      <c r="M335" t="s">
        <v>86</v>
      </c>
      <c r="N335">
        <v>1</v>
      </c>
      <c r="O335" s="1">
        <v>44658.624224537038</v>
      </c>
      <c r="P335" s="1">
        <v>44658.633229166669</v>
      </c>
      <c r="Q335">
        <v>511</v>
      </c>
      <c r="R335">
        <v>267</v>
      </c>
      <c r="S335" t="b">
        <v>0</v>
      </c>
      <c r="T335" t="s">
        <v>87</v>
      </c>
      <c r="U335" t="b">
        <v>0</v>
      </c>
      <c r="V335" t="s">
        <v>180</v>
      </c>
      <c r="W335" s="1">
        <v>44658.633229166669</v>
      </c>
      <c r="X335">
        <v>137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28</v>
      </c>
      <c r="AE335">
        <v>21</v>
      </c>
      <c r="AF335">
        <v>0</v>
      </c>
      <c r="AG335">
        <v>2</v>
      </c>
      <c r="AH335" t="s">
        <v>87</v>
      </c>
      <c r="AI335" t="s">
        <v>87</v>
      </c>
      <c r="AJ335" t="s">
        <v>87</v>
      </c>
      <c r="AK335" t="s">
        <v>87</v>
      </c>
      <c r="AL335" t="s">
        <v>87</v>
      </c>
      <c r="AM335" t="s">
        <v>87</v>
      </c>
      <c r="AN335" t="s">
        <v>87</v>
      </c>
      <c r="AO335" t="s">
        <v>87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836</v>
      </c>
      <c r="B336" t="s">
        <v>79</v>
      </c>
      <c r="C336" t="s">
        <v>830</v>
      </c>
      <c r="D336" t="s">
        <v>81</v>
      </c>
      <c r="E336" s="2" t="str">
        <f t="shared" si="11"/>
        <v>FX22041303</v>
      </c>
      <c r="F336" t="s">
        <v>19</v>
      </c>
      <c r="G336" t="s">
        <v>19</v>
      </c>
      <c r="H336" t="s">
        <v>82</v>
      </c>
      <c r="I336" t="s">
        <v>837</v>
      </c>
      <c r="J336">
        <v>28</v>
      </c>
      <c r="K336" t="s">
        <v>84</v>
      </c>
      <c r="L336" t="s">
        <v>85</v>
      </c>
      <c r="M336" t="s">
        <v>86</v>
      </c>
      <c r="N336">
        <v>2</v>
      </c>
      <c r="O336" s="1">
        <v>44658.625509259262</v>
      </c>
      <c r="P336" s="1">
        <v>44658.701261574075</v>
      </c>
      <c r="Q336">
        <v>5742</v>
      </c>
      <c r="R336">
        <v>803</v>
      </c>
      <c r="S336" t="b">
        <v>0</v>
      </c>
      <c r="T336" t="s">
        <v>87</v>
      </c>
      <c r="U336" t="b">
        <v>0</v>
      </c>
      <c r="V336" t="s">
        <v>189</v>
      </c>
      <c r="W336" s="1">
        <v>44658.63181712963</v>
      </c>
      <c r="X336">
        <v>438</v>
      </c>
      <c r="Y336">
        <v>21</v>
      </c>
      <c r="Z336">
        <v>0</v>
      </c>
      <c r="AA336">
        <v>21</v>
      </c>
      <c r="AB336">
        <v>0</v>
      </c>
      <c r="AC336">
        <v>9</v>
      </c>
      <c r="AD336">
        <v>7</v>
      </c>
      <c r="AE336">
        <v>0</v>
      </c>
      <c r="AF336">
        <v>0</v>
      </c>
      <c r="AG336">
        <v>0</v>
      </c>
      <c r="AH336" t="s">
        <v>190</v>
      </c>
      <c r="AI336" s="1">
        <v>44658.701261574075</v>
      </c>
      <c r="AJ336">
        <v>365</v>
      </c>
      <c r="AK336">
        <v>1</v>
      </c>
      <c r="AL336">
        <v>0</v>
      </c>
      <c r="AM336">
        <v>1</v>
      </c>
      <c r="AN336">
        <v>0</v>
      </c>
      <c r="AO336">
        <v>1</v>
      </c>
      <c r="AP336">
        <v>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838</v>
      </c>
      <c r="B337" t="s">
        <v>79</v>
      </c>
      <c r="C337" t="s">
        <v>830</v>
      </c>
      <c r="D337" t="s">
        <v>81</v>
      </c>
      <c r="E337" s="2" t="str">
        <f t="shared" si="11"/>
        <v>FX22041303</v>
      </c>
      <c r="F337" t="s">
        <v>19</v>
      </c>
      <c r="G337" t="s">
        <v>19</v>
      </c>
      <c r="H337" t="s">
        <v>82</v>
      </c>
      <c r="I337" t="s">
        <v>839</v>
      </c>
      <c r="J337">
        <v>59</v>
      </c>
      <c r="K337" t="s">
        <v>84</v>
      </c>
      <c r="L337" t="s">
        <v>85</v>
      </c>
      <c r="M337" t="s">
        <v>86</v>
      </c>
      <c r="N337">
        <v>2</v>
      </c>
      <c r="O337" s="1">
        <v>44658.625740740739</v>
      </c>
      <c r="P337" s="1">
        <v>44658.702951388892</v>
      </c>
      <c r="Q337">
        <v>6367</v>
      </c>
      <c r="R337">
        <v>304</v>
      </c>
      <c r="S337" t="b">
        <v>0</v>
      </c>
      <c r="T337" t="s">
        <v>87</v>
      </c>
      <c r="U337" t="b">
        <v>0</v>
      </c>
      <c r="V337" t="s">
        <v>114</v>
      </c>
      <c r="W337" s="1">
        <v>44658.631122685183</v>
      </c>
      <c r="X337">
        <v>159</v>
      </c>
      <c r="Y337">
        <v>54</v>
      </c>
      <c r="Z337">
        <v>0</v>
      </c>
      <c r="AA337">
        <v>54</v>
      </c>
      <c r="AB337">
        <v>0</v>
      </c>
      <c r="AC337">
        <v>1</v>
      </c>
      <c r="AD337">
        <v>5</v>
      </c>
      <c r="AE337">
        <v>0</v>
      </c>
      <c r="AF337">
        <v>0</v>
      </c>
      <c r="AG337">
        <v>0</v>
      </c>
      <c r="AH337" t="s">
        <v>190</v>
      </c>
      <c r="AI337" s="1">
        <v>44658.702951388892</v>
      </c>
      <c r="AJ337">
        <v>145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5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840</v>
      </c>
      <c r="B338" t="s">
        <v>79</v>
      </c>
      <c r="C338" t="s">
        <v>830</v>
      </c>
      <c r="D338" t="s">
        <v>81</v>
      </c>
      <c r="E338" s="2" t="str">
        <f t="shared" si="11"/>
        <v>FX22041303</v>
      </c>
      <c r="F338" t="s">
        <v>19</v>
      </c>
      <c r="G338" t="s">
        <v>19</v>
      </c>
      <c r="H338" t="s">
        <v>82</v>
      </c>
      <c r="I338" t="s">
        <v>841</v>
      </c>
      <c r="J338">
        <v>59</v>
      </c>
      <c r="K338" t="s">
        <v>84</v>
      </c>
      <c r="L338" t="s">
        <v>85</v>
      </c>
      <c r="M338" t="s">
        <v>86</v>
      </c>
      <c r="N338">
        <v>2</v>
      </c>
      <c r="O338" s="1">
        <v>44658.625763888886</v>
      </c>
      <c r="P338" s="1">
        <v>44658.704502314817</v>
      </c>
      <c r="Q338">
        <v>6489</v>
      </c>
      <c r="R338">
        <v>314</v>
      </c>
      <c r="S338" t="b">
        <v>0</v>
      </c>
      <c r="T338" t="s">
        <v>87</v>
      </c>
      <c r="U338" t="b">
        <v>0</v>
      </c>
      <c r="V338" t="s">
        <v>196</v>
      </c>
      <c r="W338" s="1">
        <v>44658.632465277777</v>
      </c>
      <c r="X338">
        <v>181</v>
      </c>
      <c r="Y338">
        <v>54</v>
      </c>
      <c r="Z338">
        <v>0</v>
      </c>
      <c r="AA338">
        <v>54</v>
      </c>
      <c r="AB338">
        <v>0</v>
      </c>
      <c r="AC338">
        <v>1</v>
      </c>
      <c r="AD338">
        <v>5</v>
      </c>
      <c r="AE338">
        <v>0</v>
      </c>
      <c r="AF338">
        <v>0</v>
      </c>
      <c r="AG338">
        <v>0</v>
      </c>
      <c r="AH338" t="s">
        <v>190</v>
      </c>
      <c r="AI338" s="1">
        <v>44658.704502314817</v>
      </c>
      <c r="AJ338">
        <v>133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5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842</v>
      </c>
      <c r="B339" t="s">
        <v>79</v>
      </c>
      <c r="C339" t="s">
        <v>830</v>
      </c>
      <c r="D339" t="s">
        <v>81</v>
      </c>
      <c r="E339" s="2" t="str">
        <f t="shared" si="11"/>
        <v>FX22041303</v>
      </c>
      <c r="F339" t="s">
        <v>19</v>
      </c>
      <c r="G339" t="s">
        <v>19</v>
      </c>
      <c r="H339" t="s">
        <v>82</v>
      </c>
      <c r="I339" t="s">
        <v>843</v>
      </c>
      <c r="J339">
        <v>28</v>
      </c>
      <c r="K339" t="s">
        <v>84</v>
      </c>
      <c r="L339" t="s">
        <v>85</v>
      </c>
      <c r="M339" t="s">
        <v>86</v>
      </c>
      <c r="N339">
        <v>2</v>
      </c>
      <c r="O339" s="1">
        <v>44658.625949074078</v>
      </c>
      <c r="P339" s="1">
        <v>44658.708240740743</v>
      </c>
      <c r="Q339">
        <v>5842</v>
      </c>
      <c r="R339">
        <v>1268</v>
      </c>
      <c r="S339" t="b">
        <v>0</v>
      </c>
      <c r="T339" t="s">
        <v>87</v>
      </c>
      <c r="U339" t="b">
        <v>0</v>
      </c>
      <c r="V339" t="s">
        <v>136</v>
      </c>
      <c r="W339" s="1">
        <v>44658.641921296294</v>
      </c>
      <c r="X339">
        <v>935</v>
      </c>
      <c r="Y339">
        <v>21</v>
      </c>
      <c r="Z339">
        <v>0</v>
      </c>
      <c r="AA339">
        <v>21</v>
      </c>
      <c r="AB339">
        <v>0</v>
      </c>
      <c r="AC339">
        <v>18</v>
      </c>
      <c r="AD339">
        <v>7</v>
      </c>
      <c r="AE339">
        <v>0</v>
      </c>
      <c r="AF339">
        <v>0</v>
      </c>
      <c r="AG339">
        <v>0</v>
      </c>
      <c r="AH339" t="s">
        <v>190</v>
      </c>
      <c r="AI339" s="1">
        <v>44658.708240740743</v>
      </c>
      <c r="AJ339">
        <v>322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844</v>
      </c>
      <c r="B340" t="s">
        <v>79</v>
      </c>
      <c r="C340" t="s">
        <v>662</v>
      </c>
      <c r="D340" t="s">
        <v>81</v>
      </c>
      <c r="E340" s="2" t="str">
        <f>HYPERLINK("capsilon://?command=openfolder&amp;siteaddress=FAM.docvelocity-na8.net&amp;folderid=FX88A956D5-B8F4-F9D2-0D54-D895A6B4E1F0","FX220313839")</f>
        <v>FX220313839</v>
      </c>
      <c r="F340" t="s">
        <v>19</v>
      </c>
      <c r="G340" t="s">
        <v>19</v>
      </c>
      <c r="H340" t="s">
        <v>82</v>
      </c>
      <c r="I340" t="s">
        <v>845</v>
      </c>
      <c r="J340">
        <v>28</v>
      </c>
      <c r="K340" t="s">
        <v>84</v>
      </c>
      <c r="L340" t="s">
        <v>85</v>
      </c>
      <c r="M340" t="s">
        <v>86</v>
      </c>
      <c r="N340">
        <v>2</v>
      </c>
      <c r="O340" s="1">
        <v>44658.628993055558</v>
      </c>
      <c r="P340" s="1">
        <v>44658.781307870369</v>
      </c>
      <c r="Q340">
        <v>11934</v>
      </c>
      <c r="R340">
        <v>1226</v>
      </c>
      <c r="S340" t="b">
        <v>0</v>
      </c>
      <c r="T340" t="s">
        <v>87</v>
      </c>
      <c r="U340" t="b">
        <v>0</v>
      </c>
      <c r="V340" t="s">
        <v>133</v>
      </c>
      <c r="W340" s="1">
        <v>44658.646203703705</v>
      </c>
      <c r="X340">
        <v>647</v>
      </c>
      <c r="Y340">
        <v>21</v>
      </c>
      <c r="Z340">
        <v>0</v>
      </c>
      <c r="AA340">
        <v>21</v>
      </c>
      <c r="AB340">
        <v>0</v>
      </c>
      <c r="AC340">
        <v>2</v>
      </c>
      <c r="AD340">
        <v>7</v>
      </c>
      <c r="AE340">
        <v>0</v>
      </c>
      <c r="AF340">
        <v>0</v>
      </c>
      <c r="AG340">
        <v>0</v>
      </c>
      <c r="AH340" t="s">
        <v>115</v>
      </c>
      <c r="AI340" s="1">
        <v>44658.781307870369</v>
      </c>
      <c r="AJ340">
        <v>348</v>
      </c>
      <c r="AK340">
        <v>2</v>
      </c>
      <c r="AL340">
        <v>0</v>
      </c>
      <c r="AM340">
        <v>2</v>
      </c>
      <c r="AN340">
        <v>0</v>
      </c>
      <c r="AO340">
        <v>2</v>
      </c>
      <c r="AP340">
        <v>5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846</v>
      </c>
      <c r="B341" t="s">
        <v>79</v>
      </c>
      <c r="C341" t="s">
        <v>769</v>
      </c>
      <c r="D341" t="s">
        <v>81</v>
      </c>
      <c r="E341" s="2" t="str">
        <f>HYPERLINK("capsilon://?command=openfolder&amp;siteaddress=FAM.docvelocity-na8.net&amp;folderid=FX66E43B3F-FF13-5589-58FD-CE191B33367A","FX22041239")</f>
        <v>FX22041239</v>
      </c>
      <c r="F341" t="s">
        <v>19</v>
      </c>
      <c r="G341" t="s">
        <v>19</v>
      </c>
      <c r="H341" t="s">
        <v>82</v>
      </c>
      <c r="I341" t="s">
        <v>847</v>
      </c>
      <c r="J341">
        <v>57</v>
      </c>
      <c r="K341" t="s">
        <v>84</v>
      </c>
      <c r="L341" t="s">
        <v>85</v>
      </c>
      <c r="M341" t="s">
        <v>86</v>
      </c>
      <c r="N341">
        <v>2</v>
      </c>
      <c r="O341" s="1">
        <v>44658.631585648145</v>
      </c>
      <c r="P341" s="1">
        <v>44658.779953703706</v>
      </c>
      <c r="Q341">
        <v>12552</v>
      </c>
      <c r="R341">
        <v>267</v>
      </c>
      <c r="S341" t="b">
        <v>0</v>
      </c>
      <c r="T341" t="s">
        <v>87</v>
      </c>
      <c r="U341" t="b">
        <v>0</v>
      </c>
      <c r="V341" t="s">
        <v>196</v>
      </c>
      <c r="W341" s="1">
        <v>44658.634409722225</v>
      </c>
      <c r="X341">
        <v>167</v>
      </c>
      <c r="Y341">
        <v>52</v>
      </c>
      <c r="Z341">
        <v>0</v>
      </c>
      <c r="AA341">
        <v>52</v>
      </c>
      <c r="AB341">
        <v>0</v>
      </c>
      <c r="AC341">
        <v>1</v>
      </c>
      <c r="AD341">
        <v>5</v>
      </c>
      <c r="AE341">
        <v>0</v>
      </c>
      <c r="AF341">
        <v>0</v>
      </c>
      <c r="AG341">
        <v>0</v>
      </c>
      <c r="AH341" t="s">
        <v>102</v>
      </c>
      <c r="AI341" s="1">
        <v>44658.779953703706</v>
      </c>
      <c r="AJ341">
        <v>96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848</v>
      </c>
      <c r="B342" t="s">
        <v>79</v>
      </c>
      <c r="C342" t="s">
        <v>817</v>
      </c>
      <c r="D342" t="s">
        <v>81</v>
      </c>
      <c r="E342" s="2" t="str">
        <f>HYPERLINK("capsilon://?command=openfolder&amp;siteaddress=FAM.docvelocity-na8.net&amp;folderid=FXD4025E7B-71CE-C826-4803-37B38D371C8A","FX22037091")</f>
        <v>FX22037091</v>
      </c>
      <c r="F342" t="s">
        <v>19</v>
      </c>
      <c r="G342" t="s">
        <v>19</v>
      </c>
      <c r="H342" t="s">
        <v>82</v>
      </c>
      <c r="I342" t="s">
        <v>818</v>
      </c>
      <c r="J342">
        <v>293</v>
      </c>
      <c r="K342" t="s">
        <v>84</v>
      </c>
      <c r="L342" t="s">
        <v>85</v>
      </c>
      <c r="M342" t="s">
        <v>86</v>
      </c>
      <c r="N342">
        <v>2</v>
      </c>
      <c r="O342" s="1">
        <v>44658.631747685184</v>
      </c>
      <c r="P342" s="1">
        <v>44658.653657407405</v>
      </c>
      <c r="Q342">
        <v>19</v>
      </c>
      <c r="R342">
        <v>1874</v>
      </c>
      <c r="S342" t="b">
        <v>0</v>
      </c>
      <c r="T342" t="s">
        <v>87</v>
      </c>
      <c r="U342" t="b">
        <v>1</v>
      </c>
      <c r="V342" t="s">
        <v>180</v>
      </c>
      <c r="W342" s="1">
        <v>44658.642361111109</v>
      </c>
      <c r="X342">
        <v>733</v>
      </c>
      <c r="Y342">
        <v>235</v>
      </c>
      <c r="Z342">
        <v>0</v>
      </c>
      <c r="AA342">
        <v>235</v>
      </c>
      <c r="AB342">
        <v>0</v>
      </c>
      <c r="AC342">
        <v>18</v>
      </c>
      <c r="AD342">
        <v>58</v>
      </c>
      <c r="AE342">
        <v>0</v>
      </c>
      <c r="AF342">
        <v>0</v>
      </c>
      <c r="AG342">
        <v>0</v>
      </c>
      <c r="AH342" t="s">
        <v>115</v>
      </c>
      <c r="AI342" s="1">
        <v>44658.653657407405</v>
      </c>
      <c r="AJ342">
        <v>971</v>
      </c>
      <c r="AK342">
        <v>1</v>
      </c>
      <c r="AL342">
        <v>0</v>
      </c>
      <c r="AM342">
        <v>1</v>
      </c>
      <c r="AN342">
        <v>0</v>
      </c>
      <c r="AO342">
        <v>1</v>
      </c>
      <c r="AP342">
        <v>57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849</v>
      </c>
      <c r="B343" t="s">
        <v>79</v>
      </c>
      <c r="C343" t="s">
        <v>769</v>
      </c>
      <c r="D343" t="s">
        <v>81</v>
      </c>
      <c r="E343" s="2" t="str">
        <f>HYPERLINK("capsilon://?command=openfolder&amp;siteaddress=FAM.docvelocity-na8.net&amp;folderid=FX66E43B3F-FF13-5589-58FD-CE191B33367A","FX22041239")</f>
        <v>FX22041239</v>
      </c>
      <c r="F343" t="s">
        <v>19</v>
      </c>
      <c r="G343" t="s">
        <v>19</v>
      </c>
      <c r="H343" t="s">
        <v>82</v>
      </c>
      <c r="I343" t="s">
        <v>850</v>
      </c>
      <c r="J343">
        <v>57</v>
      </c>
      <c r="K343" t="s">
        <v>84</v>
      </c>
      <c r="L343" t="s">
        <v>85</v>
      </c>
      <c r="M343" t="s">
        <v>86</v>
      </c>
      <c r="N343">
        <v>2</v>
      </c>
      <c r="O343" s="1">
        <v>44658.631932870368</v>
      </c>
      <c r="P343" s="1">
        <v>44658.781168981484</v>
      </c>
      <c r="Q343">
        <v>12538</v>
      </c>
      <c r="R343">
        <v>356</v>
      </c>
      <c r="S343" t="b">
        <v>0</v>
      </c>
      <c r="T343" t="s">
        <v>87</v>
      </c>
      <c r="U343" t="b">
        <v>0</v>
      </c>
      <c r="V343" t="s">
        <v>189</v>
      </c>
      <c r="W343" s="1">
        <v>44658.635520833333</v>
      </c>
      <c r="X343">
        <v>252</v>
      </c>
      <c r="Y343">
        <v>52</v>
      </c>
      <c r="Z343">
        <v>0</v>
      </c>
      <c r="AA343">
        <v>52</v>
      </c>
      <c r="AB343">
        <v>0</v>
      </c>
      <c r="AC343">
        <v>1</v>
      </c>
      <c r="AD343">
        <v>5</v>
      </c>
      <c r="AE343">
        <v>0</v>
      </c>
      <c r="AF343">
        <v>0</v>
      </c>
      <c r="AG343">
        <v>0</v>
      </c>
      <c r="AH343" t="s">
        <v>102</v>
      </c>
      <c r="AI343" s="1">
        <v>44658.781168981484</v>
      </c>
      <c r="AJ343">
        <v>104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5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851</v>
      </c>
      <c r="B344" t="s">
        <v>79</v>
      </c>
      <c r="C344" t="s">
        <v>769</v>
      </c>
      <c r="D344" t="s">
        <v>81</v>
      </c>
      <c r="E344" s="2" t="str">
        <f>HYPERLINK("capsilon://?command=openfolder&amp;siteaddress=FAM.docvelocity-na8.net&amp;folderid=FX66E43B3F-FF13-5589-58FD-CE191B33367A","FX22041239")</f>
        <v>FX22041239</v>
      </c>
      <c r="F344" t="s">
        <v>19</v>
      </c>
      <c r="G344" t="s">
        <v>19</v>
      </c>
      <c r="H344" t="s">
        <v>82</v>
      </c>
      <c r="I344" t="s">
        <v>852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44658.632037037038</v>
      </c>
      <c r="P344" s="1">
        <v>44658.781944444447</v>
      </c>
      <c r="Q344">
        <v>12628</v>
      </c>
      <c r="R344">
        <v>324</v>
      </c>
      <c r="S344" t="b">
        <v>0</v>
      </c>
      <c r="T344" t="s">
        <v>87</v>
      </c>
      <c r="U344" t="b">
        <v>0</v>
      </c>
      <c r="V344" t="s">
        <v>151</v>
      </c>
      <c r="W344" s="1">
        <v>44658.638078703705</v>
      </c>
      <c r="X344">
        <v>214</v>
      </c>
      <c r="Y344">
        <v>21</v>
      </c>
      <c r="Z344">
        <v>0</v>
      </c>
      <c r="AA344">
        <v>21</v>
      </c>
      <c r="AB344">
        <v>0</v>
      </c>
      <c r="AC344">
        <v>0</v>
      </c>
      <c r="AD344">
        <v>7</v>
      </c>
      <c r="AE344">
        <v>0</v>
      </c>
      <c r="AF344">
        <v>0</v>
      </c>
      <c r="AG344">
        <v>0</v>
      </c>
      <c r="AH344" t="s">
        <v>102</v>
      </c>
      <c r="AI344" s="1">
        <v>44658.781944444447</v>
      </c>
      <c r="AJ344">
        <v>66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853</v>
      </c>
      <c r="B345" t="s">
        <v>79</v>
      </c>
      <c r="C345" t="s">
        <v>830</v>
      </c>
      <c r="D345" t="s">
        <v>81</v>
      </c>
      <c r="E345" s="2" t="str">
        <f>HYPERLINK("capsilon://?command=openfolder&amp;siteaddress=FAM.docvelocity-na8.net&amp;folderid=FXD4B1A449-424B-F8B5-E02D-4C09DCA3BDB9","FX22041303")</f>
        <v>FX22041303</v>
      </c>
      <c r="F345" t="s">
        <v>19</v>
      </c>
      <c r="G345" t="s">
        <v>19</v>
      </c>
      <c r="H345" t="s">
        <v>82</v>
      </c>
      <c r="I345" t="s">
        <v>835</v>
      </c>
      <c r="J345">
        <v>56</v>
      </c>
      <c r="K345" t="s">
        <v>84</v>
      </c>
      <c r="L345" t="s">
        <v>85</v>
      </c>
      <c r="M345" t="s">
        <v>86</v>
      </c>
      <c r="N345">
        <v>2</v>
      </c>
      <c r="O345" s="1">
        <v>44658.634085648147</v>
      </c>
      <c r="P345" s="1">
        <v>44658.648229166669</v>
      </c>
      <c r="Q345">
        <v>876</v>
      </c>
      <c r="R345">
        <v>346</v>
      </c>
      <c r="S345" t="b">
        <v>0</v>
      </c>
      <c r="T345" t="s">
        <v>87</v>
      </c>
      <c r="U345" t="b">
        <v>1</v>
      </c>
      <c r="V345" t="s">
        <v>196</v>
      </c>
      <c r="W345" s="1">
        <v>44658.636018518519</v>
      </c>
      <c r="X345">
        <v>138</v>
      </c>
      <c r="Y345">
        <v>42</v>
      </c>
      <c r="Z345">
        <v>0</v>
      </c>
      <c r="AA345">
        <v>42</v>
      </c>
      <c r="AB345">
        <v>0</v>
      </c>
      <c r="AC345">
        <v>0</v>
      </c>
      <c r="AD345">
        <v>14</v>
      </c>
      <c r="AE345">
        <v>0</v>
      </c>
      <c r="AF345">
        <v>0</v>
      </c>
      <c r="AG345">
        <v>0</v>
      </c>
      <c r="AH345" t="s">
        <v>190</v>
      </c>
      <c r="AI345" s="1">
        <v>44658.648229166669</v>
      </c>
      <c r="AJ345">
        <v>208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14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854</v>
      </c>
      <c r="B346" t="s">
        <v>79</v>
      </c>
      <c r="C346" t="s">
        <v>507</v>
      </c>
      <c r="D346" t="s">
        <v>81</v>
      </c>
      <c r="E346" s="2" t="str">
        <f>HYPERLINK("capsilon://?command=openfolder&amp;siteaddress=FAM.docvelocity-na8.net&amp;folderid=FX354806A9-F86A-A484-6ADE-E4C806868291","FX220314056")</f>
        <v>FX220314056</v>
      </c>
      <c r="F346" t="s">
        <v>19</v>
      </c>
      <c r="G346" t="s">
        <v>19</v>
      </c>
      <c r="H346" t="s">
        <v>82</v>
      </c>
      <c r="I346" t="s">
        <v>855</v>
      </c>
      <c r="J346">
        <v>0</v>
      </c>
      <c r="K346" t="s">
        <v>84</v>
      </c>
      <c r="L346" t="s">
        <v>85</v>
      </c>
      <c r="M346" t="s">
        <v>86</v>
      </c>
      <c r="N346">
        <v>2</v>
      </c>
      <c r="O346" s="1">
        <v>44658.639756944445</v>
      </c>
      <c r="P346" s="1">
        <v>44658.784305555557</v>
      </c>
      <c r="Q346">
        <v>11562</v>
      </c>
      <c r="R346">
        <v>927</v>
      </c>
      <c r="S346" t="b">
        <v>0</v>
      </c>
      <c r="T346" t="s">
        <v>87</v>
      </c>
      <c r="U346" t="b">
        <v>0</v>
      </c>
      <c r="V346" t="s">
        <v>130</v>
      </c>
      <c r="W346" s="1">
        <v>44658.649027777778</v>
      </c>
      <c r="X346">
        <v>636</v>
      </c>
      <c r="Y346">
        <v>52</v>
      </c>
      <c r="Z346">
        <v>0</v>
      </c>
      <c r="AA346">
        <v>52</v>
      </c>
      <c r="AB346">
        <v>0</v>
      </c>
      <c r="AC346">
        <v>32</v>
      </c>
      <c r="AD346">
        <v>-52</v>
      </c>
      <c r="AE346">
        <v>0</v>
      </c>
      <c r="AF346">
        <v>0</v>
      </c>
      <c r="AG346">
        <v>0</v>
      </c>
      <c r="AH346" t="s">
        <v>115</v>
      </c>
      <c r="AI346" s="1">
        <v>44658.784305555557</v>
      </c>
      <c r="AJ346">
        <v>258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-52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856</v>
      </c>
      <c r="B347" t="s">
        <v>79</v>
      </c>
      <c r="C347" t="s">
        <v>507</v>
      </c>
      <c r="D347" t="s">
        <v>81</v>
      </c>
      <c r="E347" s="2" t="str">
        <f>HYPERLINK("capsilon://?command=openfolder&amp;siteaddress=FAM.docvelocity-na8.net&amp;folderid=FX354806A9-F86A-A484-6ADE-E4C806868291","FX220314056")</f>
        <v>FX220314056</v>
      </c>
      <c r="F347" t="s">
        <v>19</v>
      </c>
      <c r="G347" t="s">
        <v>19</v>
      </c>
      <c r="H347" t="s">
        <v>82</v>
      </c>
      <c r="I347" t="s">
        <v>857</v>
      </c>
      <c r="J347">
        <v>0</v>
      </c>
      <c r="K347" t="s">
        <v>84</v>
      </c>
      <c r="L347" t="s">
        <v>85</v>
      </c>
      <c r="M347" t="s">
        <v>86</v>
      </c>
      <c r="N347">
        <v>1</v>
      </c>
      <c r="O347" s="1">
        <v>44658.640011574076</v>
      </c>
      <c r="P347" s="1">
        <v>44658.699178240742</v>
      </c>
      <c r="Q347">
        <v>4389</v>
      </c>
      <c r="R347">
        <v>723</v>
      </c>
      <c r="S347" t="b">
        <v>0</v>
      </c>
      <c r="T347" t="s">
        <v>87</v>
      </c>
      <c r="U347" t="b">
        <v>0</v>
      </c>
      <c r="V347" t="s">
        <v>88</v>
      </c>
      <c r="W347" s="1">
        <v>44658.699178240742</v>
      </c>
      <c r="X347">
        <v>104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52</v>
      </c>
      <c r="AF347">
        <v>0</v>
      </c>
      <c r="AG347">
        <v>2</v>
      </c>
      <c r="AH347" t="s">
        <v>87</v>
      </c>
      <c r="AI347" t="s">
        <v>87</v>
      </c>
      <c r="AJ347" t="s">
        <v>87</v>
      </c>
      <c r="AK347" t="s">
        <v>87</v>
      </c>
      <c r="AL347" t="s">
        <v>87</v>
      </c>
      <c r="AM347" t="s">
        <v>87</v>
      </c>
      <c r="AN347" t="s">
        <v>87</v>
      </c>
      <c r="AO347" t="s">
        <v>87</v>
      </c>
      <c r="AP347" t="s">
        <v>87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858</v>
      </c>
      <c r="B348" t="s">
        <v>79</v>
      </c>
      <c r="C348" t="s">
        <v>859</v>
      </c>
      <c r="D348" t="s">
        <v>81</v>
      </c>
      <c r="E348" s="2" t="str">
        <f>HYPERLINK("capsilon://?command=openfolder&amp;siteaddress=FAM.docvelocity-na8.net&amp;folderid=FX23FA1E61-DB25-A17A-BEEC-B0DE88167579","FX2204347")</f>
        <v>FX2204347</v>
      </c>
      <c r="F348" t="s">
        <v>19</v>
      </c>
      <c r="G348" t="s">
        <v>19</v>
      </c>
      <c r="H348" t="s">
        <v>82</v>
      </c>
      <c r="I348" t="s">
        <v>860</v>
      </c>
      <c r="J348">
        <v>419</v>
      </c>
      <c r="K348" t="s">
        <v>84</v>
      </c>
      <c r="L348" t="s">
        <v>85</v>
      </c>
      <c r="M348" t="s">
        <v>86</v>
      </c>
      <c r="N348">
        <v>1</v>
      </c>
      <c r="O348" s="1">
        <v>44658.640682870369</v>
      </c>
      <c r="P348" s="1">
        <v>44658.706516203703</v>
      </c>
      <c r="Q348">
        <v>4680</v>
      </c>
      <c r="R348">
        <v>1008</v>
      </c>
      <c r="S348" t="b">
        <v>0</v>
      </c>
      <c r="T348" t="s">
        <v>87</v>
      </c>
      <c r="U348" t="b">
        <v>0</v>
      </c>
      <c r="V348" t="s">
        <v>88</v>
      </c>
      <c r="W348" s="1">
        <v>44658.706516203703</v>
      </c>
      <c r="X348">
        <v>633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419</v>
      </c>
      <c r="AE348">
        <v>381</v>
      </c>
      <c r="AF348">
        <v>0</v>
      </c>
      <c r="AG348">
        <v>18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861</v>
      </c>
      <c r="B349" t="s">
        <v>79</v>
      </c>
      <c r="C349" t="s">
        <v>862</v>
      </c>
      <c r="D349" t="s">
        <v>81</v>
      </c>
      <c r="E349" s="2" t="str">
        <f>HYPERLINK("capsilon://?command=openfolder&amp;siteaddress=FAM.docvelocity-na8.net&amp;folderid=FXC6827D08-849C-E464-E56A-85031C66B2CB","FX22041006")</f>
        <v>FX22041006</v>
      </c>
      <c r="F349" t="s">
        <v>19</v>
      </c>
      <c r="G349" t="s">
        <v>19</v>
      </c>
      <c r="H349" t="s">
        <v>82</v>
      </c>
      <c r="I349" t="s">
        <v>863</v>
      </c>
      <c r="J349">
        <v>184</v>
      </c>
      <c r="K349" t="s">
        <v>84</v>
      </c>
      <c r="L349" t="s">
        <v>85</v>
      </c>
      <c r="M349" t="s">
        <v>86</v>
      </c>
      <c r="N349">
        <v>1</v>
      </c>
      <c r="O349" s="1">
        <v>44658.653055555558</v>
      </c>
      <c r="P349" s="1">
        <v>44658.713159722225</v>
      </c>
      <c r="Q349">
        <v>4816</v>
      </c>
      <c r="R349">
        <v>377</v>
      </c>
      <c r="S349" t="b">
        <v>0</v>
      </c>
      <c r="T349" t="s">
        <v>87</v>
      </c>
      <c r="U349" t="b">
        <v>0</v>
      </c>
      <c r="V349" t="s">
        <v>88</v>
      </c>
      <c r="W349" s="1">
        <v>44658.713159722225</v>
      </c>
      <c r="X349">
        <v>105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184</v>
      </c>
      <c r="AE349">
        <v>172</v>
      </c>
      <c r="AF349">
        <v>0</v>
      </c>
      <c r="AG349">
        <v>6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864</v>
      </c>
      <c r="B350" t="s">
        <v>79</v>
      </c>
      <c r="C350" t="s">
        <v>737</v>
      </c>
      <c r="D350" t="s">
        <v>81</v>
      </c>
      <c r="E350" s="2" t="str">
        <f>HYPERLINK("capsilon://?command=openfolder&amp;siteaddress=FAM.docvelocity-na8.net&amp;folderid=FXF9CC45FD-7199-4486-64F4-108F205932F5","FX22041029")</f>
        <v>FX22041029</v>
      </c>
      <c r="F350" t="s">
        <v>19</v>
      </c>
      <c r="G350" t="s">
        <v>19</v>
      </c>
      <c r="H350" t="s">
        <v>82</v>
      </c>
      <c r="I350" t="s">
        <v>865</v>
      </c>
      <c r="J350">
        <v>0</v>
      </c>
      <c r="K350" t="s">
        <v>84</v>
      </c>
      <c r="L350" t="s">
        <v>85</v>
      </c>
      <c r="M350" t="s">
        <v>86</v>
      </c>
      <c r="N350">
        <v>2</v>
      </c>
      <c r="O350" s="1">
        <v>44658.657129629632</v>
      </c>
      <c r="P350" s="1">
        <v>44658.782118055555</v>
      </c>
      <c r="Q350">
        <v>10613</v>
      </c>
      <c r="R350">
        <v>186</v>
      </c>
      <c r="S350" t="b">
        <v>0</v>
      </c>
      <c r="T350" t="s">
        <v>87</v>
      </c>
      <c r="U350" t="b">
        <v>0</v>
      </c>
      <c r="V350" t="s">
        <v>136</v>
      </c>
      <c r="W350" s="1">
        <v>44658.669282407405</v>
      </c>
      <c r="X350">
        <v>172</v>
      </c>
      <c r="Y350">
        <v>0</v>
      </c>
      <c r="Z350">
        <v>0</v>
      </c>
      <c r="AA350">
        <v>0</v>
      </c>
      <c r="AB350">
        <v>9</v>
      </c>
      <c r="AC350">
        <v>1</v>
      </c>
      <c r="AD350">
        <v>0</v>
      </c>
      <c r="AE350">
        <v>0</v>
      </c>
      <c r="AF350">
        <v>0</v>
      </c>
      <c r="AG350">
        <v>0</v>
      </c>
      <c r="AH350" t="s">
        <v>102</v>
      </c>
      <c r="AI350" s="1">
        <v>44658.782118055555</v>
      </c>
      <c r="AJ350">
        <v>14</v>
      </c>
      <c r="AK350">
        <v>0</v>
      </c>
      <c r="AL350">
        <v>0</v>
      </c>
      <c r="AM350">
        <v>0</v>
      </c>
      <c r="AN350">
        <v>9</v>
      </c>
      <c r="AO350">
        <v>0</v>
      </c>
      <c r="AP350">
        <v>0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866</v>
      </c>
      <c r="B351" t="s">
        <v>79</v>
      </c>
      <c r="C351" t="s">
        <v>867</v>
      </c>
      <c r="D351" t="s">
        <v>81</v>
      </c>
      <c r="E351" s="2" t="str">
        <f>HYPERLINK("capsilon://?command=openfolder&amp;siteaddress=FAM.docvelocity-na8.net&amp;folderid=FXD5CA8020-EABF-31EB-AC26-4C6FA6F37277","FX2204371")</f>
        <v>FX2204371</v>
      </c>
      <c r="F351" t="s">
        <v>19</v>
      </c>
      <c r="G351" t="s">
        <v>19</v>
      </c>
      <c r="H351" t="s">
        <v>82</v>
      </c>
      <c r="I351" t="s">
        <v>868</v>
      </c>
      <c r="J351">
        <v>152</v>
      </c>
      <c r="K351" t="s">
        <v>84</v>
      </c>
      <c r="L351" t="s">
        <v>85</v>
      </c>
      <c r="M351" t="s">
        <v>86</v>
      </c>
      <c r="N351">
        <v>1</v>
      </c>
      <c r="O351" s="1">
        <v>44658.663240740738</v>
      </c>
      <c r="P351" s="1">
        <v>44658.718310185184</v>
      </c>
      <c r="Q351">
        <v>4143</v>
      </c>
      <c r="R351">
        <v>615</v>
      </c>
      <c r="S351" t="b">
        <v>0</v>
      </c>
      <c r="T351" t="s">
        <v>87</v>
      </c>
      <c r="U351" t="b">
        <v>0</v>
      </c>
      <c r="V351" t="s">
        <v>88</v>
      </c>
      <c r="W351" s="1">
        <v>44658.718310185184</v>
      </c>
      <c r="X351">
        <v>437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152</v>
      </c>
      <c r="AE351">
        <v>146</v>
      </c>
      <c r="AF351">
        <v>0</v>
      </c>
      <c r="AG351">
        <v>8</v>
      </c>
      <c r="AH351" t="s">
        <v>87</v>
      </c>
      <c r="AI351" t="s">
        <v>87</v>
      </c>
      <c r="AJ351" t="s">
        <v>87</v>
      </c>
      <c r="AK351" t="s">
        <v>87</v>
      </c>
      <c r="AL351" t="s">
        <v>87</v>
      </c>
      <c r="AM351" t="s">
        <v>87</v>
      </c>
      <c r="AN351" t="s">
        <v>87</v>
      </c>
      <c r="AO351" t="s">
        <v>87</v>
      </c>
      <c r="AP351" t="s">
        <v>87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869</v>
      </c>
      <c r="B352" t="s">
        <v>79</v>
      </c>
      <c r="C352" t="s">
        <v>734</v>
      </c>
      <c r="D352" t="s">
        <v>81</v>
      </c>
      <c r="E352" s="2" t="str">
        <f>HYPERLINK("capsilon://?command=openfolder&amp;siteaddress=FAM.docvelocity-na8.net&amp;folderid=FXD9775687-185F-A24D-BCDA-695FEA24A05E","FX22042148")</f>
        <v>FX22042148</v>
      </c>
      <c r="F352" t="s">
        <v>19</v>
      </c>
      <c r="G352" t="s">
        <v>19</v>
      </c>
      <c r="H352" t="s">
        <v>82</v>
      </c>
      <c r="I352" t="s">
        <v>870</v>
      </c>
      <c r="J352">
        <v>0</v>
      </c>
      <c r="K352" t="s">
        <v>84</v>
      </c>
      <c r="L352" t="s">
        <v>85</v>
      </c>
      <c r="M352" t="s">
        <v>86</v>
      </c>
      <c r="N352">
        <v>2</v>
      </c>
      <c r="O352" s="1">
        <v>44658.679074074076</v>
      </c>
      <c r="P352" s="1">
        <v>44658.783113425925</v>
      </c>
      <c r="Q352">
        <v>7371</v>
      </c>
      <c r="R352">
        <v>1618</v>
      </c>
      <c r="S352" t="b">
        <v>0</v>
      </c>
      <c r="T352" t="s">
        <v>87</v>
      </c>
      <c r="U352" t="b">
        <v>0</v>
      </c>
      <c r="V352" t="s">
        <v>151</v>
      </c>
      <c r="W352" s="1">
        <v>44658.730856481481</v>
      </c>
      <c r="X352">
        <v>1204</v>
      </c>
      <c r="Y352">
        <v>37</v>
      </c>
      <c r="Z352">
        <v>0</v>
      </c>
      <c r="AA352">
        <v>37</v>
      </c>
      <c r="AB352">
        <v>0</v>
      </c>
      <c r="AC352">
        <v>28</v>
      </c>
      <c r="AD352">
        <v>-37</v>
      </c>
      <c r="AE352">
        <v>0</v>
      </c>
      <c r="AF352">
        <v>0</v>
      </c>
      <c r="AG352">
        <v>0</v>
      </c>
      <c r="AH352" t="s">
        <v>102</v>
      </c>
      <c r="AI352" s="1">
        <v>44658.783113425925</v>
      </c>
      <c r="AJ352">
        <v>85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-37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871</v>
      </c>
      <c r="B353" t="s">
        <v>79</v>
      </c>
      <c r="C353" t="s">
        <v>872</v>
      </c>
      <c r="D353" t="s">
        <v>81</v>
      </c>
      <c r="E353" s="2" t="str">
        <f>HYPERLINK("capsilon://?command=openfolder&amp;siteaddress=FAM.docvelocity-na8.net&amp;folderid=FX5FE1E230-9F33-EE92-9EC4-07352C708F82","FX220313827")</f>
        <v>FX220313827</v>
      </c>
      <c r="F353" t="s">
        <v>19</v>
      </c>
      <c r="G353" t="s">
        <v>19</v>
      </c>
      <c r="H353" t="s">
        <v>82</v>
      </c>
      <c r="I353" t="s">
        <v>873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44652.56863425926</v>
      </c>
      <c r="P353" s="1">
        <v>44652.644942129627</v>
      </c>
      <c r="Q353">
        <v>6078</v>
      </c>
      <c r="R353">
        <v>515</v>
      </c>
      <c r="S353" t="b">
        <v>0</v>
      </c>
      <c r="T353" t="s">
        <v>87</v>
      </c>
      <c r="U353" t="b">
        <v>0</v>
      </c>
      <c r="V353" t="s">
        <v>148</v>
      </c>
      <c r="W353" s="1">
        <v>44652.571284722224</v>
      </c>
      <c r="X353">
        <v>226</v>
      </c>
      <c r="Y353">
        <v>56</v>
      </c>
      <c r="Z353">
        <v>0</v>
      </c>
      <c r="AA353">
        <v>56</v>
      </c>
      <c r="AB353">
        <v>0</v>
      </c>
      <c r="AC353">
        <v>0</v>
      </c>
      <c r="AD353">
        <v>5</v>
      </c>
      <c r="AE353">
        <v>0</v>
      </c>
      <c r="AF353">
        <v>0</v>
      </c>
      <c r="AG353">
        <v>0</v>
      </c>
      <c r="AH353" t="s">
        <v>99</v>
      </c>
      <c r="AI353" s="1">
        <v>44652.644942129627</v>
      </c>
      <c r="AJ353">
        <v>289</v>
      </c>
      <c r="AK353">
        <v>2</v>
      </c>
      <c r="AL353">
        <v>0</v>
      </c>
      <c r="AM353">
        <v>2</v>
      </c>
      <c r="AN353">
        <v>0</v>
      </c>
      <c r="AO353">
        <v>2</v>
      </c>
      <c r="AP353">
        <v>3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874</v>
      </c>
      <c r="B354" t="s">
        <v>79</v>
      </c>
      <c r="C354" t="s">
        <v>872</v>
      </c>
      <c r="D354" t="s">
        <v>81</v>
      </c>
      <c r="E354" s="2" t="str">
        <f>HYPERLINK("capsilon://?command=openfolder&amp;siteaddress=FAM.docvelocity-na8.net&amp;folderid=FX5FE1E230-9F33-EE92-9EC4-07352C708F82","FX220313827")</f>
        <v>FX220313827</v>
      </c>
      <c r="F354" t="s">
        <v>19</v>
      </c>
      <c r="G354" t="s">
        <v>19</v>
      </c>
      <c r="H354" t="s">
        <v>82</v>
      </c>
      <c r="I354" t="s">
        <v>875</v>
      </c>
      <c r="J354">
        <v>66</v>
      </c>
      <c r="K354" t="s">
        <v>84</v>
      </c>
      <c r="L354" t="s">
        <v>85</v>
      </c>
      <c r="M354" t="s">
        <v>86</v>
      </c>
      <c r="N354">
        <v>2</v>
      </c>
      <c r="O354" s="1">
        <v>44652.568715277775</v>
      </c>
      <c r="P354" s="1">
        <v>44652.643194444441</v>
      </c>
      <c r="Q354">
        <v>6127</v>
      </c>
      <c r="R354">
        <v>308</v>
      </c>
      <c r="S354" t="b">
        <v>0</v>
      </c>
      <c r="T354" t="s">
        <v>87</v>
      </c>
      <c r="U354" t="b">
        <v>0</v>
      </c>
      <c r="V354" t="s">
        <v>148</v>
      </c>
      <c r="W354" s="1">
        <v>44652.573796296296</v>
      </c>
      <c r="X354">
        <v>216</v>
      </c>
      <c r="Y354">
        <v>61</v>
      </c>
      <c r="Z354">
        <v>0</v>
      </c>
      <c r="AA354">
        <v>61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102</v>
      </c>
      <c r="AI354" s="1">
        <v>44652.643194444441</v>
      </c>
      <c r="AJ354">
        <v>92</v>
      </c>
      <c r="AK354">
        <v>2</v>
      </c>
      <c r="AL354">
        <v>0</v>
      </c>
      <c r="AM354">
        <v>2</v>
      </c>
      <c r="AN354">
        <v>0</v>
      </c>
      <c r="AO354">
        <v>2</v>
      </c>
      <c r="AP354">
        <v>3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876</v>
      </c>
      <c r="B355" t="s">
        <v>79</v>
      </c>
      <c r="C355" t="s">
        <v>872</v>
      </c>
      <c r="D355" t="s">
        <v>81</v>
      </c>
      <c r="E355" s="2" t="str">
        <f>HYPERLINK("capsilon://?command=openfolder&amp;siteaddress=FAM.docvelocity-na8.net&amp;folderid=FX5FE1E230-9F33-EE92-9EC4-07352C708F82","FX220313827")</f>
        <v>FX220313827</v>
      </c>
      <c r="F355" t="s">
        <v>19</v>
      </c>
      <c r="G355" t="s">
        <v>19</v>
      </c>
      <c r="H355" t="s">
        <v>82</v>
      </c>
      <c r="I355" t="s">
        <v>877</v>
      </c>
      <c r="J355">
        <v>51</v>
      </c>
      <c r="K355" t="s">
        <v>84</v>
      </c>
      <c r="L355" t="s">
        <v>85</v>
      </c>
      <c r="M355" t="s">
        <v>86</v>
      </c>
      <c r="N355">
        <v>2</v>
      </c>
      <c r="O355" s="1">
        <v>44652.568969907406</v>
      </c>
      <c r="P355" s="1">
        <v>44652.643935185188</v>
      </c>
      <c r="Q355">
        <v>6009</v>
      </c>
      <c r="R355">
        <v>468</v>
      </c>
      <c r="S355" t="b">
        <v>0</v>
      </c>
      <c r="T355" t="s">
        <v>87</v>
      </c>
      <c r="U355" t="b">
        <v>0</v>
      </c>
      <c r="V355" t="s">
        <v>148</v>
      </c>
      <c r="W355" s="1">
        <v>44652.57849537037</v>
      </c>
      <c r="X355">
        <v>405</v>
      </c>
      <c r="Y355">
        <v>46</v>
      </c>
      <c r="Z355">
        <v>0</v>
      </c>
      <c r="AA355">
        <v>46</v>
      </c>
      <c r="AB355">
        <v>0</v>
      </c>
      <c r="AC355">
        <v>2</v>
      </c>
      <c r="AD355">
        <v>5</v>
      </c>
      <c r="AE355">
        <v>0</v>
      </c>
      <c r="AF355">
        <v>0</v>
      </c>
      <c r="AG355">
        <v>0</v>
      </c>
      <c r="AH355" t="s">
        <v>102</v>
      </c>
      <c r="AI355" s="1">
        <v>44652.643935185188</v>
      </c>
      <c r="AJ355">
        <v>63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5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878</v>
      </c>
      <c r="B356" t="s">
        <v>79</v>
      </c>
      <c r="C356" t="s">
        <v>872</v>
      </c>
      <c r="D356" t="s">
        <v>81</v>
      </c>
      <c r="E356" s="2" t="str">
        <f>HYPERLINK("capsilon://?command=openfolder&amp;siteaddress=FAM.docvelocity-na8.net&amp;folderid=FX5FE1E230-9F33-EE92-9EC4-07352C708F82","FX220313827")</f>
        <v>FX220313827</v>
      </c>
      <c r="F356" t="s">
        <v>19</v>
      </c>
      <c r="G356" t="s">
        <v>19</v>
      </c>
      <c r="H356" t="s">
        <v>82</v>
      </c>
      <c r="I356" t="s">
        <v>879</v>
      </c>
      <c r="J356">
        <v>28</v>
      </c>
      <c r="K356" t="s">
        <v>84</v>
      </c>
      <c r="L356" t="s">
        <v>85</v>
      </c>
      <c r="M356" t="s">
        <v>86</v>
      </c>
      <c r="N356">
        <v>1</v>
      </c>
      <c r="O356" s="1">
        <v>44652.569120370368</v>
      </c>
      <c r="P356" s="1">
        <v>44652.637164351851</v>
      </c>
      <c r="Q356">
        <v>5513</v>
      </c>
      <c r="R356">
        <v>366</v>
      </c>
      <c r="S356" t="b">
        <v>0</v>
      </c>
      <c r="T356" t="s">
        <v>87</v>
      </c>
      <c r="U356" t="b">
        <v>0</v>
      </c>
      <c r="V356" t="s">
        <v>88</v>
      </c>
      <c r="W356" s="1">
        <v>44652.637164351851</v>
      </c>
      <c r="X356">
        <v>94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28</v>
      </c>
      <c r="AE356">
        <v>21</v>
      </c>
      <c r="AF356">
        <v>0</v>
      </c>
      <c r="AG356">
        <v>2</v>
      </c>
      <c r="AH356" t="s">
        <v>87</v>
      </c>
      <c r="AI356" t="s">
        <v>87</v>
      </c>
      <c r="AJ356" t="s">
        <v>87</v>
      </c>
      <c r="AK356" t="s">
        <v>87</v>
      </c>
      <c r="AL356" t="s">
        <v>87</v>
      </c>
      <c r="AM356" t="s">
        <v>87</v>
      </c>
      <c r="AN356" t="s">
        <v>87</v>
      </c>
      <c r="AO356" t="s">
        <v>87</v>
      </c>
      <c r="AP356" t="s">
        <v>87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880</v>
      </c>
      <c r="B357" t="s">
        <v>79</v>
      </c>
      <c r="C357" t="s">
        <v>872</v>
      </c>
      <c r="D357" t="s">
        <v>81</v>
      </c>
      <c r="E357" s="2" t="str">
        <f>HYPERLINK("capsilon://?command=openfolder&amp;siteaddress=FAM.docvelocity-na8.net&amp;folderid=FX5FE1E230-9F33-EE92-9EC4-07352C708F82","FX220313827")</f>
        <v>FX220313827</v>
      </c>
      <c r="F357" t="s">
        <v>19</v>
      </c>
      <c r="G357" t="s">
        <v>19</v>
      </c>
      <c r="H357" t="s">
        <v>82</v>
      </c>
      <c r="I357" t="s">
        <v>881</v>
      </c>
      <c r="J357">
        <v>28</v>
      </c>
      <c r="K357" t="s">
        <v>84</v>
      </c>
      <c r="L357" t="s">
        <v>85</v>
      </c>
      <c r="M357" t="s">
        <v>86</v>
      </c>
      <c r="N357">
        <v>2</v>
      </c>
      <c r="O357" s="1">
        <v>44652.569166666668</v>
      </c>
      <c r="P357" s="1">
        <v>44652.644409722219</v>
      </c>
      <c r="Q357">
        <v>6390</v>
      </c>
      <c r="R357">
        <v>111</v>
      </c>
      <c r="S357" t="b">
        <v>0</v>
      </c>
      <c r="T357" t="s">
        <v>87</v>
      </c>
      <c r="U357" t="b">
        <v>0</v>
      </c>
      <c r="V357" t="s">
        <v>108</v>
      </c>
      <c r="W357" s="1">
        <v>44652.575416666667</v>
      </c>
      <c r="X357">
        <v>71</v>
      </c>
      <c r="Y357">
        <v>21</v>
      </c>
      <c r="Z357">
        <v>0</v>
      </c>
      <c r="AA357">
        <v>21</v>
      </c>
      <c r="AB357">
        <v>0</v>
      </c>
      <c r="AC357">
        <v>0</v>
      </c>
      <c r="AD357">
        <v>7</v>
      </c>
      <c r="AE357">
        <v>0</v>
      </c>
      <c r="AF357">
        <v>0</v>
      </c>
      <c r="AG357">
        <v>0</v>
      </c>
      <c r="AH357" t="s">
        <v>102</v>
      </c>
      <c r="AI357" s="1">
        <v>44652.644409722219</v>
      </c>
      <c r="AJ357">
        <v>40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7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882</v>
      </c>
      <c r="B358" t="s">
        <v>79</v>
      </c>
      <c r="C358" t="s">
        <v>883</v>
      </c>
      <c r="D358" t="s">
        <v>81</v>
      </c>
      <c r="E358" s="2" t="str">
        <f>HYPERLINK("capsilon://?command=openfolder&amp;siteaddress=FAM.docvelocity-na8.net&amp;folderid=FX0256987B-EA7F-B767-44F4-656B416E2D3C","FX22041543")</f>
        <v>FX22041543</v>
      </c>
      <c r="F358" t="s">
        <v>19</v>
      </c>
      <c r="G358" t="s">
        <v>19</v>
      </c>
      <c r="H358" t="s">
        <v>82</v>
      </c>
      <c r="I358" t="s">
        <v>884</v>
      </c>
      <c r="J358">
        <v>338</v>
      </c>
      <c r="K358" t="s">
        <v>84</v>
      </c>
      <c r="L358" t="s">
        <v>85</v>
      </c>
      <c r="M358" t="s">
        <v>86</v>
      </c>
      <c r="N358">
        <v>1</v>
      </c>
      <c r="O358" s="1">
        <v>44658.691921296297</v>
      </c>
      <c r="P358" s="1">
        <v>44658.74391203704</v>
      </c>
      <c r="Q358">
        <v>3700</v>
      </c>
      <c r="R358">
        <v>792</v>
      </c>
      <c r="S358" t="b">
        <v>0</v>
      </c>
      <c r="T358" t="s">
        <v>87</v>
      </c>
      <c r="U358" t="b">
        <v>0</v>
      </c>
      <c r="V358" t="s">
        <v>88</v>
      </c>
      <c r="W358" s="1">
        <v>44658.74391203704</v>
      </c>
      <c r="X358">
        <v>605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338</v>
      </c>
      <c r="AE358">
        <v>325</v>
      </c>
      <c r="AF358">
        <v>0</v>
      </c>
      <c r="AG358">
        <v>19</v>
      </c>
      <c r="AH358" t="s">
        <v>87</v>
      </c>
      <c r="AI358" t="s">
        <v>87</v>
      </c>
      <c r="AJ358" t="s">
        <v>87</v>
      </c>
      <c r="AK358" t="s">
        <v>87</v>
      </c>
      <c r="AL358" t="s">
        <v>87</v>
      </c>
      <c r="AM358" t="s">
        <v>87</v>
      </c>
      <c r="AN358" t="s">
        <v>87</v>
      </c>
      <c r="AO358" t="s">
        <v>87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885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HYPERLINK("capsilon://?command=openfolder&amp;siteaddress=FAM.docvelocity-na8.net&amp;folderid=FX5FE1E230-9F33-EE92-9EC4-07352C708F82","FX220313827")</f>
        <v>FX220313827</v>
      </c>
      <c r="F359" t="s">
        <v>19</v>
      </c>
      <c r="G359" t="s">
        <v>19</v>
      </c>
      <c r="H359" t="s">
        <v>82</v>
      </c>
      <c r="I359" t="s">
        <v>886</v>
      </c>
      <c r="J359">
        <v>28</v>
      </c>
      <c r="K359" t="s">
        <v>84</v>
      </c>
      <c r="L359" t="s">
        <v>85</v>
      </c>
      <c r="M359" t="s">
        <v>86</v>
      </c>
      <c r="N359">
        <v>1</v>
      </c>
      <c r="O359" s="1">
        <v>44652.569328703707</v>
      </c>
      <c r="P359" s="1">
        <v>44652.64203703704</v>
      </c>
      <c r="Q359">
        <v>5988</v>
      </c>
      <c r="R359">
        <v>294</v>
      </c>
      <c r="S359" t="b">
        <v>0</v>
      </c>
      <c r="T359" t="s">
        <v>87</v>
      </c>
      <c r="U359" t="b">
        <v>0</v>
      </c>
      <c r="V359" t="s">
        <v>88</v>
      </c>
      <c r="W359" s="1">
        <v>44652.64203703704</v>
      </c>
      <c r="X359">
        <v>76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28</v>
      </c>
      <c r="AE359">
        <v>21</v>
      </c>
      <c r="AF359">
        <v>0</v>
      </c>
      <c r="AG359">
        <v>2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887</v>
      </c>
      <c r="B360" t="s">
        <v>79</v>
      </c>
      <c r="C360" t="s">
        <v>872</v>
      </c>
      <c r="D360" t="s">
        <v>81</v>
      </c>
      <c r="E360" s="2" t="str">
        <f>HYPERLINK("capsilon://?command=openfolder&amp;siteaddress=FAM.docvelocity-na8.net&amp;folderid=FX5FE1E230-9F33-EE92-9EC4-07352C708F82","FX220313827")</f>
        <v>FX220313827</v>
      </c>
      <c r="F360" t="s">
        <v>19</v>
      </c>
      <c r="G360" t="s">
        <v>19</v>
      </c>
      <c r="H360" t="s">
        <v>82</v>
      </c>
      <c r="I360" t="s">
        <v>888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44652.569386574076</v>
      </c>
      <c r="P360" s="1">
        <v>44652.645069444443</v>
      </c>
      <c r="Q360">
        <v>6253</v>
      </c>
      <c r="R360">
        <v>286</v>
      </c>
      <c r="S360" t="b">
        <v>0</v>
      </c>
      <c r="T360" t="s">
        <v>87</v>
      </c>
      <c r="U360" t="b">
        <v>0</v>
      </c>
      <c r="V360" t="s">
        <v>108</v>
      </c>
      <c r="W360" s="1">
        <v>44652.578240740739</v>
      </c>
      <c r="X360">
        <v>230</v>
      </c>
      <c r="Y360">
        <v>21</v>
      </c>
      <c r="Z360">
        <v>0</v>
      </c>
      <c r="AA360">
        <v>21</v>
      </c>
      <c r="AB360">
        <v>0</v>
      </c>
      <c r="AC360">
        <v>18</v>
      </c>
      <c r="AD360">
        <v>7</v>
      </c>
      <c r="AE360">
        <v>0</v>
      </c>
      <c r="AF360">
        <v>0</v>
      </c>
      <c r="AG360">
        <v>0</v>
      </c>
      <c r="AH360" t="s">
        <v>102</v>
      </c>
      <c r="AI360" s="1">
        <v>44652.645069444443</v>
      </c>
      <c r="AJ360">
        <v>56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889</v>
      </c>
      <c r="B361" t="s">
        <v>79</v>
      </c>
      <c r="C361" t="s">
        <v>872</v>
      </c>
      <c r="D361" t="s">
        <v>81</v>
      </c>
      <c r="E361" s="2" t="str">
        <f>HYPERLINK("capsilon://?command=openfolder&amp;siteaddress=FAM.docvelocity-na8.net&amp;folderid=FX5FE1E230-9F33-EE92-9EC4-07352C708F82","FX220313827")</f>
        <v>FX220313827</v>
      </c>
      <c r="F361" t="s">
        <v>19</v>
      </c>
      <c r="G361" t="s">
        <v>19</v>
      </c>
      <c r="H361" t="s">
        <v>82</v>
      </c>
      <c r="I361" t="s">
        <v>890</v>
      </c>
      <c r="J361">
        <v>46</v>
      </c>
      <c r="K361" t="s">
        <v>84</v>
      </c>
      <c r="L361" t="s">
        <v>85</v>
      </c>
      <c r="M361" t="s">
        <v>86</v>
      </c>
      <c r="N361">
        <v>2</v>
      </c>
      <c r="O361" s="1">
        <v>44652.569421296299</v>
      </c>
      <c r="P361" s="1">
        <v>44652.648136574076</v>
      </c>
      <c r="Q361">
        <v>5827</v>
      </c>
      <c r="R361">
        <v>974</v>
      </c>
      <c r="S361" t="b">
        <v>0</v>
      </c>
      <c r="T361" t="s">
        <v>87</v>
      </c>
      <c r="U361" t="b">
        <v>0</v>
      </c>
      <c r="V361" t="s">
        <v>139</v>
      </c>
      <c r="W361" s="1">
        <v>44652.584004629629</v>
      </c>
      <c r="X361">
        <v>699</v>
      </c>
      <c r="Y361">
        <v>36</v>
      </c>
      <c r="Z361">
        <v>0</v>
      </c>
      <c r="AA361">
        <v>36</v>
      </c>
      <c r="AB361">
        <v>0</v>
      </c>
      <c r="AC361">
        <v>9</v>
      </c>
      <c r="AD361">
        <v>10</v>
      </c>
      <c r="AE361">
        <v>0</v>
      </c>
      <c r="AF361">
        <v>0</v>
      </c>
      <c r="AG361">
        <v>0</v>
      </c>
      <c r="AH361" t="s">
        <v>99</v>
      </c>
      <c r="AI361" s="1">
        <v>44652.648136574076</v>
      </c>
      <c r="AJ361">
        <v>275</v>
      </c>
      <c r="AK361">
        <v>2</v>
      </c>
      <c r="AL361">
        <v>0</v>
      </c>
      <c r="AM361">
        <v>2</v>
      </c>
      <c r="AN361">
        <v>0</v>
      </c>
      <c r="AO361">
        <v>2</v>
      </c>
      <c r="AP361">
        <v>8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891</v>
      </c>
      <c r="B362" t="s">
        <v>79</v>
      </c>
      <c r="C362" t="s">
        <v>872</v>
      </c>
      <c r="D362" t="s">
        <v>81</v>
      </c>
      <c r="E362" s="2" t="str">
        <f>HYPERLINK("capsilon://?command=openfolder&amp;siteaddress=FAM.docvelocity-na8.net&amp;folderid=FX5FE1E230-9F33-EE92-9EC4-07352C708F82","FX220313827")</f>
        <v>FX220313827</v>
      </c>
      <c r="F362" t="s">
        <v>19</v>
      </c>
      <c r="G362" t="s">
        <v>19</v>
      </c>
      <c r="H362" t="s">
        <v>82</v>
      </c>
      <c r="I362" t="s">
        <v>892</v>
      </c>
      <c r="J362">
        <v>41</v>
      </c>
      <c r="K362" t="s">
        <v>84</v>
      </c>
      <c r="L362" t="s">
        <v>85</v>
      </c>
      <c r="M362" t="s">
        <v>86</v>
      </c>
      <c r="N362">
        <v>2</v>
      </c>
      <c r="O362" s="1">
        <v>44652.569456018522</v>
      </c>
      <c r="P362" s="1">
        <v>44652.646689814814</v>
      </c>
      <c r="Q362">
        <v>6116</v>
      </c>
      <c r="R362">
        <v>557</v>
      </c>
      <c r="S362" t="b">
        <v>0</v>
      </c>
      <c r="T362" t="s">
        <v>87</v>
      </c>
      <c r="U362" t="b">
        <v>0</v>
      </c>
      <c r="V362" t="s">
        <v>531</v>
      </c>
      <c r="W362" s="1">
        <v>44652.582754629628</v>
      </c>
      <c r="X362">
        <v>418</v>
      </c>
      <c r="Y362">
        <v>36</v>
      </c>
      <c r="Z362">
        <v>0</v>
      </c>
      <c r="AA362">
        <v>36</v>
      </c>
      <c r="AB362">
        <v>0</v>
      </c>
      <c r="AC362">
        <v>8</v>
      </c>
      <c r="AD362">
        <v>5</v>
      </c>
      <c r="AE362">
        <v>0</v>
      </c>
      <c r="AF362">
        <v>0</v>
      </c>
      <c r="AG362">
        <v>0</v>
      </c>
      <c r="AH362" t="s">
        <v>102</v>
      </c>
      <c r="AI362" s="1">
        <v>44652.646689814814</v>
      </c>
      <c r="AJ362">
        <v>139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4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893</v>
      </c>
      <c r="B363" t="s">
        <v>79</v>
      </c>
      <c r="C363" t="s">
        <v>728</v>
      </c>
      <c r="D363" t="s">
        <v>81</v>
      </c>
      <c r="E363" s="2" t="str">
        <f>HYPERLINK("capsilon://?command=openfolder&amp;siteaddress=FAM.docvelocity-na8.net&amp;folderid=FX0EED0700-CAB7-069A-AF81-AFDAF3A1F074","FX22041482")</f>
        <v>FX22041482</v>
      </c>
      <c r="F363" t="s">
        <v>19</v>
      </c>
      <c r="G363" t="s">
        <v>19</v>
      </c>
      <c r="H363" t="s">
        <v>82</v>
      </c>
      <c r="I363" t="s">
        <v>729</v>
      </c>
      <c r="J363">
        <v>469</v>
      </c>
      <c r="K363" t="s">
        <v>84</v>
      </c>
      <c r="L363" t="s">
        <v>85</v>
      </c>
      <c r="M363" t="s">
        <v>86</v>
      </c>
      <c r="N363">
        <v>2</v>
      </c>
      <c r="O363" s="1">
        <v>44658.69425925926</v>
      </c>
      <c r="P363" s="1">
        <v>44658.771458333336</v>
      </c>
      <c r="Q363">
        <v>1155</v>
      </c>
      <c r="R363">
        <v>5515</v>
      </c>
      <c r="S363" t="b">
        <v>0</v>
      </c>
      <c r="T363" t="s">
        <v>87</v>
      </c>
      <c r="U363" t="b">
        <v>1</v>
      </c>
      <c r="V363" t="s">
        <v>189</v>
      </c>
      <c r="W363" s="1">
        <v>44658.720810185187</v>
      </c>
      <c r="X363">
        <v>2161</v>
      </c>
      <c r="Y363">
        <v>454</v>
      </c>
      <c r="Z363">
        <v>0</v>
      </c>
      <c r="AA363">
        <v>454</v>
      </c>
      <c r="AB363">
        <v>0</v>
      </c>
      <c r="AC363">
        <v>66</v>
      </c>
      <c r="AD363">
        <v>15</v>
      </c>
      <c r="AE363">
        <v>0</v>
      </c>
      <c r="AF363">
        <v>0</v>
      </c>
      <c r="AG363">
        <v>0</v>
      </c>
      <c r="AH363" t="s">
        <v>190</v>
      </c>
      <c r="AI363" s="1">
        <v>44658.771458333336</v>
      </c>
      <c r="AJ363">
        <v>3335</v>
      </c>
      <c r="AK363">
        <v>13</v>
      </c>
      <c r="AL363">
        <v>0</v>
      </c>
      <c r="AM363">
        <v>13</v>
      </c>
      <c r="AN363">
        <v>0</v>
      </c>
      <c r="AO363">
        <v>14</v>
      </c>
      <c r="AP363">
        <v>2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894</v>
      </c>
      <c r="B364" t="s">
        <v>79</v>
      </c>
      <c r="C364" t="s">
        <v>507</v>
      </c>
      <c r="D364" t="s">
        <v>81</v>
      </c>
      <c r="E364" s="2" t="str">
        <f>HYPERLINK("capsilon://?command=openfolder&amp;siteaddress=FAM.docvelocity-na8.net&amp;folderid=FX354806A9-F86A-A484-6ADE-E4C806868291","FX220314056")</f>
        <v>FX220314056</v>
      </c>
      <c r="F364" t="s">
        <v>19</v>
      </c>
      <c r="G364" t="s">
        <v>19</v>
      </c>
      <c r="H364" t="s">
        <v>82</v>
      </c>
      <c r="I364" t="s">
        <v>895</v>
      </c>
      <c r="J364">
        <v>0</v>
      </c>
      <c r="K364" t="s">
        <v>84</v>
      </c>
      <c r="L364" t="s">
        <v>85</v>
      </c>
      <c r="M364" t="s">
        <v>86</v>
      </c>
      <c r="N364">
        <v>2</v>
      </c>
      <c r="O364" s="1">
        <v>44658.694560185184</v>
      </c>
      <c r="P364" s="1">
        <v>44658.786689814813</v>
      </c>
      <c r="Q364">
        <v>7416</v>
      </c>
      <c r="R364">
        <v>544</v>
      </c>
      <c r="S364" t="b">
        <v>0</v>
      </c>
      <c r="T364" t="s">
        <v>87</v>
      </c>
      <c r="U364" t="b">
        <v>0</v>
      </c>
      <c r="V364" t="s">
        <v>108</v>
      </c>
      <c r="W364" s="1">
        <v>44658.719560185185</v>
      </c>
      <c r="X364">
        <v>256</v>
      </c>
      <c r="Y364">
        <v>52</v>
      </c>
      <c r="Z364">
        <v>0</v>
      </c>
      <c r="AA364">
        <v>52</v>
      </c>
      <c r="AB364">
        <v>0</v>
      </c>
      <c r="AC364">
        <v>38</v>
      </c>
      <c r="AD364">
        <v>-52</v>
      </c>
      <c r="AE364">
        <v>0</v>
      </c>
      <c r="AF364">
        <v>0</v>
      </c>
      <c r="AG364">
        <v>0</v>
      </c>
      <c r="AH364" t="s">
        <v>115</v>
      </c>
      <c r="AI364" s="1">
        <v>44658.786689814813</v>
      </c>
      <c r="AJ364">
        <v>205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-52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896</v>
      </c>
      <c r="B365" t="s">
        <v>79</v>
      </c>
      <c r="C365" t="s">
        <v>507</v>
      </c>
      <c r="D365" t="s">
        <v>81</v>
      </c>
      <c r="E365" s="2" t="str">
        <f>HYPERLINK("capsilon://?command=openfolder&amp;siteaddress=FAM.docvelocity-na8.net&amp;folderid=FX354806A9-F86A-A484-6ADE-E4C806868291","FX220314056")</f>
        <v>FX220314056</v>
      </c>
      <c r="F365" t="s">
        <v>19</v>
      </c>
      <c r="G365" t="s">
        <v>19</v>
      </c>
      <c r="H365" t="s">
        <v>82</v>
      </c>
      <c r="I365" t="s">
        <v>897</v>
      </c>
      <c r="J365">
        <v>0</v>
      </c>
      <c r="K365" t="s">
        <v>84</v>
      </c>
      <c r="L365" t="s">
        <v>85</v>
      </c>
      <c r="M365" t="s">
        <v>86</v>
      </c>
      <c r="N365">
        <v>1</v>
      </c>
      <c r="O365" s="1">
        <v>44658.694745370369</v>
      </c>
      <c r="P365" s="1">
        <v>44658.744525462964</v>
      </c>
      <c r="Q365">
        <v>3814</v>
      </c>
      <c r="R365">
        <v>487</v>
      </c>
      <c r="S365" t="b">
        <v>0</v>
      </c>
      <c r="T365" t="s">
        <v>87</v>
      </c>
      <c r="U365" t="b">
        <v>0</v>
      </c>
      <c r="V365" t="s">
        <v>88</v>
      </c>
      <c r="W365" s="1">
        <v>44658.744525462964</v>
      </c>
      <c r="X365">
        <v>53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52</v>
      </c>
      <c r="AF365">
        <v>0</v>
      </c>
      <c r="AG365">
        <v>2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898</v>
      </c>
      <c r="B366" t="s">
        <v>79</v>
      </c>
      <c r="C366" t="s">
        <v>507</v>
      </c>
      <c r="D366" t="s">
        <v>81</v>
      </c>
      <c r="E366" s="2" t="str">
        <f>HYPERLINK("capsilon://?command=openfolder&amp;siteaddress=FAM.docvelocity-na8.net&amp;folderid=FX354806A9-F86A-A484-6ADE-E4C806868291","FX220314056")</f>
        <v>FX220314056</v>
      </c>
      <c r="F366" t="s">
        <v>19</v>
      </c>
      <c r="G366" t="s">
        <v>19</v>
      </c>
      <c r="H366" t="s">
        <v>82</v>
      </c>
      <c r="I366" t="s">
        <v>899</v>
      </c>
      <c r="J366">
        <v>0</v>
      </c>
      <c r="K366" t="s">
        <v>84</v>
      </c>
      <c r="L366" t="s">
        <v>85</v>
      </c>
      <c r="M366" t="s">
        <v>86</v>
      </c>
      <c r="N366">
        <v>2</v>
      </c>
      <c r="O366" s="1">
        <v>44658.698738425926</v>
      </c>
      <c r="P366" s="1">
        <v>44658.784837962965</v>
      </c>
      <c r="Q366">
        <v>6267</v>
      </c>
      <c r="R366">
        <v>1172</v>
      </c>
      <c r="S366" t="b">
        <v>0</v>
      </c>
      <c r="T366" t="s">
        <v>87</v>
      </c>
      <c r="U366" t="b">
        <v>0</v>
      </c>
      <c r="V366" t="s">
        <v>189</v>
      </c>
      <c r="W366" s="1">
        <v>44658.73133101852</v>
      </c>
      <c r="X366">
        <v>884</v>
      </c>
      <c r="Y366">
        <v>52</v>
      </c>
      <c r="Z366">
        <v>0</v>
      </c>
      <c r="AA366">
        <v>52</v>
      </c>
      <c r="AB366">
        <v>0</v>
      </c>
      <c r="AC366">
        <v>41</v>
      </c>
      <c r="AD366">
        <v>-52</v>
      </c>
      <c r="AE366">
        <v>0</v>
      </c>
      <c r="AF366">
        <v>0</v>
      </c>
      <c r="AG366">
        <v>0</v>
      </c>
      <c r="AH366" t="s">
        <v>102</v>
      </c>
      <c r="AI366" s="1">
        <v>44658.784837962965</v>
      </c>
      <c r="AJ366">
        <v>148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-52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900</v>
      </c>
      <c r="B367" t="s">
        <v>79</v>
      </c>
      <c r="C367" t="s">
        <v>731</v>
      </c>
      <c r="D367" t="s">
        <v>81</v>
      </c>
      <c r="E367" s="2" t="str">
        <f>HYPERLINK("capsilon://?command=openfolder&amp;siteaddress=FAM.docvelocity-na8.net&amp;folderid=FXD83EFE66-D2E2-9B4F-DE4E-EB75913274C2","FX22042041")</f>
        <v>FX22042041</v>
      </c>
      <c r="F367" t="s">
        <v>19</v>
      </c>
      <c r="G367" t="s">
        <v>19</v>
      </c>
      <c r="H367" t="s">
        <v>82</v>
      </c>
      <c r="I367" t="s">
        <v>732</v>
      </c>
      <c r="J367">
        <v>468</v>
      </c>
      <c r="K367" t="s">
        <v>84</v>
      </c>
      <c r="L367" t="s">
        <v>85</v>
      </c>
      <c r="M367" t="s">
        <v>86</v>
      </c>
      <c r="N367">
        <v>2</v>
      </c>
      <c r="O367" s="1">
        <v>44658.698993055557</v>
      </c>
      <c r="P367" s="1">
        <v>44658.775810185187</v>
      </c>
      <c r="Q367">
        <v>1300</v>
      </c>
      <c r="R367">
        <v>5337</v>
      </c>
      <c r="S367" t="b">
        <v>0</v>
      </c>
      <c r="T367" t="s">
        <v>87</v>
      </c>
      <c r="U367" t="b">
        <v>1</v>
      </c>
      <c r="V367" t="s">
        <v>133</v>
      </c>
      <c r="W367" s="1">
        <v>44658.741701388892</v>
      </c>
      <c r="X367">
        <v>3684</v>
      </c>
      <c r="Y367">
        <v>417</v>
      </c>
      <c r="Z367">
        <v>0</v>
      </c>
      <c r="AA367">
        <v>417</v>
      </c>
      <c r="AB367">
        <v>0</v>
      </c>
      <c r="AC367">
        <v>50</v>
      </c>
      <c r="AD367">
        <v>51</v>
      </c>
      <c r="AE367">
        <v>0</v>
      </c>
      <c r="AF367">
        <v>0</v>
      </c>
      <c r="AG367">
        <v>0</v>
      </c>
      <c r="AH367" t="s">
        <v>182</v>
      </c>
      <c r="AI367" s="1">
        <v>44658.775810185187</v>
      </c>
      <c r="AJ367">
        <v>1653</v>
      </c>
      <c r="AK367">
        <v>3</v>
      </c>
      <c r="AL367">
        <v>0</v>
      </c>
      <c r="AM367">
        <v>3</v>
      </c>
      <c r="AN367">
        <v>0</v>
      </c>
      <c r="AO367">
        <v>3</v>
      </c>
      <c r="AP367">
        <v>48</v>
      </c>
      <c r="AQ367">
        <v>0</v>
      </c>
      <c r="AR367">
        <v>0</v>
      </c>
      <c r="AS367">
        <v>0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901</v>
      </c>
      <c r="B368" t="s">
        <v>79</v>
      </c>
      <c r="C368" t="s">
        <v>507</v>
      </c>
      <c r="D368" t="s">
        <v>81</v>
      </c>
      <c r="E368" s="2" t="str">
        <f>HYPERLINK("capsilon://?command=openfolder&amp;siteaddress=FAM.docvelocity-na8.net&amp;folderid=FX354806A9-F86A-A484-6ADE-E4C806868291","FX220314056")</f>
        <v>FX220314056</v>
      </c>
      <c r="F368" t="s">
        <v>19</v>
      </c>
      <c r="G368" t="s">
        <v>19</v>
      </c>
      <c r="H368" t="s">
        <v>82</v>
      </c>
      <c r="I368" t="s">
        <v>902</v>
      </c>
      <c r="J368">
        <v>0</v>
      </c>
      <c r="K368" t="s">
        <v>84</v>
      </c>
      <c r="L368" t="s">
        <v>85</v>
      </c>
      <c r="M368" t="s">
        <v>86</v>
      </c>
      <c r="N368">
        <v>1</v>
      </c>
      <c r="O368" s="1">
        <v>44658.699224537035</v>
      </c>
      <c r="P368" s="1">
        <v>44658.745173611111</v>
      </c>
      <c r="Q368">
        <v>3765</v>
      </c>
      <c r="R368">
        <v>205</v>
      </c>
      <c r="S368" t="b">
        <v>0</v>
      </c>
      <c r="T368" t="s">
        <v>87</v>
      </c>
      <c r="U368" t="b">
        <v>0</v>
      </c>
      <c r="V368" t="s">
        <v>88</v>
      </c>
      <c r="W368" s="1">
        <v>44658.745173611111</v>
      </c>
      <c r="X368">
        <v>55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52</v>
      </c>
      <c r="AF368">
        <v>0</v>
      </c>
      <c r="AG368">
        <v>2</v>
      </c>
      <c r="AH368" t="s">
        <v>87</v>
      </c>
      <c r="AI368" t="s">
        <v>87</v>
      </c>
      <c r="AJ368" t="s">
        <v>87</v>
      </c>
      <c r="AK368" t="s">
        <v>87</v>
      </c>
      <c r="AL368" t="s">
        <v>87</v>
      </c>
      <c r="AM368" t="s">
        <v>87</v>
      </c>
      <c r="AN368" t="s">
        <v>87</v>
      </c>
      <c r="AO368" t="s">
        <v>87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903</v>
      </c>
      <c r="B369" t="s">
        <v>79</v>
      </c>
      <c r="C369" t="s">
        <v>904</v>
      </c>
      <c r="D369" t="s">
        <v>81</v>
      </c>
      <c r="E369" s="2" t="str">
        <f>HYPERLINK("capsilon://?command=openfolder&amp;siteaddress=FAM.docvelocity-na8.net&amp;folderid=FX6C06074E-72C9-8FF0-560A-526CFF46CBE3","FX2204920")</f>
        <v>FX2204920</v>
      </c>
      <c r="F369" t="s">
        <v>19</v>
      </c>
      <c r="G369" t="s">
        <v>19</v>
      </c>
      <c r="H369" t="s">
        <v>82</v>
      </c>
      <c r="I369" t="s">
        <v>905</v>
      </c>
      <c r="J369">
        <v>0</v>
      </c>
      <c r="K369" t="s">
        <v>84</v>
      </c>
      <c r="L369" t="s">
        <v>85</v>
      </c>
      <c r="M369" t="s">
        <v>86</v>
      </c>
      <c r="N369">
        <v>2</v>
      </c>
      <c r="O369" s="1">
        <v>44658.699525462966</v>
      </c>
      <c r="P369" s="1">
        <v>44658.788368055553</v>
      </c>
      <c r="Q369">
        <v>6429</v>
      </c>
      <c r="R369">
        <v>1247</v>
      </c>
      <c r="S369" t="b">
        <v>0</v>
      </c>
      <c r="T369" t="s">
        <v>87</v>
      </c>
      <c r="U369" t="b">
        <v>0</v>
      </c>
      <c r="V369" t="s">
        <v>130</v>
      </c>
      <c r="W369" s="1">
        <v>44658.730821759258</v>
      </c>
      <c r="X369">
        <v>683</v>
      </c>
      <c r="Y369">
        <v>37</v>
      </c>
      <c r="Z369">
        <v>0</v>
      </c>
      <c r="AA369">
        <v>37</v>
      </c>
      <c r="AB369">
        <v>0</v>
      </c>
      <c r="AC369">
        <v>15</v>
      </c>
      <c r="AD369">
        <v>-37</v>
      </c>
      <c r="AE369">
        <v>0</v>
      </c>
      <c r="AF369">
        <v>0</v>
      </c>
      <c r="AG369">
        <v>0</v>
      </c>
      <c r="AH369" t="s">
        <v>479</v>
      </c>
      <c r="AI369" s="1">
        <v>44658.788368055553</v>
      </c>
      <c r="AJ369">
        <v>344</v>
      </c>
      <c r="AK369">
        <v>0</v>
      </c>
      <c r="AL369">
        <v>0</v>
      </c>
      <c r="AM369">
        <v>0</v>
      </c>
      <c r="AN369">
        <v>0</v>
      </c>
      <c r="AO369">
        <v>1</v>
      </c>
      <c r="AP369">
        <v>-37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906</v>
      </c>
      <c r="B370" t="s">
        <v>79</v>
      </c>
      <c r="C370" t="s">
        <v>507</v>
      </c>
      <c r="D370" t="s">
        <v>81</v>
      </c>
      <c r="E370" s="2" t="str">
        <f>HYPERLINK("capsilon://?command=openfolder&amp;siteaddress=FAM.docvelocity-na8.net&amp;folderid=FX354806A9-F86A-A484-6ADE-E4C806868291","FX220314056")</f>
        <v>FX220314056</v>
      </c>
      <c r="F370" t="s">
        <v>19</v>
      </c>
      <c r="G370" t="s">
        <v>19</v>
      </c>
      <c r="H370" t="s">
        <v>82</v>
      </c>
      <c r="I370" t="s">
        <v>857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44658.699583333335</v>
      </c>
      <c r="P370" s="1">
        <v>44658.73946759259</v>
      </c>
      <c r="Q370">
        <v>1633</v>
      </c>
      <c r="R370">
        <v>1813</v>
      </c>
      <c r="S370" t="b">
        <v>0</v>
      </c>
      <c r="T370" t="s">
        <v>87</v>
      </c>
      <c r="U370" t="b">
        <v>1</v>
      </c>
      <c r="V370" t="s">
        <v>136</v>
      </c>
      <c r="W370" s="1">
        <v>44658.715763888889</v>
      </c>
      <c r="X370">
        <v>1336</v>
      </c>
      <c r="Y370">
        <v>104</v>
      </c>
      <c r="Z370">
        <v>0</v>
      </c>
      <c r="AA370">
        <v>104</v>
      </c>
      <c r="AB370">
        <v>0</v>
      </c>
      <c r="AC370">
        <v>59</v>
      </c>
      <c r="AD370">
        <v>-104</v>
      </c>
      <c r="AE370">
        <v>0</v>
      </c>
      <c r="AF370">
        <v>0</v>
      </c>
      <c r="AG370">
        <v>0</v>
      </c>
      <c r="AH370" t="s">
        <v>182</v>
      </c>
      <c r="AI370" s="1">
        <v>44658.73946759259</v>
      </c>
      <c r="AJ370">
        <v>477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-106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907</v>
      </c>
      <c r="B371" t="s">
        <v>79</v>
      </c>
      <c r="C371" t="s">
        <v>908</v>
      </c>
      <c r="D371" t="s">
        <v>81</v>
      </c>
      <c r="E371" s="2" t="str">
        <f>HYPERLINK("capsilon://?command=openfolder&amp;siteaddress=FAM.docvelocity-na8.net&amp;folderid=FX6F59AA1D-DD79-D3AD-8603-ABDBE31531B6","FX22042513")</f>
        <v>FX22042513</v>
      </c>
      <c r="F371" t="s">
        <v>19</v>
      </c>
      <c r="G371" t="s">
        <v>19</v>
      </c>
      <c r="H371" t="s">
        <v>82</v>
      </c>
      <c r="I371" t="s">
        <v>909</v>
      </c>
      <c r="J371">
        <v>176</v>
      </c>
      <c r="K371" t="s">
        <v>84</v>
      </c>
      <c r="L371" t="s">
        <v>85</v>
      </c>
      <c r="M371" t="s">
        <v>86</v>
      </c>
      <c r="N371">
        <v>1</v>
      </c>
      <c r="O371" s="1">
        <v>44658.701307870368</v>
      </c>
      <c r="P371" s="1">
        <v>44658.746921296297</v>
      </c>
      <c r="Q371">
        <v>3687</v>
      </c>
      <c r="R371">
        <v>254</v>
      </c>
      <c r="S371" t="b">
        <v>0</v>
      </c>
      <c r="T371" t="s">
        <v>87</v>
      </c>
      <c r="U371" t="b">
        <v>0</v>
      </c>
      <c r="V371" t="s">
        <v>88</v>
      </c>
      <c r="W371" s="1">
        <v>44658.746921296297</v>
      </c>
      <c r="X371">
        <v>140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176</v>
      </c>
      <c r="AE371">
        <v>171</v>
      </c>
      <c r="AF371">
        <v>0</v>
      </c>
      <c r="AG371">
        <v>2</v>
      </c>
      <c r="AH371" t="s">
        <v>87</v>
      </c>
      <c r="AI371" t="s">
        <v>87</v>
      </c>
      <c r="AJ371" t="s">
        <v>87</v>
      </c>
      <c r="AK371" t="s">
        <v>87</v>
      </c>
      <c r="AL371" t="s">
        <v>87</v>
      </c>
      <c r="AM371" t="s">
        <v>87</v>
      </c>
      <c r="AN371" t="s">
        <v>87</v>
      </c>
      <c r="AO371" t="s">
        <v>87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910</v>
      </c>
      <c r="B372" t="s">
        <v>79</v>
      </c>
      <c r="C372" t="s">
        <v>908</v>
      </c>
      <c r="D372" t="s">
        <v>81</v>
      </c>
      <c r="E372" s="2" t="str">
        <f>HYPERLINK("capsilon://?command=openfolder&amp;siteaddress=FAM.docvelocity-na8.net&amp;folderid=FX6F59AA1D-DD79-D3AD-8603-ABDBE31531B6","FX22042513")</f>
        <v>FX22042513</v>
      </c>
      <c r="F372" t="s">
        <v>19</v>
      </c>
      <c r="G372" t="s">
        <v>19</v>
      </c>
      <c r="H372" t="s">
        <v>82</v>
      </c>
      <c r="I372" t="s">
        <v>911</v>
      </c>
      <c r="J372">
        <v>28</v>
      </c>
      <c r="K372" t="s">
        <v>84</v>
      </c>
      <c r="L372" t="s">
        <v>85</v>
      </c>
      <c r="M372" t="s">
        <v>86</v>
      </c>
      <c r="N372">
        <v>1</v>
      </c>
      <c r="O372" s="1">
        <v>44658.701898148145</v>
      </c>
      <c r="P372" s="1">
        <v>44658.748182870368</v>
      </c>
      <c r="Q372">
        <v>3770</v>
      </c>
      <c r="R372">
        <v>229</v>
      </c>
      <c r="S372" t="b">
        <v>0</v>
      </c>
      <c r="T372" t="s">
        <v>87</v>
      </c>
      <c r="U372" t="b">
        <v>0</v>
      </c>
      <c r="V372" t="s">
        <v>88</v>
      </c>
      <c r="W372" s="1">
        <v>44658.748182870368</v>
      </c>
      <c r="X372">
        <v>92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2</v>
      </c>
      <c r="AH372" t="s">
        <v>87</v>
      </c>
      <c r="AI372" t="s">
        <v>87</v>
      </c>
      <c r="AJ372" t="s">
        <v>87</v>
      </c>
      <c r="AK372" t="s">
        <v>87</v>
      </c>
      <c r="AL372" t="s">
        <v>87</v>
      </c>
      <c r="AM372" t="s">
        <v>87</v>
      </c>
      <c r="AN372" t="s">
        <v>87</v>
      </c>
      <c r="AO372" t="s">
        <v>87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912</v>
      </c>
      <c r="B373" t="s">
        <v>79</v>
      </c>
      <c r="C373" t="s">
        <v>859</v>
      </c>
      <c r="D373" t="s">
        <v>81</v>
      </c>
      <c r="E373" s="2" t="str">
        <f>HYPERLINK("capsilon://?command=openfolder&amp;siteaddress=FAM.docvelocity-na8.net&amp;folderid=FX23FA1E61-DB25-A17A-BEEC-B0DE88167579","FX2204347")</f>
        <v>FX2204347</v>
      </c>
      <c r="F373" t="s">
        <v>19</v>
      </c>
      <c r="G373" t="s">
        <v>19</v>
      </c>
      <c r="H373" t="s">
        <v>82</v>
      </c>
      <c r="I373" t="s">
        <v>860</v>
      </c>
      <c r="J373">
        <v>707</v>
      </c>
      <c r="K373" t="s">
        <v>84</v>
      </c>
      <c r="L373" t="s">
        <v>85</v>
      </c>
      <c r="M373" t="s">
        <v>86</v>
      </c>
      <c r="N373">
        <v>2</v>
      </c>
      <c r="O373" s="1">
        <v>44658.70789351852</v>
      </c>
      <c r="P373" s="1">
        <v>44658.863749999997</v>
      </c>
      <c r="Q373">
        <v>1757</v>
      </c>
      <c r="R373">
        <v>11709</v>
      </c>
      <c r="S373" t="b">
        <v>0</v>
      </c>
      <c r="T373" t="s">
        <v>87</v>
      </c>
      <c r="U373" t="b">
        <v>1</v>
      </c>
      <c r="V373" t="s">
        <v>136</v>
      </c>
      <c r="W373" s="1">
        <v>44658.799386574072</v>
      </c>
      <c r="X373">
        <v>6851</v>
      </c>
      <c r="Y373">
        <v>632</v>
      </c>
      <c r="Z373">
        <v>0</v>
      </c>
      <c r="AA373">
        <v>632</v>
      </c>
      <c r="AB373">
        <v>37</v>
      </c>
      <c r="AC373">
        <v>250</v>
      </c>
      <c r="AD373">
        <v>75</v>
      </c>
      <c r="AE373">
        <v>0</v>
      </c>
      <c r="AF373">
        <v>0</v>
      </c>
      <c r="AG373">
        <v>0</v>
      </c>
      <c r="AH373" t="s">
        <v>240</v>
      </c>
      <c r="AI373" s="1">
        <v>44658.863749999997</v>
      </c>
      <c r="AJ373">
        <v>2482</v>
      </c>
      <c r="AK373">
        <v>12</v>
      </c>
      <c r="AL373">
        <v>0</v>
      </c>
      <c r="AM373">
        <v>12</v>
      </c>
      <c r="AN373">
        <v>0</v>
      </c>
      <c r="AO373">
        <v>11</v>
      </c>
      <c r="AP373">
        <v>63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913</v>
      </c>
      <c r="B374" t="s">
        <v>79</v>
      </c>
      <c r="C374" t="s">
        <v>156</v>
      </c>
      <c r="D374" t="s">
        <v>81</v>
      </c>
      <c r="E374" s="2" t="str">
        <f>HYPERLINK("capsilon://?command=openfolder&amp;siteaddress=FAM.docvelocity-na8.net&amp;folderid=FX63A7DAB5-29E8-8D2C-AAE4-5AD302536CFD","FX2204561")</f>
        <v>FX2204561</v>
      </c>
      <c r="F374" t="s">
        <v>19</v>
      </c>
      <c r="G374" t="s">
        <v>19</v>
      </c>
      <c r="H374" t="s">
        <v>82</v>
      </c>
      <c r="I374" t="s">
        <v>914</v>
      </c>
      <c r="J374">
        <v>71</v>
      </c>
      <c r="K374" t="s">
        <v>84</v>
      </c>
      <c r="L374" t="s">
        <v>85</v>
      </c>
      <c r="M374" t="s">
        <v>86</v>
      </c>
      <c r="N374">
        <v>2</v>
      </c>
      <c r="O374" s="1">
        <v>44658.708368055559</v>
      </c>
      <c r="P374" s="1">
        <v>44658.786597222221</v>
      </c>
      <c r="Q374">
        <v>6385</v>
      </c>
      <c r="R374">
        <v>374</v>
      </c>
      <c r="S374" t="b">
        <v>0</v>
      </c>
      <c r="T374" t="s">
        <v>87</v>
      </c>
      <c r="U374" t="b">
        <v>0</v>
      </c>
      <c r="V374" t="s">
        <v>158</v>
      </c>
      <c r="W374" s="1">
        <v>44658.715567129628</v>
      </c>
      <c r="X374">
        <v>223</v>
      </c>
      <c r="Y374">
        <v>48</v>
      </c>
      <c r="Z374">
        <v>0</v>
      </c>
      <c r="AA374">
        <v>48</v>
      </c>
      <c r="AB374">
        <v>0</v>
      </c>
      <c r="AC374">
        <v>0</v>
      </c>
      <c r="AD374">
        <v>23</v>
      </c>
      <c r="AE374">
        <v>0</v>
      </c>
      <c r="AF374">
        <v>0</v>
      </c>
      <c r="AG374">
        <v>0</v>
      </c>
      <c r="AH374" t="s">
        <v>102</v>
      </c>
      <c r="AI374" s="1">
        <v>44658.786597222221</v>
      </c>
      <c r="AJ374">
        <v>151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23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915</v>
      </c>
      <c r="B375" t="s">
        <v>79</v>
      </c>
      <c r="C375" t="s">
        <v>156</v>
      </c>
      <c r="D375" t="s">
        <v>81</v>
      </c>
      <c r="E375" s="2" t="str">
        <f>HYPERLINK("capsilon://?command=openfolder&amp;siteaddress=FAM.docvelocity-na8.net&amp;folderid=FX63A7DAB5-29E8-8D2C-AAE4-5AD302536CFD","FX2204561")</f>
        <v>FX2204561</v>
      </c>
      <c r="F375" t="s">
        <v>19</v>
      </c>
      <c r="G375" t="s">
        <v>19</v>
      </c>
      <c r="H375" t="s">
        <v>82</v>
      </c>
      <c r="I375" t="s">
        <v>916</v>
      </c>
      <c r="J375">
        <v>66</v>
      </c>
      <c r="K375" t="s">
        <v>84</v>
      </c>
      <c r="L375" t="s">
        <v>85</v>
      </c>
      <c r="M375" t="s">
        <v>86</v>
      </c>
      <c r="N375">
        <v>2</v>
      </c>
      <c r="O375" s="1">
        <v>44658.708402777775</v>
      </c>
      <c r="P375" s="1">
        <v>44658.787766203706</v>
      </c>
      <c r="Q375">
        <v>6565</v>
      </c>
      <c r="R375">
        <v>292</v>
      </c>
      <c r="S375" t="b">
        <v>0</v>
      </c>
      <c r="T375" t="s">
        <v>87</v>
      </c>
      <c r="U375" t="b">
        <v>0</v>
      </c>
      <c r="V375" t="s">
        <v>108</v>
      </c>
      <c r="W375" s="1">
        <v>44658.723877314813</v>
      </c>
      <c r="X375">
        <v>192</v>
      </c>
      <c r="Y375">
        <v>61</v>
      </c>
      <c r="Z375">
        <v>0</v>
      </c>
      <c r="AA375">
        <v>61</v>
      </c>
      <c r="AB375">
        <v>0</v>
      </c>
      <c r="AC375">
        <v>1</v>
      </c>
      <c r="AD375">
        <v>5</v>
      </c>
      <c r="AE375">
        <v>0</v>
      </c>
      <c r="AF375">
        <v>0</v>
      </c>
      <c r="AG375">
        <v>0</v>
      </c>
      <c r="AH375" t="s">
        <v>102</v>
      </c>
      <c r="AI375" s="1">
        <v>44658.787766203706</v>
      </c>
      <c r="AJ375">
        <v>100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5</v>
      </c>
      <c r="AQ375">
        <v>0</v>
      </c>
      <c r="AR375">
        <v>0</v>
      </c>
      <c r="AS375">
        <v>0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917</v>
      </c>
      <c r="B376" t="s">
        <v>79</v>
      </c>
      <c r="C376" t="s">
        <v>700</v>
      </c>
      <c r="D376" t="s">
        <v>81</v>
      </c>
      <c r="E376" s="2" t="str">
        <f>HYPERLINK("capsilon://?command=openfolder&amp;siteaddress=FAM.docvelocity-na8.net&amp;folderid=FX3BB9F7E3-92D5-5546-9174-0E4FF5E6C209","FX22041417")</f>
        <v>FX22041417</v>
      </c>
      <c r="F376" t="s">
        <v>19</v>
      </c>
      <c r="G376" t="s">
        <v>19</v>
      </c>
      <c r="H376" t="s">
        <v>82</v>
      </c>
      <c r="I376" t="s">
        <v>918</v>
      </c>
      <c r="J376">
        <v>0</v>
      </c>
      <c r="K376" t="s">
        <v>84</v>
      </c>
      <c r="L376" t="s">
        <v>85</v>
      </c>
      <c r="M376" t="s">
        <v>86</v>
      </c>
      <c r="N376">
        <v>2</v>
      </c>
      <c r="O376" s="1">
        <v>44658.713043981479</v>
      </c>
      <c r="P376" s="1">
        <v>44658.787731481483</v>
      </c>
      <c r="Q376">
        <v>6273</v>
      </c>
      <c r="R376">
        <v>180</v>
      </c>
      <c r="S376" t="b">
        <v>0</v>
      </c>
      <c r="T376" t="s">
        <v>87</v>
      </c>
      <c r="U376" t="b">
        <v>0</v>
      </c>
      <c r="V376" t="s">
        <v>180</v>
      </c>
      <c r="W376" s="1">
        <v>44658.72314814815</v>
      </c>
      <c r="X376">
        <v>91</v>
      </c>
      <c r="Y376">
        <v>9</v>
      </c>
      <c r="Z376">
        <v>0</v>
      </c>
      <c r="AA376">
        <v>9</v>
      </c>
      <c r="AB376">
        <v>0</v>
      </c>
      <c r="AC376">
        <v>0</v>
      </c>
      <c r="AD376">
        <v>-9</v>
      </c>
      <c r="AE376">
        <v>0</v>
      </c>
      <c r="AF376">
        <v>0</v>
      </c>
      <c r="AG376">
        <v>0</v>
      </c>
      <c r="AH376" t="s">
        <v>115</v>
      </c>
      <c r="AI376" s="1">
        <v>44658.787731481483</v>
      </c>
      <c r="AJ376">
        <v>89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-9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919</v>
      </c>
      <c r="B377" t="s">
        <v>79</v>
      </c>
      <c r="C377" t="s">
        <v>862</v>
      </c>
      <c r="D377" t="s">
        <v>81</v>
      </c>
      <c r="E377" s="2" t="str">
        <f>HYPERLINK("capsilon://?command=openfolder&amp;siteaddress=FAM.docvelocity-na8.net&amp;folderid=FXC6827D08-849C-E464-E56A-85031C66B2CB","FX22041006")</f>
        <v>FX22041006</v>
      </c>
      <c r="F377" t="s">
        <v>19</v>
      </c>
      <c r="G377" t="s">
        <v>19</v>
      </c>
      <c r="H377" t="s">
        <v>82</v>
      </c>
      <c r="I377" t="s">
        <v>863</v>
      </c>
      <c r="J377">
        <v>284</v>
      </c>
      <c r="K377" t="s">
        <v>84</v>
      </c>
      <c r="L377" t="s">
        <v>85</v>
      </c>
      <c r="M377" t="s">
        <v>86</v>
      </c>
      <c r="N377">
        <v>2</v>
      </c>
      <c r="O377" s="1">
        <v>44658.71398148148</v>
      </c>
      <c r="P377" s="1">
        <v>44658.756666666668</v>
      </c>
      <c r="Q377">
        <v>1434</v>
      </c>
      <c r="R377">
        <v>2254</v>
      </c>
      <c r="S377" t="b">
        <v>0</v>
      </c>
      <c r="T377" t="s">
        <v>87</v>
      </c>
      <c r="U377" t="b">
        <v>1</v>
      </c>
      <c r="V377" t="s">
        <v>158</v>
      </c>
      <c r="W377" s="1">
        <v>44658.724039351851</v>
      </c>
      <c r="X377">
        <v>731</v>
      </c>
      <c r="Y377">
        <v>221</v>
      </c>
      <c r="Z377">
        <v>0</v>
      </c>
      <c r="AA377">
        <v>221</v>
      </c>
      <c r="AB377">
        <v>0</v>
      </c>
      <c r="AC377">
        <v>24</v>
      </c>
      <c r="AD377">
        <v>63</v>
      </c>
      <c r="AE377">
        <v>0</v>
      </c>
      <c r="AF377">
        <v>0</v>
      </c>
      <c r="AG377">
        <v>0</v>
      </c>
      <c r="AH377" t="s">
        <v>182</v>
      </c>
      <c r="AI377" s="1">
        <v>44658.756666666668</v>
      </c>
      <c r="AJ377">
        <v>1485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54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920</v>
      </c>
      <c r="B378" t="s">
        <v>79</v>
      </c>
      <c r="C378" t="s">
        <v>867</v>
      </c>
      <c r="D378" t="s">
        <v>81</v>
      </c>
      <c r="E378" s="2" t="str">
        <f>HYPERLINK("capsilon://?command=openfolder&amp;siteaddress=FAM.docvelocity-na8.net&amp;folderid=FXD5CA8020-EABF-31EB-AC26-4C6FA6F37277","FX2204371")</f>
        <v>FX2204371</v>
      </c>
      <c r="F378" t="s">
        <v>19</v>
      </c>
      <c r="G378" t="s">
        <v>19</v>
      </c>
      <c r="H378" t="s">
        <v>82</v>
      </c>
      <c r="I378" t="s">
        <v>868</v>
      </c>
      <c r="J378">
        <v>352</v>
      </c>
      <c r="K378" t="s">
        <v>84</v>
      </c>
      <c r="L378" t="s">
        <v>85</v>
      </c>
      <c r="M378" t="s">
        <v>86</v>
      </c>
      <c r="N378">
        <v>2</v>
      </c>
      <c r="O378" s="1">
        <v>44658.719004629631</v>
      </c>
      <c r="P378" s="1">
        <v>44658.773553240739</v>
      </c>
      <c r="Q378">
        <v>213</v>
      </c>
      <c r="R378">
        <v>4500</v>
      </c>
      <c r="S378" t="b">
        <v>0</v>
      </c>
      <c r="T378" t="s">
        <v>87</v>
      </c>
      <c r="U378" t="b">
        <v>1</v>
      </c>
      <c r="V378" t="s">
        <v>127</v>
      </c>
      <c r="W378" s="1">
        <v>44658.765902777777</v>
      </c>
      <c r="X378">
        <v>3906</v>
      </c>
      <c r="Y378">
        <v>332</v>
      </c>
      <c r="Z378">
        <v>0</v>
      </c>
      <c r="AA378">
        <v>332</v>
      </c>
      <c r="AB378">
        <v>0</v>
      </c>
      <c r="AC378">
        <v>183</v>
      </c>
      <c r="AD378">
        <v>20</v>
      </c>
      <c r="AE378">
        <v>0</v>
      </c>
      <c r="AF378">
        <v>0</v>
      </c>
      <c r="AG378">
        <v>0</v>
      </c>
      <c r="AH378" t="s">
        <v>102</v>
      </c>
      <c r="AI378" s="1">
        <v>44658.773553240739</v>
      </c>
      <c r="AJ378">
        <v>481</v>
      </c>
      <c r="AK378">
        <v>2</v>
      </c>
      <c r="AL378">
        <v>0</v>
      </c>
      <c r="AM378">
        <v>2</v>
      </c>
      <c r="AN378">
        <v>0</v>
      </c>
      <c r="AO378">
        <v>1</v>
      </c>
      <c r="AP378">
        <v>18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921</v>
      </c>
      <c r="B379" t="s">
        <v>79</v>
      </c>
      <c r="C379" t="s">
        <v>922</v>
      </c>
      <c r="D379" t="s">
        <v>81</v>
      </c>
      <c r="E379" s="2" t="str">
        <f>HYPERLINK("capsilon://?command=openfolder&amp;siteaddress=FAM.docvelocity-na8.net&amp;folderid=FX94862424-D57C-B6A6-9357-51379FC13BA6","FX22041708")</f>
        <v>FX22041708</v>
      </c>
      <c r="F379" t="s">
        <v>19</v>
      </c>
      <c r="G379" t="s">
        <v>19</v>
      </c>
      <c r="H379" t="s">
        <v>82</v>
      </c>
      <c r="I379" t="s">
        <v>923</v>
      </c>
      <c r="J379">
        <v>152</v>
      </c>
      <c r="K379" t="s">
        <v>84</v>
      </c>
      <c r="L379" t="s">
        <v>85</v>
      </c>
      <c r="M379" t="s">
        <v>86</v>
      </c>
      <c r="N379">
        <v>1</v>
      </c>
      <c r="O379" s="1">
        <v>44658.723229166666</v>
      </c>
      <c r="P379" s="1">
        <v>44658.7496875</v>
      </c>
      <c r="Q379">
        <v>2068</v>
      </c>
      <c r="R379">
        <v>218</v>
      </c>
      <c r="S379" t="b">
        <v>0</v>
      </c>
      <c r="T379" t="s">
        <v>87</v>
      </c>
      <c r="U379" t="b">
        <v>0</v>
      </c>
      <c r="V379" t="s">
        <v>88</v>
      </c>
      <c r="W379" s="1">
        <v>44658.7496875</v>
      </c>
      <c r="X379">
        <v>120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152</v>
      </c>
      <c r="AE379">
        <v>140</v>
      </c>
      <c r="AF379">
        <v>0</v>
      </c>
      <c r="AG379">
        <v>6</v>
      </c>
      <c r="AH379" t="s">
        <v>87</v>
      </c>
      <c r="AI379" t="s">
        <v>87</v>
      </c>
      <c r="AJ379" t="s">
        <v>87</v>
      </c>
      <c r="AK379" t="s">
        <v>87</v>
      </c>
      <c r="AL379" t="s">
        <v>87</v>
      </c>
      <c r="AM379" t="s">
        <v>87</v>
      </c>
      <c r="AN379" t="s">
        <v>87</v>
      </c>
      <c r="AO379" t="s">
        <v>87</v>
      </c>
      <c r="AP379" t="s">
        <v>87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924</v>
      </c>
      <c r="B380" t="s">
        <v>79</v>
      </c>
      <c r="C380" t="s">
        <v>925</v>
      </c>
      <c r="D380" t="s">
        <v>81</v>
      </c>
      <c r="E380" s="2" t="str">
        <f>HYPERLINK("capsilon://?command=openfolder&amp;siteaddress=FAM.docvelocity-na8.net&amp;folderid=FXAAF998AA-3AE7-DAD2-AA09-12B6AB05D017","FX220314037")</f>
        <v>FX220314037</v>
      </c>
      <c r="F380" t="s">
        <v>19</v>
      </c>
      <c r="G380" t="s">
        <v>19</v>
      </c>
      <c r="H380" t="s">
        <v>82</v>
      </c>
      <c r="I380" t="s">
        <v>926</v>
      </c>
      <c r="J380">
        <v>0</v>
      </c>
      <c r="K380" t="s">
        <v>84</v>
      </c>
      <c r="L380" t="s">
        <v>85</v>
      </c>
      <c r="M380" t="s">
        <v>86</v>
      </c>
      <c r="N380">
        <v>2</v>
      </c>
      <c r="O380" s="1">
        <v>44652.575775462959</v>
      </c>
      <c r="P380" s="1">
        <v>44652.647245370368</v>
      </c>
      <c r="Q380">
        <v>6055</v>
      </c>
      <c r="R380">
        <v>120</v>
      </c>
      <c r="S380" t="b">
        <v>0</v>
      </c>
      <c r="T380" t="s">
        <v>87</v>
      </c>
      <c r="U380" t="b">
        <v>0</v>
      </c>
      <c r="V380" t="s">
        <v>108</v>
      </c>
      <c r="W380" s="1">
        <v>44652.579097222224</v>
      </c>
      <c r="X380">
        <v>73</v>
      </c>
      <c r="Y380">
        <v>9</v>
      </c>
      <c r="Z380">
        <v>0</v>
      </c>
      <c r="AA380">
        <v>9</v>
      </c>
      <c r="AB380">
        <v>0</v>
      </c>
      <c r="AC380">
        <v>0</v>
      </c>
      <c r="AD380">
        <v>-9</v>
      </c>
      <c r="AE380">
        <v>0</v>
      </c>
      <c r="AF380">
        <v>0</v>
      </c>
      <c r="AG380">
        <v>0</v>
      </c>
      <c r="AH380" t="s">
        <v>102</v>
      </c>
      <c r="AI380" s="1">
        <v>44652.647245370368</v>
      </c>
      <c r="AJ380">
        <v>47</v>
      </c>
      <c r="AK380">
        <v>2</v>
      </c>
      <c r="AL380">
        <v>0</v>
      </c>
      <c r="AM380">
        <v>2</v>
      </c>
      <c r="AN380">
        <v>0</v>
      </c>
      <c r="AO380">
        <v>1</v>
      </c>
      <c r="AP380">
        <v>-11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927</v>
      </c>
      <c r="B381" t="s">
        <v>79</v>
      </c>
      <c r="C381" t="s">
        <v>928</v>
      </c>
      <c r="D381" t="s">
        <v>81</v>
      </c>
      <c r="E381" s="2" t="str">
        <f>HYPERLINK("capsilon://?command=openfolder&amp;siteaddress=FAM.docvelocity-na8.net&amp;folderid=FX2772D031-E4B1-ABEE-A967-42A190057924","FX22041394")</f>
        <v>FX22041394</v>
      </c>
      <c r="F381" t="s">
        <v>19</v>
      </c>
      <c r="G381" t="s">
        <v>19</v>
      </c>
      <c r="H381" t="s">
        <v>82</v>
      </c>
      <c r="I381" t="s">
        <v>929</v>
      </c>
      <c r="J381">
        <v>343</v>
      </c>
      <c r="K381" t="s">
        <v>84</v>
      </c>
      <c r="L381" t="s">
        <v>85</v>
      </c>
      <c r="M381" t="s">
        <v>86</v>
      </c>
      <c r="N381">
        <v>1</v>
      </c>
      <c r="O381" s="1">
        <v>44658.729004629633</v>
      </c>
      <c r="P381" s="1">
        <v>44658.752442129633</v>
      </c>
      <c r="Q381">
        <v>1550</v>
      </c>
      <c r="R381">
        <v>475</v>
      </c>
      <c r="S381" t="b">
        <v>0</v>
      </c>
      <c r="T381" t="s">
        <v>87</v>
      </c>
      <c r="U381" t="b">
        <v>0</v>
      </c>
      <c r="V381" t="s">
        <v>88</v>
      </c>
      <c r="W381" s="1">
        <v>44658.752442129633</v>
      </c>
      <c r="X381">
        <v>230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343</v>
      </c>
      <c r="AE381">
        <v>318</v>
      </c>
      <c r="AF381">
        <v>0</v>
      </c>
      <c r="AG381">
        <v>9</v>
      </c>
      <c r="AH381" t="s">
        <v>87</v>
      </c>
      <c r="AI381" t="s">
        <v>87</v>
      </c>
      <c r="AJ381" t="s">
        <v>87</v>
      </c>
      <c r="AK381" t="s">
        <v>87</v>
      </c>
      <c r="AL381" t="s">
        <v>87</v>
      </c>
      <c r="AM381" t="s">
        <v>87</v>
      </c>
      <c r="AN381" t="s">
        <v>87</v>
      </c>
      <c r="AO381" t="s">
        <v>87</v>
      </c>
      <c r="AP381" t="s">
        <v>87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930</v>
      </c>
      <c r="B382" t="s">
        <v>79</v>
      </c>
      <c r="C382" t="s">
        <v>931</v>
      </c>
      <c r="D382" t="s">
        <v>81</v>
      </c>
      <c r="E382" s="2" t="str">
        <f>HYPERLINK("capsilon://?command=openfolder&amp;siteaddress=FAM.docvelocity-na8.net&amp;folderid=FX00C0B322-6DFC-FAA5-A1A7-40272651CDED","FX22041383")</f>
        <v>FX22041383</v>
      </c>
      <c r="F382" t="s">
        <v>19</v>
      </c>
      <c r="G382" t="s">
        <v>19</v>
      </c>
      <c r="H382" t="s">
        <v>82</v>
      </c>
      <c r="I382" t="s">
        <v>932</v>
      </c>
      <c r="J382">
        <v>121</v>
      </c>
      <c r="K382" t="s">
        <v>84</v>
      </c>
      <c r="L382" t="s">
        <v>85</v>
      </c>
      <c r="M382" t="s">
        <v>86</v>
      </c>
      <c r="N382">
        <v>1</v>
      </c>
      <c r="O382" s="1">
        <v>44658.742997685185</v>
      </c>
      <c r="P382" s="1">
        <v>44658.75403935185</v>
      </c>
      <c r="Q382">
        <v>769</v>
      </c>
      <c r="R382">
        <v>185</v>
      </c>
      <c r="S382" t="b">
        <v>0</v>
      </c>
      <c r="T382" t="s">
        <v>87</v>
      </c>
      <c r="U382" t="b">
        <v>0</v>
      </c>
      <c r="V382" t="s">
        <v>88</v>
      </c>
      <c r="W382" s="1">
        <v>44658.75403935185</v>
      </c>
      <c r="X382">
        <v>128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121</v>
      </c>
      <c r="AE382">
        <v>108</v>
      </c>
      <c r="AF382">
        <v>0</v>
      </c>
      <c r="AG382">
        <v>4</v>
      </c>
      <c r="AH382" t="s">
        <v>87</v>
      </c>
      <c r="AI382" t="s">
        <v>87</v>
      </c>
      <c r="AJ382" t="s">
        <v>87</v>
      </c>
      <c r="AK382" t="s">
        <v>87</v>
      </c>
      <c r="AL382" t="s">
        <v>87</v>
      </c>
      <c r="AM382" t="s">
        <v>87</v>
      </c>
      <c r="AN382" t="s">
        <v>87</v>
      </c>
      <c r="AO382" t="s">
        <v>87</v>
      </c>
      <c r="AP382" t="s">
        <v>87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933</v>
      </c>
      <c r="B383" t="s">
        <v>79</v>
      </c>
      <c r="C383" t="s">
        <v>507</v>
      </c>
      <c r="D383" t="s">
        <v>81</v>
      </c>
      <c r="E383" s="2" t="str">
        <f>HYPERLINK("capsilon://?command=openfolder&amp;siteaddress=FAM.docvelocity-na8.net&amp;folderid=FX354806A9-F86A-A484-6ADE-E4C806868291","FX220314056")</f>
        <v>FX220314056</v>
      </c>
      <c r="F383" t="s">
        <v>19</v>
      </c>
      <c r="G383" t="s">
        <v>19</v>
      </c>
      <c r="H383" t="s">
        <v>82</v>
      </c>
      <c r="I383" t="s">
        <v>897</v>
      </c>
      <c r="J383">
        <v>0</v>
      </c>
      <c r="K383" t="s">
        <v>84</v>
      </c>
      <c r="L383" t="s">
        <v>85</v>
      </c>
      <c r="M383" t="s">
        <v>86</v>
      </c>
      <c r="N383">
        <v>2</v>
      </c>
      <c r="O383" s="1">
        <v>44658.744884259257</v>
      </c>
      <c r="P383" s="1">
        <v>44658.767974537041</v>
      </c>
      <c r="Q383">
        <v>821</v>
      </c>
      <c r="R383">
        <v>1174</v>
      </c>
      <c r="S383" t="b">
        <v>0</v>
      </c>
      <c r="T383" t="s">
        <v>87</v>
      </c>
      <c r="U383" t="b">
        <v>1</v>
      </c>
      <c r="V383" t="s">
        <v>196</v>
      </c>
      <c r="W383" s="1">
        <v>44658.763148148151</v>
      </c>
      <c r="X383">
        <v>613</v>
      </c>
      <c r="Y383">
        <v>104</v>
      </c>
      <c r="Z383">
        <v>0</v>
      </c>
      <c r="AA383">
        <v>104</v>
      </c>
      <c r="AB383">
        <v>0</v>
      </c>
      <c r="AC383">
        <v>62</v>
      </c>
      <c r="AD383">
        <v>-104</v>
      </c>
      <c r="AE383">
        <v>0</v>
      </c>
      <c r="AF383">
        <v>0</v>
      </c>
      <c r="AG383">
        <v>0</v>
      </c>
      <c r="AH383" t="s">
        <v>102</v>
      </c>
      <c r="AI383" s="1">
        <v>44658.767974537041</v>
      </c>
      <c r="AJ383">
        <v>344</v>
      </c>
      <c r="AK383">
        <v>4</v>
      </c>
      <c r="AL383">
        <v>0</v>
      </c>
      <c r="AM383">
        <v>4</v>
      </c>
      <c r="AN383">
        <v>0</v>
      </c>
      <c r="AO383">
        <v>3</v>
      </c>
      <c r="AP383">
        <v>-108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934</v>
      </c>
      <c r="B384" t="s">
        <v>79</v>
      </c>
      <c r="C384" t="s">
        <v>507</v>
      </c>
      <c r="D384" t="s">
        <v>81</v>
      </c>
      <c r="E384" s="2" t="str">
        <f>HYPERLINK("capsilon://?command=openfolder&amp;siteaddress=FAM.docvelocity-na8.net&amp;folderid=FX354806A9-F86A-A484-6ADE-E4C806868291","FX220314056")</f>
        <v>FX220314056</v>
      </c>
      <c r="F384" t="s">
        <v>19</v>
      </c>
      <c r="G384" t="s">
        <v>19</v>
      </c>
      <c r="H384" t="s">
        <v>82</v>
      </c>
      <c r="I384" t="s">
        <v>902</v>
      </c>
      <c r="J384">
        <v>0</v>
      </c>
      <c r="K384" t="s">
        <v>84</v>
      </c>
      <c r="L384" t="s">
        <v>85</v>
      </c>
      <c r="M384" t="s">
        <v>86</v>
      </c>
      <c r="N384">
        <v>2</v>
      </c>
      <c r="O384" s="1">
        <v>44658.745555555557</v>
      </c>
      <c r="P384" s="1">
        <v>44658.782812500001</v>
      </c>
      <c r="Q384">
        <v>1355</v>
      </c>
      <c r="R384">
        <v>1864</v>
      </c>
      <c r="S384" t="b">
        <v>0</v>
      </c>
      <c r="T384" t="s">
        <v>87</v>
      </c>
      <c r="U384" t="b">
        <v>1</v>
      </c>
      <c r="V384" t="s">
        <v>196</v>
      </c>
      <c r="W384" s="1">
        <v>44658.756041666667</v>
      </c>
      <c r="X384">
        <v>775</v>
      </c>
      <c r="Y384">
        <v>104</v>
      </c>
      <c r="Z384">
        <v>0</v>
      </c>
      <c r="AA384">
        <v>104</v>
      </c>
      <c r="AB384">
        <v>0</v>
      </c>
      <c r="AC384">
        <v>75</v>
      </c>
      <c r="AD384">
        <v>-104</v>
      </c>
      <c r="AE384">
        <v>0</v>
      </c>
      <c r="AF384">
        <v>0</v>
      </c>
      <c r="AG384">
        <v>0</v>
      </c>
      <c r="AH384" t="s">
        <v>190</v>
      </c>
      <c r="AI384" s="1">
        <v>44658.782812500001</v>
      </c>
      <c r="AJ384">
        <v>980</v>
      </c>
      <c r="AK384">
        <v>6</v>
      </c>
      <c r="AL384">
        <v>0</v>
      </c>
      <c r="AM384">
        <v>6</v>
      </c>
      <c r="AN384">
        <v>0</v>
      </c>
      <c r="AO384">
        <v>6</v>
      </c>
      <c r="AP384">
        <v>-110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935</v>
      </c>
      <c r="B385" t="s">
        <v>79</v>
      </c>
      <c r="C385" t="s">
        <v>883</v>
      </c>
      <c r="D385" t="s">
        <v>81</v>
      </c>
      <c r="E385" s="2" t="str">
        <f>HYPERLINK("capsilon://?command=openfolder&amp;siteaddress=FAM.docvelocity-na8.net&amp;folderid=FX0256987B-EA7F-B767-44F4-656B416E2D3C","FX22041543")</f>
        <v>FX22041543</v>
      </c>
      <c r="F385" t="s">
        <v>19</v>
      </c>
      <c r="G385" t="s">
        <v>19</v>
      </c>
      <c r="H385" t="s">
        <v>82</v>
      </c>
      <c r="I385" t="s">
        <v>884</v>
      </c>
      <c r="J385">
        <v>770</v>
      </c>
      <c r="K385" t="s">
        <v>84</v>
      </c>
      <c r="L385" t="s">
        <v>85</v>
      </c>
      <c r="M385" t="s">
        <v>86</v>
      </c>
      <c r="N385">
        <v>2</v>
      </c>
      <c r="O385" s="1">
        <v>44658.746203703704</v>
      </c>
      <c r="P385" s="1">
        <v>44658.856006944443</v>
      </c>
      <c r="Q385">
        <v>2332</v>
      </c>
      <c r="R385">
        <v>7155</v>
      </c>
      <c r="S385" t="b">
        <v>0</v>
      </c>
      <c r="T385" t="s">
        <v>87</v>
      </c>
      <c r="U385" t="b">
        <v>1</v>
      </c>
      <c r="V385" t="s">
        <v>180</v>
      </c>
      <c r="W385" s="1">
        <v>44658.817685185182</v>
      </c>
      <c r="X385">
        <v>3889</v>
      </c>
      <c r="Y385">
        <v>675</v>
      </c>
      <c r="Z385">
        <v>0</v>
      </c>
      <c r="AA385">
        <v>675</v>
      </c>
      <c r="AB385">
        <v>0</v>
      </c>
      <c r="AC385">
        <v>273</v>
      </c>
      <c r="AD385">
        <v>95</v>
      </c>
      <c r="AE385">
        <v>0</v>
      </c>
      <c r="AF385">
        <v>0</v>
      </c>
      <c r="AG385">
        <v>0</v>
      </c>
      <c r="AH385" t="s">
        <v>200</v>
      </c>
      <c r="AI385" s="1">
        <v>44658.856006944443</v>
      </c>
      <c r="AJ385">
        <v>2866</v>
      </c>
      <c r="AK385">
        <v>7</v>
      </c>
      <c r="AL385">
        <v>0</v>
      </c>
      <c r="AM385">
        <v>7</v>
      </c>
      <c r="AN385">
        <v>0</v>
      </c>
      <c r="AO385">
        <v>6</v>
      </c>
      <c r="AP385">
        <v>88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936</v>
      </c>
      <c r="B386" t="s">
        <v>79</v>
      </c>
      <c r="C386" t="s">
        <v>937</v>
      </c>
      <c r="D386" t="s">
        <v>81</v>
      </c>
      <c r="E386" s="2" t="str">
        <f>HYPERLINK("capsilon://?command=openfolder&amp;siteaddress=FAM.docvelocity-na8.net&amp;folderid=FXEDC467C9-F1AD-F432-0C12-E98A7F1BE6B9","FX22042541")</f>
        <v>FX22042541</v>
      </c>
      <c r="F386" t="s">
        <v>19</v>
      </c>
      <c r="G386" t="s">
        <v>19</v>
      </c>
      <c r="H386" t="s">
        <v>82</v>
      </c>
      <c r="I386" t="s">
        <v>938</v>
      </c>
      <c r="J386">
        <v>115</v>
      </c>
      <c r="K386" t="s">
        <v>84</v>
      </c>
      <c r="L386" t="s">
        <v>85</v>
      </c>
      <c r="M386" t="s">
        <v>86</v>
      </c>
      <c r="N386">
        <v>1</v>
      </c>
      <c r="O386" s="1">
        <v>44658.747025462966</v>
      </c>
      <c r="P386" s="1">
        <v>44658.75571759259</v>
      </c>
      <c r="Q386">
        <v>637</v>
      </c>
      <c r="R386">
        <v>114</v>
      </c>
      <c r="S386" t="b">
        <v>0</v>
      </c>
      <c r="T386" t="s">
        <v>87</v>
      </c>
      <c r="U386" t="b">
        <v>0</v>
      </c>
      <c r="V386" t="s">
        <v>88</v>
      </c>
      <c r="W386" s="1">
        <v>44658.75571759259</v>
      </c>
      <c r="X386">
        <v>114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115</v>
      </c>
      <c r="AE386">
        <v>103</v>
      </c>
      <c r="AF386">
        <v>0</v>
      </c>
      <c r="AG386">
        <v>4</v>
      </c>
      <c r="AH386" t="s">
        <v>87</v>
      </c>
      <c r="AI386" t="s">
        <v>87</v>
      </c>
      <c r="AJ386" t="s">
        <v>87</v>
      </c>
      <c r="AK386" t="s">
        <v>87</v>
      </c>
      <c r="AL386" t="s">
        <v>87</v>
      </c>
      <c r="AM386" t="s">
        <v>87</v>
      </c>
      <c r="AN386" t="s">
        <v>87</v>
      </c>
      <c r="AO386" t="s">
        <v>87</v>
      </c>
      <c r="AP386" t="s">
        <v>87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939</v>
      </c>
      <c r="B387" t="s">
        <v>79</v>
      </c>
      <c r="C387" t="s">
        <v>908</v>
      </c>
      <c r="D387" t="s">
        <v>81</v>
      </c>
      <c r="E387" s="2" t="str">
        <f>HYPERLINK("capsilon://?command=openfolder&amp;siteaddress=FAM.docvelocity-na8.net&amp;folderid=FX6F59AA1D-DD79-D3AD-8603-ABDBE31531B6","FX22042513")</f>
        <v>FX22042513</v>
      </c>
      <c r="F387" t="s">
        <v>19</v>
      </c>
      <c r="G387" t="s">
        <v>19</v>
      </c>
      <c r="H387" t="s">
        <v>82</v>
      </c>
      <c r="I387" t="s">
        <v>909</v>
      </c>
      <c r="J387">
        <v>200</v>
      </c>
      <c r="K387" t="s">
        <v>84</v>
      </c>
      <c r="L387" t="s">
        <v>85</v>
      </c>
      <c r="M387" t="s">
        <v>86</v>
      </c>
      <c r="N387">
        <v>2</v>
      </c>
      <c r="O387" s="1">
        <v>44658.747511574074</v>
      </c>
      <c r="P387" s="1">
        <v>44658.778831018521</v>
      </c>
      <c r="Q387">
        <v>1595</v>
      </c>
      <c r="R387">
        <v>1111</v>
      </c>
      <c r="S387" t="b">
        <v>0</v>
      </c>
      <c r="T387" t="s">
        <v>87</v>
      </c>
      <c r="U387" t="b">
        <v>1</v>
      </c>
      <c r="V387" t="s">
        <v>158</v>
      </c>
      <c r="W387" s="1">
        <v>44658.758437500001</v>
      </c>
      <c r="X387">
        <v>648</v>
      </c>
      <c r="Y387">
        <v>180</v>
      </c>
      <c r="Z387">
        <v>0</v>
      </c>
      <c r="AA387">
        <v>180</v>
      </c>
      <c r="AB387">
        <v>0</v>
      </c>
      <c r="AC387">
        <v>14</v>
      </c>
      <c r="AD387">
        <v>20</v>
      </c>
      <c r="AE387">
        <v>0</v>
      </c>
      <c r="AF387">
        <v>0</v>
      </c>
      <c r="AG387">
        <v>0</v>
      </c>
      <c r="AH387" t="s">
        <v>102</v>
      </c>
      <c r="AI387" s="1">
        <v>44658.778831018521</v>
      </c>
      <c r="AJ387">
        <v>455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20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940</v>
      </c>
      <c r="B388" t="s">
        <v>79</v>
      </c>
      <c r="C388" t="s">
        <v>908</v>
      </c>
      <c r="D388" t="s">
        <v>81</v>
      </c>
      <c r="E388" s="2" t="str">
        <f>HYPERLINK("capsilon://?command=openfolder&amp;siteaddress=FAM.docvelocity-na8.net&amp;folderid=FX6F59AA1D-DD79-D3AD-8603-ABDBE31531B6","FX22042513")</f>
        <v>FX22042513</v>
      </c>
      <c r="F388" t="s">
        <v>19</v>
      </c>
      <c r="G388" t="s">
        <v>19</v>
      </c>
      <c r="H388" t="s">
        <v>82</v>
      </c>
      <c r="I388" t="s">
        <v>911</v>
      </c>
      <c r="J388">
        <v>56</v>
      </c>
      <c r="K388" t="s">
        <v>84</v>
      </c>
      <c r="L388" t="s">
        <v>85</v>
      </c>
      <c r="M388" t="s">
        <v>86</v>
      </c>
      <c r="N388">
        <v>2</v>
      </c>
      <c r="O388" s="1">
        <v>44658.749108796299</v>
      </c>
      <c r="P388" s="1">
        <v>44658.777268518519</v>
      </c>
      <c r="Q388">
        <v>2001</v>
      </c>
      <c r="R388">
        <v>432</v>
      </c>
      <c r="S388" t="b">
        <v>0</v>
      </c>
      <c r="T388" t="s">
        <v>87</v>
      </c>
      <c r="U388" t="b">
        <v>1</v>
      </c>
      <c r="V388" t="s">
        <v>158</v>
      </c>
      <c r="W388" s="1">
        <v>44658.76122685185</v>
      </c>
      <c r="X388">
        <v>143</v>
      </c>
      <c r="Y388">
        <v>42</v>
      </c>
      <c r="Z388">
        <v>0</v>
      </c>
      <c r="AA388">
        <v>42</v>
      </c>
      <c r="AB388">
        <v>0</v>
      </c>
      <c r="AC388">
        <v>0</v>
      </c>
      <c r="AD388">
        <v>14</v>
      </c>
      <c r="AE388">
        <v>0</v>
      </c>
      <c r="AF388">
        <v>0</v>
      </c>
      <c r="AG388">
        <v>0</v>
      </c>
      <c r="AH388" t="s">
        <v>115</v>
      </c>
      <c r="AI388" s="1">
        <v>44658.777268518519</v>
      </c>
      <c r="AJ388">
        <v>259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14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941</v>
      </c>
      <c r="B389" t="s">
        <v>79</v>
      </c>
      <c r="C389" t="s">
        <v>922</v>
      </c>
      <c r="D389" t="s">
        <v>81</v>
      </c>
      <c r="E389" s="2" t="str">
        <f>HYPERLINK("capsilon://?command=openfolder&amp;siteaddress=FAM.docvelocity-na8.net&amp;folderid=FX94862424-D57C-B6A6-9357-51379FC13BA6","FX22041708")</f>
        <v>FX22041708</v>
      </c>
      <c r="F389" t="s">
        <v>19</v>
      </c>
      <c r="G389" t="s">
        <v>19</v>
      </c>
      <c r="H389" t="s">
        <v>82</v>
      </c>
      <c r="I389" t="s">
        <v>923</v>
      </c>
      <c r="J389">
        <v>252</v>
      </c>
      <c r="K389" t="s">
        <v>84</v>
      </c>
      <c r="L389" t="s">
        <v>85</v>
      </c>
      <c r="M389" t="s">
        <v>86</v>
      </c>
      <c r="N389">
        <v>2</v>
      </c>
      <c r="O389" s="1">
        <v>44658.750439814816</v>
      </c>
      <c r="P389" s="1">
        <v>44658.873680555553</v>
      </c>
      <c r="Q389">
        <v>5427</v>
      </c>
      <c r="R389">
        <v>5221</v>
      </c>
      <c r="S389" t="b">
        <v>0</v>
      </c>
      <c r="T389" t="s">
        <v>87</v>
      </c>
      <c r="U389" t="b">
        <v>1</v>
      </c>
      <c r="V389" t="s">
        <v>320</v>
      </c>
      <c r="W389" s="1">
        <v>44658.862569444442</v>
      </c>
      <c r="X389">
        <v>2229</v>
      </c>
      <c r="Y389">
        <v>176</v>
      </c>
      <c r="Z389">
        <v>0</v>
      </c>
      <c r="AA389">
        <v>176</v>
      </c>
      <c r="AB389">
        <v>42</v>
      </c>
      <c r="AC389">
        <v>44</v>
      </c>
      <c r="AD389">
        <v>76</v>
      </c>
      <c r="AE389">
        <v>0</v>
      </c>
      <c r="AF389">
        <v>0</v>
      </c>
      <c r="AG389">
        <v>0</v>
      </c>
      <c r="AH389" t="s">
        <v>240</v>
      </c>
      <c r="AI389" s="1">
        <v>44658.873680555553</v>
      </c>
      <c r="AJ389">
        <v>857</v>
      </c>
      <c r="AK389">
        <v>5</v>
      </c>
      <c r="AL389">
        <v>0</v>
      </c>
      <c r="AM389">
        <v>5</v>
      </c>
      <c r="AN389">
        <v>130</v>
      </c>
      <c r="AO389">
        <v>5</v>
      </c>
      <c r="AP389">
        <v>71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942</v>
      </c>
      <c r="B390" t="s">
        <v>79</v>
      </c>
      <c r="C390" t="s">
        <v>928</v>
      </c>
      <c r="D390" t="s">
        <v>81</v>
      </c>
      <c r="E390" s="2" t="str">
        <f>HYPERLINK("capsilon://?command=openfolder&amp;siteaddress=FAM.docvelocity-na8.net&amp;folderid=FX2772D031-E4B1-ABEE-A967-42A190057924","FX22041394")</f>
        <v>FX22041394</v>
      </c>
      <c r="F390" t="s">
        <v>19</v>
      </c>
      <c r="G390" t="s">
        <v>19</v>
      </c>
      <c r="H390" t="s">
        <v>82</v>
      </c>
      <c r="I390" t="s">
        <v>929</v>
      </c>
      <c r="J390">
        <v>447</v>
      </c>
      <c r="K390" t="s">
        <v>84</v>
      </c>
      <c r="L390" t="s">
        <v>85</v>
      </c>
      <c r="M390" t="s">
        <v>86</v>
      </c>
      <c r="N390">
        <v>2</v>
      </c>
      <c r="O390" s="1">
        <v>44658.753587962965</v>
      </c>
      <c r="P390" s="1">
        <v>44658.881342592591</v>
      </c>
      <c r="Q390">
        <v>5026</v>
      </c>
      <c r="R390">
        <v>6012</v>
      </c>
      <c r="S390" t="b">
        <v>0</v>
      </c>
      <c r="T390" t="s">
        <v>87</v>
      </c>
      <c r="U390" t="b">
        <v>1</v>
      </c>
      <c r="V390" t="s">
        <v>127</v>
      </c>
      <c r="W390" s="1">
        <v>44658.802384259259</v>
      </c>
      <c r="X390">
        <v>2831</v>
      </c>
      <c r="Y390">
        <v>316</v>
      </c>
      <c r="Z390">
        <v>0</v>
      </c>
      <c r="AA390">
        <v>316</v>
      </c>
      <c r="AB390">
        <v>21</v>
      </c>
      <c r="AC390">
        <v>103</v>
      </c>
      <c r="AD390">
        <v>131</v>
      </c>
      <c r="AE390">
        <v>0</v>
      </c>
      <c r="AF390">
        <v>0</v>
      </c>
      <c r="AG390">
        <v>0</v>
      </c>
      <c r="AH390" t="s">
        <v>442</v>
      </c>
      <c r="AI390" s="1">
        <v>44658.881342592591</v>
      </c>
      <c r="AJ390">
        <v>1768</v>
      </c>
      <c r="AK390">
        <v>4</v>
      </c>
      <c r="AL390">
        <v>0</v>
      </c>
      <c r="AM390">
        <v>4</v>
      </c>
      <c r="AN390">
        <v>21</v>
      </c>
      <c r="AO390">
        <v>2</v>
      </c>
      <c r="AP390">
        <v>127</v>
      </c>
      <c r="AQ390">
        <v>0</v>
      </c>
      <c r="AR390">
        <v>0</v>
      </c>
      <c r="AS390">
        <v>0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943</v>
      </c>
      <c r="B391" t="s">
        <v>79</v>
      </c>
      <c r="C391" t="s">
        <v>931</v>
      </c>
      <c r="D391" t="s">
        <v>81</v>
      </c>
      <c r="E391" s="2" t="str">
        <f>HYPERLINK("capsilon://?command=openfolder&amp;siteaddress=FAM.docvelocity-na8.net&amp;folderid=FX00C0B322-6DFC-FAA5-A1A7-40272651CDED","FX22041383")</f>
        <v>FX22041383</v>
      </c>
      <c r="F391" t="s">
        <v>19</v>
      </c>
      <c r="G391" t="s">
        <v>19</v>
      </c>
      <c r="H391" t="s">
        <v>82</v>
      </c>
      <c r="I391" t="s">
        <v>932</v>
      </c>
      <c r="J391">
        <v>149</v>
      </c>
      <c r="K391" t="s">
        <v>84</v>
      </c>
      <c r="L391" t="s">
        <v>85</v>
      </c>
      <c r="M391" t="s">
        <v>86</v>
      </c>
      <c r="N391">
        <v>2</v>
      </c>
      <c r="O391" s="1">
        <v>44658.754918981482</v>
      </c>
      <c r="P391" s="1">
        <v>44658.854594907411</v>
      </c>
      <c r="Q391">
        <v>3265</v>
      </c>
      <c r="R391">
        <v>5347</v>
      </c>
      <c r="S391" t="b">
        <v>0</v>
      </c>
      <c r="T391" t="s">
        <v>87</v>
      </c>
      <c r="U391" t="b">
        <v>1</v>
      </c>
      <c r="V391" t="s">
        <v>151</v>
      </c>
      <c r="W391" s="1">
        <v>44658.810127314813</v>
      </c>
      <c r="X391">
        <v>3202</v>
      </c>
      <c r="Y391">
        <v>140</v>
      </c>
      <c r="Z391">
        <v>0</v>
      </c>
      <c r="AA391">
        <v>140</v>
      </c>
      <c r="AB391">
        <v>21</v>
      </c>
      <c r="AC391">
        <v>90</v>
      </c>
      <c r="AD391">
        <v>9</v>
      </c>
      <c r="AE391">
        <v>0</v>
      </c>
      <c r="AF391">
        <v>0</v>
      </c>
      <c r="AG391">
        <v>0</v>
      </c>
      <c r="AH391" t="s">
        <v>442</v>
      </c>
      <c r="AI391" s="1">
        <v>44658.854594907411</v>
      </c>
      <c r="AJ391">
        <v>2018</v>
      </c>
      <c r="AK391">
        <v>7</v>
      </c>
      <c r="AL391">
        <v>0</v>
      </c>
      <c r="AM391">
        <v>7</v>
      </c>
      <c r="AN391">
        <v>21</v>
      </c>
      <c r="AO391">
        <v>7</v>
      </c>
      <c r="AP391">
        <v>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944</v>
      </c>
      <c r="B392" t="s">
        <v>79</v>
      </c>
      <c r="C392" t="s">
        <v>937</v>
      </c>
      <c r="D392" t="s">
        <v>81</v>
      </c>
      <c r="E392" s="2" t="str">
        <f>HYPERLINK("capsilon://?command=openfolder&amp;siteaddress=FAM.docvelocity-na8.net&amp;folderid=FXEDC467C9-F1AD-F432-0C12-E98A7F1BE6B9","FX22042541")</f>
        <v>FX22042541</v>
      </c>
      <c r="F392" t="s">
        <v>19</v>
      </c>
      <c r="G392" t="s">
        <v>19</v>
      </c>
      <c r="H392" t="s">
        <v>82</v>
      </c>
      <c r="I392" t="s">
        <v>938</v>
      </c>
      <c r="J392">
        <v>167</v>
      </c>
      <c r="K392" t="s">
        <v>84</v>
      </c>
      <c r="L392" t="s">
        <v>85</v>
      </c>
      <c r="M392" t="s">
        <v>86</v>
      </c>
      <c r="N392">
        <v>2</v>
      </c>
      <c r="O392" s="1">
        <v>44658.756423611114</v>
      </c>
      <c r="P392" s="1">
        <v>44658.79420138889</v>
      </c>
      <c r="Q392">
        <v>967</v>
      </c>
      <c r="R392">
        <v>2297</v>
      </c>
      <c r="S392" t="b">
        <v>0</v>
      </c>
      <c r="T392" t="s">
        <v>87</v>
      </c>
      <c r="U392" t="b">
        <v>1</v>
      </c>
      <c r="V392" t="s">
        <v>158</v>
      </c>
      <c r="W392" s="1">
        <v>44658.773055555554</v>
      </c>
      <c r="X392">
        <v>709</v>
      </c>
      <c r="Y392">
        <v>124</v>
      </c>
      <c r="Z392">
        <v>0</v>
      </c>
      <c r="AA392">
        <v>124</v>
      </c>
      <c r="AB392">
        <v>0</v>
      </c>
      <c r="AC392">
        <v>22</v>
      </c>
      <c r="AD392">
        <v>43</v>
      </c>
      <c r="AE392">
        <v>0</v>
      </c>
      <c r="AF392">
        <v>0</v>
      </c>
      <c r="AG392">
        <v>0</v>
      </c>
      <c r="AH392" t="s">
        <v>182</v>
      </c>
      <c r="AI392" s="1">
        <v>44658.79420138889</v>
      </c>
      <c r="AJ392">
        <v>1588</v>
      </c>
      <c r="AK392">
        <v>30</v>
      </c>
      <c r="AL392">
        <v>0</v>
      </c>
      <c r="AM392">
        <v>30</v>
      </c>
      <c r="AN392">
        <v>0</v>
      </c>
      <c r="AO392">
        <v>30</v>
      </c>
      <c r="AP392">
        <v>13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945</v>
      </c>
      <c r="B393" t="s">
        <v>79</v>
      </c>
      <c r="C393" t="s">
        <v>946</v>
      </c>
      <c r="D393" t="s">
        <v>81</v>
      </c>
      <c r="E393" s="2" t="str">
        <f>HYPERLINK("capsilon://?command=openfolder&amp;siteaddress=FAM.docvelocity-na8.net&amp;folderid=FX89C33805-2CB6-5018-B7A7-A2721FAD7365","FX22042583")</f>
        <v>FX22042583</v>
      </c>
      <c r="F393" t="s">
        <v>19</v>
      </c>
      <c r="G393" t="s">
        <v>19</v>
      </c>
      <c r="H393" t="s">
        <v>82</v>
      </c>
      <c r="I393" t="s">
        <v>947</v>
      </c>
      <c r="J393">
        <v>388</v>
      </c>
      <c r="K393" t="s">
        <v>84</v>
      </c>
      <c r="L393" t="s">
        <v>85</v>
      </c>
      <c r="M393" t="s">
        <v>86</v>
      </c>
      <c r="N393">
        <v>1</v>
      </c>
      <c r="O393" s="1">
        <v>44658.764398148145</v>
      </c>
      <c r="P393" s="1">
        <v>44658.773923611108</v>
      </c>
      <c r="Q393">
        <v>280</v>
      </c>
      <c r="R393">
        <v>543</v>
      </c>
      <c r="S393" t="b">
        <v>0</v>
      </c>
      <c r="T393" t="s">
        <v>87</v>
      </c>
      <c r="U393" t="b">
        <v>0</v>
      </c>
      <c r="V393" t="s">
        <v>88</v>
      </c>
      <c r="W393" s="1">
        <v>44658.773923611108</v>
      </c>
      <c r="X393">
        <v>543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388</v>
      </c>
      <c r="AE393">
        <v>350</v>
      </c>
      <c r="AF393">
        <v>0</v>
      </c>
      <c r="AG393">
        <v>11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948</v>
      </c>
      <c r="B394" t="s">
        <v>79</v>
      </c>
      <c r="C394" t="s">
        <v>946</v>
      </c>
      <c r="D394" t="s">
        <v>81</v>
      </c>
      <c r="E394" s="2" t="str">
        <f>HYPERLINK("capsilon://?command=openfolder&amp;siteaddress=FAM.docvelocity-na8.net&amp;folderid=FX89C33805-2CB6-5018-B7A7-A2721FAD7365","FX22042583")</f>
        <v>FX22042583</v>
      </c>
      <c r="F394" t="s">
        <v>19</v>
      </c>
      <c r="G394" t="s">
        <v>19</v>
      </c>
      <c r="H394" t="s">
        <v>82</v>
      </c>
      <c r="I394" t="s">
        <v>947</v>
      </c>
      <c r="J394">
        <v>544</v>
      </c>
      <c r="K394" t="s">
        <v>84</v>
      </c>
      <c r="L394" t="s">
        <v>85</v>
      </c>
      <c r="M394" t="s">
        <v>86</v>
      </c>
      <c r="N394">
        <v>2</v>
      </c>
      <c r="O394" s="1">
        <v>44658.775081018517</v>
      </c>
      <c r="P394" s="1">
        <v>44658.879155092596</v>
      </c>
      <c r="Q394">
        <v>4146</v>
      </c>
      <c r="R394">
        <v>4846</v>
      </c>
      <c r="S394" t="b">
        <v>0</v>
      </c>
      <c r="T394" t="s">
        <v>87</v>
      </c>
      <c r="U394" t="b">
        <v>1</v>
      </c>
      <c r="V394" t="s">
        <v>322</v>
      </c>
      <c r="W394" s="1">
        <v>44658.855300925927</v>
      </c>
      <c r="X394">
        <v>3508</v>
      </c>
      <c r="Y394">
        <v>450</v>
      </c>
      <c r="Z394">
        <v>0</v>
      </c>
      <c r="AA394">
        <v>450</v>
      </c>
      <c r="AB394">
        <v>0</v>
      </c>
      <c r="AC394">
        <v>131</v>
      </c>
      <c r="AD394">
        <v>94</v>
      </c>
      <c r="AE394">
        <v>0</v>
      </c>
      <c r="AF394">
        <v>0</v>
      </c>
      <c r="AG394">
        <v>0</v>
      </c>
      <c r="AH394" t="s">
        <v>200</v>
      </c>
      <c r="AI394" s="1">
        <v>44658.879155092596</v>
      </c>
      <c r="AJ394">
        <v>1153</v>
      </c>
      <c r="AK394">
        <v>3</v>
      </c>
      <c r="AL394">
        <v>0</v>
      </c>
      <c r="AM394">
        <v>3</v>
      </c>
      <c r="AN394">
        <v>0</v>
      </c>
      <c r="AO394">
        <v>2</v>
      </c>
      <c r="AP394">
        <v>91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949</v>
      </c>
      <c r="B395" t="s">
        <v>79</v>
      </c>
      <c r="C395" t="s">
        <v>950</v>
      </c>
      <c r="D395" t="s">
        <v>81</v>
      </c>
      <c r="E395" s="2" t="str">
        <f>HYPERLINK("capsilon://?command=openfolder&amp;siteaddress=FAM.docvelocity-na8.net&amp;folderid=FX771C339B-706B-FFA1-4AE9-DD32E5E752E3","FX22042645")</f>
        <v>FX22042645</v>
      </c>
      <c r="F395" t="s">
        <v>19</v>
      </c>
      <c r="G395" t="s">
        <v>19</v>
      </c>
      <c r="H395" t="s">
        <v>82</v>
      </c>
      <c r="I395" t="s">
        <v>951</v>
      </c>
      <c r="J395">
        <v>242</v>
      </c>
      <c r="K395" t="s">
        <v>84</v>
      </c>
      <c r="L395" t="s">
        <v>85</v>
      </c>
      <c r="M395" t="s">
        <v>86</v>
      </c>
      <c r="N395">
        <v>1</v>
      </c>
      <c r="O395" s="1">
        <v>44658.787824074076</v>
      </c>
      <c r="P395" s="1">
        <v>44658.843530092592</v>
      </c>
      <c r="Q395">
        <v>2618</v>
      </c>
      <c r="R395">
        <v>2195</v>
      </c>
      <c r="S395" t="b">
        <v>0</v>
      </c>
      <c r="T395" t="s">
        <v>87</v>
      </c>
      <c r="U395" t="b">
        <v>0</v>
      </c>
      <c r="V395" t="s">
        <v>245</v>
      </c>
      <c r="W395" s="1">
        <v>44658.843530092592</v>
      </c>
      <c r="X395">
        <v>1946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242</v>
      </c>
      <c r="AE395">
        <v>218</v>
      </c>
      <c r="AF395">
        <v>0</v>
      </c>
      <c r="AG395">
        <v>20</v>
      </c>
      <c r="AH395" t="s">
        <v>87</v>
      </c>
      <c r="AI395" t="s">
        <v>87</v>
      </c>
      <c r="AJ395" t="s">
        <v>87</v>
      </c>
      <c r="AK395" t="s">
        <v>87</v>
      </c>
      <c r="AL395" t="s">
        <v>87</v>
      </c>
      <c r="AM395" t="s">
        <v>87</v>
      </c>
      <c r="AN395" t="s">
        <v>87</v>
      </c>
      <c r="AO395" t="s">
        <v>87</v>
      </c>
      <c r="AP395" t="s">
        <v>87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952</v>
      </c>
      <c r="B396" t="s">
        <v>79</v>
      </c>
      <c r="C396" t="s">
        <v>953</v>
      </c>
      <c r="D396" t="s">
        <v>81</v>
      </c>
      <c r="E396" s="2" t="str">
        <f>HYPERLINK("capsilon://?command=openfolder&amp;siteaddress=FAM.docvelocity-na8.net&amp;folderid=FX7984699F-85D2-44BA-2ACC-F3B2778069EA","FX2111614")</f>
        <v>FX2111614</v>
      </c>
      <c r="F396" t="s">
        <v>19</v>
      </c>
      <c r="G396" t="s">
        <v>19</v>
      </c>
      <c r="H396" t="s">
        <v>82</v>
      </c>
      <c r="I396" t="s">
        <v>954</v>
      </c>
      <c r="J396">
        <v>28</v>
      </c>
      <c r="K396" t="s">
        <v>84</v>
      </c>
      <c r="L396" t="s">
        <v>85</v>
      </c>
      <c r="M396" t="s">
        <v>86</v>
      </c>
      <c r="N396">
        <v>2</v>
      </c>
      <c r="O396" s="1">
        <v>44652.580358796295</v>
      </c>
      <c r="P396" s="1">
        <v>44652.647719907407</v>
      </c>
      <c r="Q396">
        <v>5563</v>
      </c>
      <c r="R396">
        <v>257</v>
      </c>
      <c r="S396" t="b">
        <v>0</v>
      </c>
      <c r="T396" t="s">
        <v>87</v>
      </c>
      <c r="U396" t="b">
        <v>0</v>
      </c>
      <c r="V396" t="s">
        <v>108</v>
      </c>
      <c r="W396" s="1">
        <v>44652.583645833336</v>
      </c>
      <c r="X396">
        <v>217</v>
      </c>
      <c r="Y396">
        <v>21</v>
      </c>
      <c r="Z396">
        <v>0</v>
      </c>
      <c r="AA396">
        <v>21</v>
      </c>
      <c r="AB396">
        <v>0</v>
      </c>
      <c r="AC396">
        <v>5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44652.647719907407</v>
      </c>
      <c r="AJ396">
        <v>40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955</v>
      </c>
      <c r="B397" t="s">
        <v>79</v>
      </c>
      <c r="C397" t="s">
        <v>956</v>
      </c>
      <c r="D397" t="s">
        <v>81</v>
      </c>
      <c r="E397" s="2" t="str">
        <f>HYPERLINK("capsilon://?command=openfolder&amp;siteaddress=FAM.docvelocity-na8.net&amp;folderid=FXC44C3C8B-99D6-E33F-480E-DC51976A3469","FX2204821")</f>
        <v>FX2204821</v>
      </c>
      <c r="F397" t="s">
        <v>19</v>
      </c>
      <c r="G397" t="s">
        <v>19</v>
      </c>
      <c r="H397" t="s">
        <v>82</v>
      </c>
      <c r="I397" t="s">
        <v>957</v>
      </c>
      <c r="J397">
        <v>44</v>
      </c>
      <c r="K397" t="s">
        <v>84</v>
      </c>
      <c r="L397" t="s">
        <v>85</v>
      </c>
      <c r="M397" t="s">
        <v>86</v>
      </c>
      <c r="N397">
        <v>2</v>
      </c>
      <c r="O397" s="1">
        <v>44658.824363425927</v>
      </c>
      <c r="P397" s="1">
        <v>44658.875405092593</v>
      </c>
      <c r="Q397">
        <v>4123</v>
      </c>
      <c r="R397">
        <v>287</v>
      </c>
      <c r="S397" t="b">
        <v>0</v>
      </c>
      <c r="T397" t="s">
        <v>87</v>
      </c>
      <c r="U397" t="b">
        <v>0</v>
      </c>
      <c r="V397" t="s">
        <v>315</v>
      </c>
      <c r="W397" s="1">
        <v>44658.838912037034</v>
      </c>
      <c r="X397">
        <v>139</v>
      </c>
      <c r="Y397">
        <v>39</v>
      </c>
      <c r="Z397">
        <v>0</v>
      </c>
      <c r="AA397">
        <v>39</v>
      </c>
      <c r="AB397">
        <v>0</v>
      </c>
      <c r="AC397">
        <v>0</v>
      </c>
      <c r="AD397">
        <v>5</v>
      </c>
      <c r="AE397">
        <v>0</v>
      </c>
      <c r="AF397">
        <v>0</v>
      </c>
      <c r="AG397">
        <v>0</v>
      </c>
      <c r="AH397" t="s">
        <v>240</v>
      </c>
      <c r="AI397" s="1">
        <v>44658.875405092593</v>
      </c>
      <c r="AJ397">
        <v>148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5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958</v>
      </c>
      <c r="B398" t="s">
        <v>79</v>
      </c>
      <c r="C398" t="s">
        <v>956</v>
      </c>
      <c r="D398" t="s">
        <v>81</v>
      </c>
      <c r="E398" s="2" t="str">
        <f>HYPERLINK("capsilon://?command=openfolder&amp;siteaddress=FAM.docvelocity-na8.net&amp;folderid=FXC44C3C8B-99D6-E33F-480E-DC51976A3469","FX2204821")</f>
        <v>FX2204821</v>
      </c>
      <c r="F398" t="s">
        <v>19</v>
      </c>
      <c r="G398" t="s">
        <v>19</v>
      </c>
      <c r="H398" t="s">
        <v>82</v>
      </c>
      <c r="I398" t="s">
        <v>959</v>
      </c>
      <c r="J398">
        <v>28</v>
      </c>
      <c r="K398" t="s">
        <v>84</v>
      </c>
      <c r="L398" t="s">
        <v>85</v>
      </c>
      <c r="M398" t="s">
        <v>86</v>
      </c>
      <c r="N398">
        <v>2</v>
      </c>
      <c r="O398" s="1">
        <v>44658.824618055558</v>
      </c>
      <c r="P398" s="1">
        <v>44658.876828703702</v>
      </c>
      <c r="Q398">
        <v>4185</v>
      </c>
      <c r="R398">
        <v>326</v>
      </c>
      <c r="S398" t="b">
        <v>0</v>
      </c>
      <c r="T398" t="s">
        <v>87</v>
      </c>
      <c r="U398" t="b">
        <v>0</v>
      </c>
      <c r="V398" t="s">
        <v>315</v>
      </c>
      <c r="W398" s="1">
        <v>44658.841284722221</v>
      </c>
      <c r="X398">
        <v>204</v>
      </c>
      <c r="Y398">
        <v>21</v>
      </c>
      <c r="Z398">
        <v>0</v>
      </c>
      <c r="AA398">
        <v>21</v>
      </c>
      <c r="AB398">
        <v>0</v>
      </c>
      <c r="AC398">
        <v>18</v>
      </c>
      <c r="AD398">
        <v>7</v>
      </c>
      <c r="AE398">
        <v>0</v>
      </c>
      <c r="AF398">
        <v>0</v>
      </c>
      <c r="AG398">
        <v>0</v>
      </c>
      <c r="AH398" t="s">
        <v>240</v>
      </c>
      <c r="AI398" s="1">
        <v>44658.876828703702</v>
      </c>
      <c r="AJ398">
        <v>122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7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960</v>
      </c>
      <c r="B399" t="s">
        <v>79</v>
      </c>
      <c r="C399" t="s">
        <v>956</v>
      </c>
      <c r="D399" t="s">
        <v>81</v>
      </c>
      <c r="E399" s="2" t="str">
        <f>HYPERLINK("capsilon://?command=openfolder&amp;siteaddress=FAM.docvelocity-na8.net&amp;folderid=FXC44C3C8B-99D6-E33F-480E-DC51976A3469","FX2204821")</f>
        <v>FX2204821</v>
      </c>
      <c r="F399" t="s">
        <v>19</v>
      </c>
      <c r="G399" t="s">
        <v>19</v>
      </c>
      <c r="H399" t="s">
        <v>82</v>
      </c>
      <c r="I399" t="s">
        <v>961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44658.824942129628</v>
      </c>
      <c r="P399" s="1">
        <v>44658.878518518519</v>
      </c>
      <c r="Q399">
        <v>4407</v>
      </c>
      <c r="R399">
        <v>222</v>
      </c>
      <c r="S399" t="b">
        <v>0</v>
      </c>
      <c r="T399" t="s">
        <v>87</v>
      </c>
      <c r="U399" t="b">
        <v>0</v>
      </c>
      <c r="V399" t="s">
        <v>315</v>
      </c>
      <c r="W399" s="1">
        <v>44658.842187499999</v>
      </c>
      <c r="X399">
        <v>77</v>
      </c>
      <c r="Y399">
        <v>21</v>
      </c>
      <c r="Z399">
        <v>0</v>
      </c>
      <c r="AA399">
        <v>21</v>
      </c>
      <c r="AB399">
        <v>0</v>
      </c>
      <c r="AC399">
        <v>0</v>
      </c>
      <c r="AD399">
        <v>7</v>
      </c>
      <c r="AE399">
        <v>0</v>
      </c>
      <c r="AF399">
        <v>0</v>
      </c>
      <c r="AG399">
        <v>0</v>
      </c>
      <c r="AH399" t="s">
        <v>240</v>
      </c>
      <c r="AI399" s="1">
        <v>44658.878518518519</v>
      </c>
      <c r="AJ399">
        <v>145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962</v>
      </c>
      <c r="B400" t="s">
        <v>79</v>
      </c>
      <c r="C400" t="s">
        <v>953</v>
      </c>
      <c r="D400" t="s">
        <v>81</v>
      </c>
      <c r="E400" s="2" t="str">
        <f>HYPERLINK("capsilon://?command=openfolder&amp;siteaddress=FAM.docvelocity-na8.net&amp;folderid=FX7984699F-85D2-44BA-2ACC-F3B2778069EA","FX2111614")</f>
        <v>FX2111614</v>
      </c>
      <c r="F400" t="s">
        <v>19</v>
      </c>
      <c r="G400" t="s">
        <v>19</v>
      </c>
      <c r="H400" t="s">
        <v>82</v>
      </c>
      <c r="I400" t="s">
        <v>963</v>
      </c>
      <c r="J400">
        <v>58</v>
      </c>
      <c r="K400" t="s">
        <v>84</v>
      </c>
      <c r="L400" t="s">
        <v>85</v>
      </c>
      <c r="M400" t="s">
        <v>86</v>
      </c>
      <c r="N400">
        <v>2</v>
      </c>
      <c r="O400" s="1">
        <v>44652.581446759257</v>
      </c>
      <c r="P400" s="1">
        <v>44652.648692129631</v>
      </c>
      <c r="Q400">
        <v>5261</v>
      </c>
      <c r="R400">
        <v>549</v>
      </c>
      <c r="S400" t="b">
        <v>0</v>
      </c>
      <c r="T400" t="s">
        <v>87</v>
      </c>
      <c r="U400" t="b">
        <v>0</v>
      </c>
      <c r="V400" t="s">
        <v>531</v>
      </c>
      <c r="W400" s="1">
        <v>44652.588159722225</v>
      </c>
      <c r="X400">
        <v>466</v>
      </c>
      <c r="Y400">
        <v>36</v>
      </c>
      <c r="Z400">
        <v>0</v>
      </c>
      <c r="AA400">
        <v>36</v>
      </c>
      <c r="AB400">
        <v>0</v>
      </c>
      <c r="AC400">
        <v>16</v>
      </c>
      <c r="AD400">
        <v>22</v>
      </c>
      <c r="AE400">
        <v>0</v>
      </c>
      <c r="AF400">
        <v>0</v>
      </c>
      <c r="AG400">
        <v>0</v>
      </c>
      <c r="AH400" t="s">
        <v>102</v>
      </c>
      <c r="AI400" s="1">
        <v>44652.648692129631</v>
      </c>
      <c r="AJ400">
        <v>83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22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964</v>
      </c>
      <c r="B401" t="s">
        <v>79</v>
      </c>
      <c r="C401" t="s">
        <v>950</v>
      </c>
      <c r="D401" t="s">
        <v>81</v>
      </c>
      <c r="E401" s="2" t="str">
        <f>HYPERLINK("capsilon://?command=openfolder&amp;siteaddress=FAM.docvelocity-na8.net&amp;folderid=FX771C339B-706B-FFA1-4AE9-DD32E5E752E3","FX22042645")</f>
        <v>FX22042645</v>
      </c>
      <c r="F401" t="s">
        <v>19</v>
      </c>
      <c r="G401" t="s">
        <v>19</v>
      </c>
      <c r="H401" t="s">
        <v>82</v>
      </c>
      <c r="I401" t="s">
        <v>951</v>
      </c>
      <c r="J401">
        <v>682</v>
      </c>
      <c r="K401" t="s">
        <v>84</v>
      </c>
      <c r="L401" t="s">
        <v>85</v>
      </c>
      <c r="M401" t="s">
        <v>86</v>
      </c>
      <c r="N401">
        <v>2</v>
      </c>
      <c r="O401" s="1">
        <v>44658.845138888886</v>
      </c>
      <c r="P401" s="1">
        <v>44658.954988425925</v>
      </c>
      <c r="Q401">
        <v>623</v>
      </c>
      <c r="R401">
        <v>8868</v>
      </c>
      <c r="S401" t="b">
        <v>0</v>
      </c>
      <c r="T401" t="s">
        <v>87</v>
      </c>
      <c r="U401" t="b">
        <v>1</v>
      </c>
      <c r="V401" t="s">
        <v>245</v>
      </c>
      <c r="W401" s="1">
        <v>44658.893391203703</v>
      </c>
      <c r="X401">
        <v>3552</v>
      </c>
      <c r="Y401">
        <v>487</v>
      </c>
      <c r="Z401">
        <v>0</v>
      </c>
      <c r="AA401">
        <v>487</v>
      </c>
      <c r="AB401">
        <v>207</v>
      </c>
      <c r="AC401">
        <v>72</v>
      </c>
      <c r="AD401">
        <v>195</v>
      </c>
      <c r="AE401">
        <v>0</v>
      </c>
      <c r="AF401">
        <v>0</v>
      </c>
      <c r="AG401">
        <v>0</v>
      </c>
      <c r="AH401" t="s">
        <v>442</v>
      </c>
      <c r="AI401" s="1">
        <v>44658.954988425925</v>
      </c>
      <c r="AJ401">
        <v>5316</v>
      </c>
      <c r="AK401">
        <v>13</v>
      </c>
      <c r="AL401">
        <v>0</v>
      </c>
      <c r="AM401">
        <v>13</v>
      </c>
      <c r="AN401">
        <v>69</v>
      </c>
      <c r="AO401">
        <v>13</v>
      </c>
      <c r="AP401">
        <v>182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965</v>
      </c>
      <c r="B402" t="s">
        <v>79</v>
      </c>
      <c r="C402" t="s">
        <v>966</v>
      </c>
      <c r="D402" t="s">
        <v>81</v>
      </c>
      <c r="E402" s="2" t="str">
        <f>HYPERLINK("capsilon://?command=openfolder&amp;siteaddress=FAM.docvelocity-na8.net&amp;folderid=FX10E15516-B32D-9D22-2945-F4FA08351688","FX22035738")</f>
        <v>FX22035738</v>
      </c>
      <c r="F402" t="s">
        <v>19</v>
      </c>
      <c r="G402" t="s">
        <v>19</v>
      </c>
      <c r="H402" t="s">
        <v>82</v>
      </c>
      <c r="I402" t="s">
        <v>967</v>
      </c>
      <c r="J402">
        <v>28</v>
      </c>
      <c r="K402" t="s">
        <v>84</v>
      </c>
      <c r="L402" t="s">
        <v>85</v>
      </c>
      <c r="M402" t="s">
        <v>86</v>
      </c>
      <c r="N402">
        <v>2</v>
      </c>
      <c r="O402" s="1">
        <v>44658.888692129629</v>
      </c>
      <c r="P402" s="1">
        <v>44658.975358796299</v>
      </c>
      <c r="Q402">
        <v>6672</v>
      </c>
      <c r="R402">
        <v>816</v>
      </c>
      <c r="S402" t="b">
        <v>0</v>
      </c>
      <c r="T402" t="s">
        <v>87</v>
      </c>
      <c r="U402" t="b">
        <v>0</v>
      </c>
      <c r="V402" t="s">
        <v>245</v>
      </c>
      <c r="W402" s="1">
        <v>44658.899884259263</v>
      </c>
      <c r="X402">
        <v>560</v>
      </c>
      <c r="Y402">
        <v>21</v>
      </c>
      <c r="Z402">
        <v>0</v>
      </c>
      <c r="AA402">
        <v>21</v>
      </c>
      <c r="AB402">
        <v>0</v>
      </c>
      <c r="AC402">
        <v>0</v>
      </c>
      <c r="AD402">
        <v>7</v>
      </c>
      <c r="AE402">
        <v>0</v>
      </c>
      <c r="AF402">
        <v>0</v>
      </c>
      <c r="AG402">
        <v>0</v>
      </c>
      <c r="AH402" t="s">
        <v>442</v>
      </c>
      <c r="AI402" s="1">
        <v>44658.975358796299</v>
      </c>
      <c r="AJ402">
        <v>256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7</v>
      </c>
      <c r="AQ402">
        <v>0</v>
      </c>
      <c r="AR402">
        <v>0</v>
      </c>
      <c r="AS402">
        <v>0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968</v>
      </c>
      <c r="B403" t="s">
        <v>79</v>
      </c>
      <c r="C403" t="s">
        <v>969</v>
      </c>
      <c r="D403" t="s">
        <v>81</v>
      </c>
      <c r="E403" s="2" t="str">
        <f>HYPERLINK("capsilon://?command=openfolder&amp;siteaddress=FAM.docvelocity-na8.net&amp;folderid=FXD2CDE0AA-0A75-1390-AC64-68BEFAAC6610","FX22041846")</f>
        <v>FX22041846</v>
      </c>
      <c r="F403" t="s">
        <v>19</v>
      </c>
      <c r="G403" t="s">
        <v>19</v>
      </c>
      <c r="H403" t="s">
        <v>82</v>
      </c>
      <c r="I403" t="s">
        <v>970</v>
      </c>
      <c r="J403">
        <v>223</v>
      </c>
      <c r="K403" t="s">
        <v>84</v>
      </c>
      <c r="L403" t="s">
        <v>85</v>
      </c>
      <c r="M403" t="s">
        <v>86</v>
      </c>
      <c r="N403">
        <v>1</v>
      </c>
      <c r="O403" s="1">
        <v>44658.888726851852</v>
      </c>
      <c r="P403" s="1">
        <v>44658.909120370372</v>
      </c>
      <c r="Q403">
        <v>965</v>
      </c>
      <c r="R403">
        <v>797</v>
      </c>
      <c r="S403" t="b">
        <v>0</v>
      </c>
      <c r="T403" t="s">
        <v>87</v>
      </c>
      <c r="U403" t="b">
        <v>0</v>
      </c>
      <c r="V403" t="s">
        <v>245</v>
      </c>
      <c r="W403" s="1">
        <v>44658.909120370372</v>
      </c>
      <c r="X403">
        <v>797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223</v>
      </c>
      <c r="AE403">
        <v>197</v>
      </c>
      <c r="AF403">
        <v>0</v>
      </c>
      <c r="AG403">
        <v>7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971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HYPERLINK("capsilon://?command=openfolder&amp;siteaddress=FAM.docvelocity-na8.net&amp;folderid=FX10E15516-B32D-9D22-2945-F4FA08351688","FX22035738")</f>
        <v>FX22035738</v>
      </c>
      <c r="F404" t="s">
        <v>19</v>
      </c>
      <c r="G404" t="s">
        <v>19</v>
      </c>
      <c r="H404" t="s">
        <v>82</v>
      </c>
      <c r="I404" t="s">
        <v>972</v>
      </c>
      <c r="J404">
        <v>0</v>
      </c>
      <c r="K404" t="s">
        <v>84</v>
      </c>
      <c r="L404" t="s">
        <v>85</v>
      </c>
      <c r="M404" t="s">
        <v>86</v>
      </c>
      <c r="N404">
        <v>1</v>
      </c>
      <c r="O404" s="1">
        <v>44658.896365740744</v>
      </c>
      <c r="P404" s="1">
        <v>44658.913645833331</v>
      </c>
      <c r="Q404">
        <v>1103</v>
      </c>
      <c r="R404">
        <v>390</v>
      </c>
      <c r="S404" t="b">
        <v>0</v>
      </c>
      <c r="T404" t="s">
        <v>87</v>
      </c>
      <c r="U404" t="b">
        <v>0</v>
      </c>
      <c r="V404" t="s">
        <v>245</v>
      </c>
      <c r="W404" s="1">
        <v>44658.913645833331</v>
      </c>
      <c r="X404">
        <v>390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52</v>
      </c>
      <c r="AF404">
        <v>0</v>
      </c>
      <c r="AG404">
        <v>1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973</v>
      </c>
      <c r="B405" t="s">
        <v>79</v>
      </c>
      <c r="C405" t="s">
        <v>969</v>
      </c>
      <c r="D405" t="s">
        <v>81</v>
      </c>
      <c r="E405" s="2" t="str">
        <f>HYPERLINK("capsilon://?command=openfolder&amp;siteaddress=FAM.docvelocity-na8.net&amp;folderid=FXD2CDE0AA-0A75-1390-AC64-68BEFAAC6610","FX22041846")</f>
        <v>FX22041846</v>
      </c>
      <c r="F405" t="s">
        <v>19</v>
      </c>
      <c r="G405" t="s">
        <v>19</v>
      </c>
      <c r="H405" t="s">
        <v>82</v>
      </c>
      <c r="I405" t="s">
        <v>970</v>
      </c>
      <c r="J405">
        <v>323</v>
      </c>
      <c r="K405" t="s">
        <v>84</v>
      </c>
      <c r="L405" t="s">
        <v>85</v>
      </c>
      <c r="M405" t="s">
        <v>86</v>
      </c>
      <c r="N405">
        <v>2</v>
      </c>
      <c r="O405" s="1">
        <v>44658.910034722219</v>
      </c>
      <c r="P405" s="1">
        <v>44658.964826388888</v>
      </c>
      <c r="Q405">
        <v>2288</v>
      </c>
      <c r="R405">
        <v>2446</v>
      </c>
      <c r="S405" t="b">
        <v>0</v>
      </c>
      <c r="T405" t="s">
        <v>87</v>
      </c>
      <c r="U405" t="b">
        <v>1</v>
      </c>
      <c r="V405" t="s">
        <v>245</v>
      </c>
      <c r="W405" s="1">
        <v>44658.930312500001</v>
      </c>
      <c r="X405">
        <v>1439</v>
      </c>
      <c r="Y405">
        <v>275</v>
      </c>
      <c r="Z405">
        <v>0</v>
      </c>
      <c r="AA405">
        <v>275</v>
      </c>
      <c r="AB405">
        <v>0</v>
      </c>
      <c r="AC405">
        <v>37</v>
      </c>
      <c r="AD405">
        <v>48</v>
      </c>
      <c r="AE405">
        <v>0</v>
      </c>
      <c r="AF405">
        <v>0</v>
      </c>
      <c r="AG405">
        <v>0</v>
      </c>
      <c r="AH405" t="s">
        <v>240</v>
      </c>
      <c r="AI405" s="1">
        <v>44658.964826388888</v>
      </c>
      <c r="AJ405">
        <v>990</v>
      </c>
      <c r="AK405">
        <v>8</v>
      </c>
      <c r="AL405">
        <v>0</v>
      </c>
      <c r="AM405">
        <v>8</v>
      </c>
      <c r="AN405">
        <v>0</v>
      </c>
      <c r="AO405">
        <v>8</v>
      </c>
      <c r="AP405">
        <v>40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974</v>
      </c>
      <c r="B406" t="s">
        <v>79</v>
      </c>
      <c r="C406" t="s">
        <v>966</v>
      </c>
      <c r="D406" t="s">
        <v>81</v>
      </c>
      <c r="E406" s="2" t="str">
        <f>HYPERLINK("capsilon://?command=openfolder&amp;siteaddress=FAM.docvelocity-na8.net&amp;folderid=FX10E15516-B32D-9D22-2945-F4FA08351688","FX22035738")</f>
        <v>FX22035738</v>
      </c>
      <c r="F406" t="s">
        <v>19</v>
      </c>
      <c r="G406" t="s">
        <v>19</v>
      </c>
      <c r="H406" t="s">
        <v>82</v>
      </c>
      <c r="I406" t="s">
        <v>972</v>
      </c>
      <c r="J406">
        <v>0</v>
      </c>
      <c r="K406" t="s">
        <v>84</v>
      </c>
      <c r="L406" t="s">
        <v>85</v>
      </c>
      <c r="M406" t="s">
        <v>86</v>
      </c>
      <c r="N406">
        <v>2</v>
      </c>
      <c r="O406" s="1">
        <v>44658.913981481484</v>
      </c>
      <c r="P406" s="1">
        <v>44658.974560185183</v>
      </c>
      <c r="Q406">
        <v>1579</v>
      </c>
      <c r="R406">
        <v>3655</v>
      </c>
      <c r="S406" t="b">
        <v>0</v>
      </c>
      <c r="T406" t="s">
        <v>87</v>
      </c>
      <c r="U406" t="b">
        <v>1</v>
      </c>
      <c r="V406" t="s">
        <v>315</v>
      </c>
      <c r="W406" s="1">
        <v>44658.948587962965</v>
      </c>
      <c r="X406">
        <v>2801</v>
      </c>
      <c r="Y406">
        <v>37</v>
      </c>
      <c r="Z406">
        <v>0</v>
      </c>
      <c r="AA406">
        <v>37</v>
      </c>
      <c r="AB406">
        <v>0</v>
      </c>
      <c r="AC406">
        <v>30</v>
      </c>
      <c r="AD406">
        <v>-37</v>
      </c>
      <c r="AE406">
        <v>0</v>
      </c>
      <c r="AF406">
        <v>0</v>
      </c>
      <c r="AG406">
        <v>0</v>
      </c>
      <c r="AH406" t="s">
        <v>240</v>
      </c>
      <c r="AI406" s="1">
        <v>44658.974560185183</v>
      </c>
      <c r="AJ406">
        <v>840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-37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975</v>
      </c>
      <c r="B407" t="s">
        <v>79</v>
      </c>
      <c r="C407" t="s">
        <v>976</v>
      </c>
      <c r="D407" t="s">
        <v>81</v>
      </c>
      <c r="E407" s="2" t="str">
        <f>HYPERLINK("capsilon://?command=openfolder&amp;siteaddress=FAM.docvelocity-na8.net&amp;folderid=FX0ACA40CF-F638-89D8-1624-09C5F557BD71","FX22042851")</f>
        <v>FX22042851</v>
      </c>
      <c r="F407" t="s">
        <v>19</v>
      </c>
      <c r="G407" t="s">
        <v>19</v>
      </c>
      <c r="H407" t="s">
        <v>82</v>
      </c>
      <c r="I407" t="s">
        <v>977</v>
      </c>
      <c r="J407">
        <v>187</v>
      </c>
      <c r="K407" t="s">
        <v>84</v>
      </c>
      <c r="L407" t="s">
        <v>85</v>
      </c>
      <c r="M407" t="s">
        <v>86</v>
      </c>
      <c r="N407">
        <v>1</v>
      </c>
      <c r="O407" s="1">
        <v>44658.95685185185</v>
      </c>
      <c r="P407" s="1">
        <v>44658.964791666665</v>
      </c>
      <c r="Q407">
        <v>300</v>
      </c>
      <c r="R407">
        <v>386</v>
      </c>
      <c r="S407" t="b">
        <v>0</v>
      </c>
      <c r="T407" t="s">
        <v>87</v>
      </c>
      <c r="U407" t="b">
        <v>0</v>
      </c>
      <c r="V407" t="s">
        <v>245</v>
      </c>
      <c r="W407" s="1">
        <v>44658.964791666665</v>
      </c>
      <c r="X407">
        <v>386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187</v>
      </c>
      <c r="AE407">
        <v>161</v>
      </c>
      <c r="AF407">
        <v>0</v>
      </c>
      <c r="AG407">
        <v>5</v>
      </c>
      <c r="AH407" t="s">
        <v>87</v>
      </c>
      <c r="AI407" t="s">
        <v>87</v>
      </c>
      <c r="AJ407" t="s">
        <v>87</v>
      </c>
      <c r="AK407" t="s">
        <v>87</v>
      </c>
      <c r="AL407" t="s">
        <v>87</v>
      </c>
      <c r="AM407" t="s">
        <v>87</v>
      </c>
      <c r="AN407" t="s">
        <v>87</v>
      </c>
      <c r="AO407" t="s">
        <v>87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978</v>
      </c>
      <c r="B408" t="s">
        <v>79</v>
      </c>
      <c r="C408" t="s">
        <v>976</v>
      </c>
      <c r="D408" t="s">
        <v>81</v>
      </c>
      <c r="E408" s="2" t="str">
        <f>HYPERLINK("capsilon://?command=openfolder&amp;siteaddress=FAM.docvelocity-na8.net&amp;folderid=FX0ACA40CF-F638-89D8-1624-09C5F557BD71","FX22042851")</f>
        <v>FX22042851</v>
      </c>
      <c r="F408" t="s">
        <v>19</v>
      </c>
      <c r="G408" t="s">
        <v>19</v>
      </c>
      <c r="H408" t="s">
        <v>82</v>
      </c>
      <c r="I408" t="s">
        <v>977</v>
      </c>
      <c r="J408">
        <v>235</v>
      </c>
      <c r="K408" t="s">
        <v>84</v>
      </c>
      <c r="L408" t="s">
        <v>85</v>
      </c>
      <c r="M408" t="s">
        <v>86</v>
      </c>
      <c r="N408">
        <v>2</v>
      </c>
      <c r="O408" s="1">
        <v>44658.96570601852</v>
      </c>
      <c r="P408" s="1">
        <v>44659.048819444448</v>
      </c>
      <c r="Q408">
        <v>3892</v>
      </c>
      <c r="R408">
        <v>3289</v>
      </c>
      <c r="S408" t="b">
        <v>0</v>
      </c>
      <c r="T408" t="s">
        <v>87</v>
      </c>
      <c r="U408" t="b">
        <v>1</v>
      </c>
      <c r="V408" t="s">
        <v>315</v>
      </c>
      <c r="W408" s="1">
        <v>44658.99082175926</v>
      </c>
      <c r="X408">
        <v>1572</v>
      </c>
      <c r="Y408">
        <v>199</v>
      </c>
      <c r="Z408">
        <v>0</v>
      </c>
      <c r="AA408">
        <v>199</v>
      </c>
      <c r="AB408">
        <v>0</v>
      </c>
      <c r="AC408">
        <v>42</v>
      </c>
      <c r="AD408">
        <v>36</v>
      </c>
      <c r="AE408">
        <v>0</v>
      </c>
      <c r="AF408">
        <v>0</v>
      </c>
      <c r="AG408">
        <v>0</v>
      </c>
      <c r="AH408" t="s">
        <v>240</v>
      </c>
      <c r="AI408" s="1">
        <v>44659.048819444448</v>
      </c>
      <c r="AJ408">
        <v>1706</v>
      </c>
      <c r="AK408">
        <v>8</v>
      </c>
      <c r="AL408">
        <v>0</v>
      </c>
      <c r="AM408">
        <v>8</v>
      </c>
      <c r="AN408">
        <v>0</v>
      </c>
      <c r="AO408">
        <v>5</v>
      </c>
      <c r="AP408">
        <v>28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979</v>
      </c>
      <c r="B409" t="s">
        <v>79</v>
      </c>
      <c r="C409" t="s">
        <v>980</v>
      </c>
      <c r="D409" t="s">
        <v>81</v>
      </c>
      <c r="E409" s="2" t="str">
        <f>HYPERLINK("capsilon://?command=openfolder&amp;siteaddress=FAM.docvelocity-na8.net&amp;folderid=FX1BC29F61-F6CF-8E13-940E-481483C16D78","FX22021278")</f>
        <v>FX22021278</v>
      </c>
      <c r="F409" t="s">
        <v>19</v>
      </c>
      <c r="G409" t="s">
        <v>19</v>
      </c>
      <c r="H409" t="s">
        <v>82</v>
      </c>
      <c r="I409" t="s">
        <v>981</v>
      </c>
      <c r="J409">
        <v>401</v>
      </c>
      <c r="K409" t="s">
        <v>84</v>
      </c>
      <c r="L409" t="s">
        <v>85</v>
      </c>
      <c r="M409" t="s">
        <v>86</v>
      </c>
      <c r="N409">
        <v>1</v>
      </c>
      <c r="O409" s="1">
        <v>44658.97928240741</v>
      </c>
      <c r="P409" s="1">
        <v>44658.993067129632</v>
      </c>
      <c r="Q409">
        <v>106</v>
      </c>
      <c r="R409">
        <v>1085</v>
      </c>
      <c r="S409" t="b">
        <v>0</v>
      </c>
      <c r="T409" t="s">
        <v>87</v>
      </c>
      <c r="U409" t="b">
        <v>0</v>
      </c>
      <c r="V409" t="s">
        <v>245</v>
      </c>
      <c r="W409" s="1">
        <v>44658.993067129632</v>
      </c>
      <c r="X409">
        <v>1085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401</v>
      </c>
      <c r="AE409">
        <v>362</v>
      </c>
      <c r="AF409">
        <v>0</v>
      </c>
      <c r="AG409">
        <v>13</v>
      </c>
      <c r="AH409" t="s">
        <v>87</v>
      </c>
      <c r="AI409" t="s">
        <v>87</v>
      </c>
      <c r="AJ409" t="s">
        <v>87</v>
      </c>
      <c r="AK409" t="s">
        <v>87</v>
      </c>
      <c r="AL409" t="s">
        <v>87</v>
      </c>
      <c r="AM409" t="s">
        <v>87</v>
      </c>
      <c r="AN409" t="s">
        <v>87</v>
      </c>
      <c r="AO409" t="s">
        <v>87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982</v>
      </c>
      <c r="B410" t="s">
        <v>79</v>
      </c>
      <c r="C410" t="s">
        <v>983</v>
      </c>
      <c r="D410" t="s">
        <v>81</v>
      </c>
      <c r="E410" s="2" t="str">
        <f>HYPERLINK("capsilon://?command=openfolder&amp;siteaddress=FAM.docvelocity-na8.net&amp;folderid=FXBC564B94-35B9-7D20-C65F-B392D08E5AD1","FX22042852")</f>
        <v>FX22042852</v>
      </c>
      <c r="F410" t="s">
        <v>19</v>
      </c>
      <c r="G410" t="s">
        <v>19</v>
      </c>
      <c r="H410" t="s">
        <v>82</v>
      </c>
      <c r="I410" t="s">
        <v>984</v>
      </c>
      <c r="J410">
        <v>387</v>
      </c>
      <c r="K410" t="s">
        <v>84</v>
      </c>
      <c r="L410" t="s">
        <v>85</v>
      </c>
      <c r="M410" t="s">
        <v>86</v>
      </c>
      <c r="N410">
        <v>1</v>
      </c>
      <c r="O410" s="1">
        <v>44658.982789351852</v>
      </c>
      <c r="P410" s="1">
        <v>44659.036064814813</v>
      </c>
      <c r="Q410">
        <v>2474</v>
      </c>
      <c r="R410">
        <v>2129</v>
      </c>
      <c r="S410" t="b">
        <v>0</v>
      </c>
      <c r="T410" t="s">
        <v>87</v>
      </c>
      <c r="U410" t="b">
        <v>0</v>
      </c>
      <c r="V410" t="s">
        <v>320</v>
      </c>
      <c r="W410" s="1">
        <v>44659.036064814813</v>
      </c>
      <c r="X410">
        <v>1539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387</v>
      </c>
      <c r="AE410">
        <v>375</v>
      </c>
      <c r="AF410">
        <v>0</v>
      </c>
      <c r="AG410">
        <v>6</v>
      </c>
      <c r="AH410" t="s">
        <v>87</v>
      </c>
      <c r="AI410" t="s">
        <v>87</v>
      </c>
      <c r="AJ410" t="s">
        <v>87</v>
      </c>
      <c r="AK410" t="s">
        <v>87</v>
      </c>
      <c r="AL410" t="s">
        <v>87</v>
      </c>
      <c r="AM410" t="s">
        <v>87</v>
      </c>
      <c r="AN410" t="s">
        <v>87</v>
      </c>
      <c r="AO410" t="s">
        <v>87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985</v>
      </c>
      <c r="B411" t="s">
        <v>79</v>
      </c>
      <c r="C411" t="s">
        <v>980</v>
      </c>
      <c r="D411" t="s">
        <v>81</v>
      </c>
      <c r="E411" s="2" t="str">
        <f>HYPERLINK("capsilon://?command=openfolder&amp;siteaddress=FAM.docvelocity-na8.net&amp;folderid=FX1BC29F61-F6CF-8E13-940E-481483C16D78","FX22021278")</f>
        <v>FX22021278</v>
      </c>
      <c r="F411" t="s">
        <v>19</v>
      </c>
      <c r="G411" t="s">
        <v>19</v>
      </c>
      <c r="H411" t="s">
        <v>82</v>
      </c>
      <c r="I411" t="s">
        <v>981</v>
      </c>
      <c r="J411">
        <v>557</v>
      </c>
      <c r="K411" t="s">
        <v>84</v>
      </c>
      <c r="L411" t="s">
        <v>85</v>
      </c>
      <c r="M411" t="s">
        <v>86</v>
      </c>
      <c r="N411">
        <v>2</v>
      </c>
      <c r="O411" s="1">
        <v>44658.993993055556</v>
      </c>
      <c r="P411" s="1">
        <v>44659.075567129628</v>
      </c>
      <c r="Q411">
        <v>2985</v>
      </c>
      <c r="R411">
        <v>4063</v>
      </c>
      <c r="S411" t="b">
        <v>0</v>
      </c>
      <c r="T411" t="s">
        <v>87</v>
      </c>
      <c r="U411" t="b">
        <v>1</v>
      </c>
      <c r="V411" t="s">
        <v>245</v>
      </c>
      <c r="W411" s="1">
        <v>44659.01390046296</v>
      </c>
      <c r="X411">
        <v>1715</v>
      </c>
      <c r="Y411">
        <v>345</v>
      </c>
      <c r="Z411">
        <v>0</v>
      </c>
      <c r="AA411">
        <v>345</v>
      </c>
      <c r="AB411">
        <v>137</v>
      </c>
      <c r="AC411">
        <v>25</v>
      </c>
      <c r="AD411">
        <v>212</v>
      </c>
      <c r="AE411">
        <v>0</v>
      </c>
      <c r="AF411">
        <v>0</v>
      </c>
      <c r="AG411">
        <v>0</v>
      </c>
      <c r="AH411" t="s">
        <v>442</v>
      </c>
      <c r="AI411" s="1">
        <v>44659.075567129628</v>
      </c>
      <c r="AJ411">
        <v>34</v>
      </c>
      <c r="AK411">
        <v>0</v>
      </c>
      <c r="AL411">
        <v>0</v>
      </c>
      <c r="AM411">
        <v>0</v>
      </c>
      <c r="AN411">
        <v>137</v>
      </c>
      <c r="AO411">
        <v>0</v>
      </c>
      <c r="AP411">
        <v>212</v>
      </c>
      <c r="AQ411">
        <v>0</v>
      </c>
      <c r="AR411">
        <v>0</v>
      </c>
      <c r="AS411">
        <v>0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986</v>
      </c>
      <c r="B412" t="s">
        <v>79</v>
      </c>
      <c r="C412" t="s">
        <v>983</v>
      </c>
      <c r="D412" t="s">
        <v>81</v>
      </c>
      <c r="E412" s="2" t="str">
        <f>HYPERLINK("capsilon://?command=openfolder&amp;siteaddress=FAM.docvelocity-na8.net&amp;folderid=FXBC564B94-35B9-7D20-C65F-B392D08E5AD1","FX22042852")</f>
        <v>FX22042852</v>
      </c>
      <c r="F412" t="s">
        <v>19</v>
      </c>
      <c r="G412" t="s">
        <v>19</v>
      </c>
      <c r="H412" t="s">
        <v>82</v>
      </c>
      <c r="I412" t="s">
        <v>984</v>
      </c>
      <c r="J412">
        <v>487</v>
      </c>
      <c r="K412" t="s">
        <v>84</v>
      </c>
      <c r="L412" t="s">
        <v>85</v>
      </c>
      <c r="M412" t="s">
        <v>86</v>
      </c>
      <c r="N412">
        <v>2</v>
      </c>
      <c r="O412" s="1">
        <v>44659.037291666667</v>
      </c>
      <c r="P412" s="1">
        <v>44659.15556712963</v>
      </c>
      <c r="Q412">
        <v>1718</v>
      </c>
      <c r="R412">
        <v>8501</v>
      </c>
      <c r="S412" t="b">
        <v>0</v>
      </c>
      <c r="T412" t="s">
        <v>87</v>
      </c>
      <c r="U412" t="b">
        <v>1</v>
      </c>
      <c r="V412" t="s">
        <v>320</v>
      </c>
      <c r="W412" s="1">
        <v>44659.093298611115</v>
      </c>
      <c r="X412">
        <v>3232</v>
      </c>
      <c r="Y412">
        <v>438</v>
      </c>
      <c r="Z412">
        <v>0</v>
      </c>
      <c r="AA412">
        <v>438</v>
      </c>
      <c r="AB412">
        <v>0</v>
      </c>
      <c r="AC412">
        <v>76</v>
      </c>
      <c r="AD412">
        <v>49</v>
      </c>
      <c r="AE412">
        <v>0</v>
      </c>
      <c r="AF412">
        <v>0</v>
      </c>
      <c r="AG412">
        <v>0</v>
      </c>
      <c r="AH412" t="s">
        <v>442</v>
      </c>
      <c r="AI412" s="1">
        <v>44659.15556712963</v>
      </c>
      <c r="AJ412">
        <v>1819</v>
      </c>
      <c r="AK412">
        <v>27</v>
      </c>
      <c r="AL412">
        <v>0</v>
      </c>
      <c r="AM412">
        <v>27</v>
      </c>
      <c r="AN412">
        <v>0</v>
      </c>
      <c r="AO412">
        <v>3</v>
      </c>
      <c r="AP412">
        <v>22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987</v>
      </c>
      <c r="B413" t="s">
        <v>79</v>
      </c>
      <c r="C413" t="s">
        <v>988</v>
      </c>
      <c r="D413" t="s">
        <v>81</v>
      </c>
      <c r="E413" s="2" t="str">
        <f>HYPERLINK("capsilon://?command=openfolder&amp;siteaddress=FAM.docvelocity-na8.net&amp;folderid=FXB3B406C9-76A6-D47F-4BAB-37AA13AD7477","FX220313707")</f>
        <v>FX220313707</v>
      </c>
      <c r="F413" t="s">
        <v>19</v>
      </c>
      <c r="G413" t="s">
        <v>19</v>
      </c>
      <c r="H413" t="s">
        <v>82</v>
      </c>
      <c r="I413" t="s">
        <v>989</v>
      </c>
      <c r="J413">
        <v>46</v>
      </c>
      <c r="K413" t="s">
        <v>84</v>
      </c>
      <c r="L413" t="s">
        <v>85</v>
      </c>
      <c r="M413" t="s">
        <v>86</v>
      </c>
      <c r="N413">
        <v>2</v>
      </c>
      <c r="O413" s="1">
        <v>44652.587777777779</v>
      </c>
      <c r="P413" s="1">
        <v>44652.654282407406</v>
      </c>
      <c r="Q413">
        <v>4647</v>
      </c>
      <c r="R413">
        <v>1099</v>
      </c>
      <c r="S413" t="b">
        <v>0</v>
      </c>
      <c r="T413" t="s">
        <v>87</v>
      </c>
      <c r="U413" t="b">
        <v>0</v>
      </c>
      <c r="V413" t="s">
        <v>196</v>
      </c>
      <c r="W413" s="1">
        <v>44652.596747685187</v>
      </c>
      <c r="X413">
        <v>766</v>
      </c>
      <c r="Y413">
        <v>41</v>
      </c>
      <c r="Z413">
        <v>0</v>
      </c>
      <c r="AA413">
        <v>41</v>
      </c>
      <c r="AB413">
        <v>0</v>
      </c>
      <c r="AC413">
        <v>17</v>
      </c>
      <c r="AD413">
        <v>5</v>
      </c>
      <c r="AE413">
        <v>0</v>
      </c>
      <c r="AF413">
        <v>0</v>
      </c>
      <c r="AG413">
        <v>0</v>
      </c>
      <c r="AH413" t="s">
        <v>99</v>
      </c>
      <c r="AI413" s="1">
        <v>44652.654282407406</v>
      </c>
      <c r="AJ413">
        <v>286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3</v>
      </c>
      <c r="AQ413">
        <v>0</v>
      </c>
      <c r="AR413">
        <v>0</v>
      </c>
      <c r="AS413">
        <v>0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990</v>
      </c>
      <c r="B414" t="s">
        <v>79</v>
      </c>
      <c r="C414" t="s">
        <v>991</v>
      </c>
      <c r="D414" t="s">
        <v>81</v>
      </c>
      <c r="E414" s="2" t="str">
        <f>HYPERLINK("capsilon://?command=openfolder&amp;siteaddress=FAM.docvelocity-na8.net&amp;folderid=FX0F722F7B-665D-F056-B07C-1773775F9DA7","FX22017357")</f>
        <v>FX22017357</v>
      </c>
      <c r="F414" t="s">
        <v>19</v>
      </c>
      <c r="G414" t="s">
        <v>19</v>
      </c>
      <c r="H414" t="s">
        <v>82</v>
      </c>
      <c r="I414" t="s">
        <v>992</v>
      </c>
      <c r="J414">
        <v>109</v>
      </c>
      <c r="K414" t="s">
        <v>84</v>
      </c>
      <c r="L414" t="s">
        <v>85</v>
      </c>
      <c r="M414" t="s">
        <v>86</v>
      </c>
      <c r="N414">
        <v>1</v>
      </c>
      <c r="O414" s="1">
        <v>44659.409259259257</v>
      </c>
      <c r="P414" s="1">
        <v>44659.412662037037</v>
      </c>
      <c r="Q414">
        <v>91</v>
      </c>
      <c r="R414">
        <v>203</v>
      </c>
      <c r="S414" t="b">
        <v>0</v>
      </c>
      <c r="T414" t="s">
        <v>87</v>
      </c>
      <c r="U414" t="b">
        <v>0</v>
      </c>
      <c r="V414" t="s">
        <v>993</v>
      </c>
      <c r="W414" s="1">
        <v>44659.412662037037</v>
      </c>
      <c r="X414">
        <v>203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109</v>
      </c>
      <c r="AE414">
        <v>104</v>
      </c>
      <c r="AF414">
        <v>0</v>
      </c>
      <c r="AG414">
        <v>2</v>
      </c>
      <c r="AH414" t="s">
        <v>87</v>
      </c>
      <c r="AI414" t="s">
        <v>87</v>
      </c>
      <c r="AJ414" t="s">
        <v>87</v>
      </c>
      <c r="AK414" t="s">
        <v>87</v>
      </c>
      <c r="AL414" t="s">
        <v>87</v>
      </c>
      <c r="AM414" t="s">
        <v>87</v>
      </c>
      <c r="AN414" t="s">
        <v>87</v>
      </c>
      <c r="AO414" t="s">
        <v>87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994</v>
      </c>
      <c r="B415" t="s">
        <v>79</v>
      </c>
      <c r="C415" t="s">
        <v>991</v>
      </c>
      <c r="D415" t="s">
        <v>81</v>
      </c>
      <c r="E415" s="2" t="str">
        <f>HYPERLINK("capsilon://?command=openfolder&amp;siteaddress=FAM.docvelocity-na8.net&amp;folderid=FX0F722F7B-665D-F056-B07C-1773775F9DA7","FX22017357")</f>
        <v>FX22017357</v>
      </c>
      <c r="F415" t="s">
        <v>19</v>
      </c>
      <c r="G415" t="s">
        <v>19</v>
      </c>
      <c r="H415" t="s">
        <v>82</v>
      </c>
      <c r="I415" t="s">
        <v>995</v>
      </c>
      <c r="J415">
        <v>28</v>
      </c>
      <c r="K415" t="s">
        <v>84</v>
      </c>
      <c r="L415" t="s">
        <v>85</v>
      </c>
      <c r="M415" t="s">
        <v>86</v>
      </c>
      <c r="N415">
        <v>2</v>
      </c>
      <c r="O415" s="1">
        <v>44659.410300925927</v>
      </c>
      <c r="P415" s="1">
        <v>44659.41909722222</v>
      </c>
      <c r="Q415">
        <v>299</v>
      </c>
      <c r="R415">
        <v>461</v>
      </c>
      <c r="S415" t="b">
        <v>0</v>
      </c>
      <c r="T415" t="s">
        <v>87</v>
      </c>
      <c r="U415" t="b">
        <v>0</v>
      </c>
      <c r="V415" t="s">
        <v>993</v>
      </c>
      <c r="W415" s="1">
        <v>44659.415763888886</v>
      </c>
      <c r="X415">
        <v>267</v>
      </c>
      <c r="Y415">
        <v>21</v>
      </c>
      <c r="Z415">
        <v>0</v>
      </c>
      <c r="AA415">
        <v>21</v>
      </c>
      <c r="AB415">
        <v>0</v>
      </c>
      <c r="AC415">
        <v>6</v>
      </c>
      <c r="AD415">
        <v>7</v>
      </c>
      <c r="AE415">
        <v>0</v>
      </c>
      <c r="AF415">
        <v>0</v>
      </c>
      <c r="AG415">
        <v>0</v>
      </c>
      <c r="AH415" t="s">
        <v>420</v>
      </c>
      <c r="AI415" s="1">
        <v>44659.41909722222</v>
      </c>
      <c r="AJ415">
        <v>194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7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996</v>
      </c>
      <c r="B416" t="s">
        <v>79</v>
      </c>
      <c r="C416" t="s">
        <v>991</v>
      </c>
      <c r="D416" t="s">
        <v>81</v>
      </c>
      <c r="E416" s="2" t="str">
        <f>HYPERLINK("capsilon://?command=openfolder&amp;siteaddress=FAM.docvelocity-na8.net&amp;folderid=FX0F722F7B-665D-F056-B07C-1773775F9DA7","FX22017357")</f>
        <v>FX22017357</v>
      </c>
      <c r="F416" t="s">
        <v>19</v>
      </c>
      <c r="G416" t="s">
        <v>19</v>
      </c>
      <c r="H416" t="s">
        <v>82</v>
      </c>
      <c r="I416" t="s">
        <v>992</v>
      </c>
      <c r="J416">
        <v>218</v>
      </c>
      <c r="K416" t="s">
        <v>84</v>
      </c>
      <c r="L416" t="s">
        <v>85</v>
      </c>
      <c r="M416" t="s">
        <v>86</v>
      </c>
      <c r="N416">
        <v>2</v>
      </c>
      <c r="O416" s="1">
        <v>44659.41333333333</v>
      </c>
      <c r="P416" s="1">
        <v>44659.451273148145</v>
      </c>
      <c r="Q416">
        <v>976</v>
      </c>
      <c r="R416">
        <v>2302</v>
      </c>
      <c r="S416" t="b">
        <v>0</v>
      </c>
      <c r="T416" t="s">
        <v>87</v>
      </c>
      <c r="U416" t="b">
        <v>1</v>
      </c>
      <c r="V416" t="s">
        <v>993</v>
      </c>
      <c r="W416" s="1">
        <v>44659.435856481483</v>
      </c>
      <c r="X416">
        <v>1735</v>
      </c>
      <c r="Y416">
        <v>123</v>
      </c>
      <c r="Z416">
        <v>0</v>
      </c>
      <c r="AA416">
        <v>123</v>
      </c>
      <c r="AB416">
        <v>0</v>
      </c>
      <c r="AC416">
        <v>82</v>
      </c>
      <c r="AD416">
        <v>95</v>
      </c>
      <c r="AE416">
        <v>0</v>
      </c>
      <c r="AF416">
        <v>0</v>
      </c>
      <c r="AG416">
        <v>0</v>
      </c>
      <c r="AH416" t="s">
        <v>420</v>
      </c>
      <c r="AI416" s="1">
        <v>44659.451273148145</v>
      </c>
      <c r="AJ416">
        <v>567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95</v>
      </c>
      <c r="AQ416">
        <v>0</v>
      </c>
      <c r="AR416">
        <v>0</v>
      </c>
      <c r="AS416">
        <v>0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997</v>
      </c>
      <c r="B417" t="s">
        <v>79</v>
      </c>
      <c r="C417" t="s">
        <v>998</v>
      </c>
      <c r="D417" t="s">
        <v>81</v>
      </c>
      <c r="E417" s="2" t="str">
        <f>HYPERLINK("capsilon://?command=openfolder&amp;siteaddress=FAM.docvelocity-na8.net&amp;folderid=FX45EBFA1A-BED1-82AC-1F28-B90FD6F66CA7","FX220313765")</f>
        <v>FX220313765</v>
      </c>
      <c r="F417" t="s">
        <v>19</v>
      </c>
      <c r="G417" t="s">
        <v>19</v>
      </c>
      <c r="H417" t="s">
        <v>82</v>
      </c>
      <c r="I417" t="s">
        <v>999</v>
      </c>
      <c r="J417">
        <v>48</v>
      </c>
      <c r="K417" t="s">
        <v>84</v>
      </c>
      <c r="L417" t="s">
        <v>85</v>
      </c>
      <c r="M417" t="s">
        <v>86</v>
      </c>
      <c r="N417">
        <v>2</v>
      </c>
      <c r="O417" s="1">
        <v>44652.602719907409</v>
      </c>
      <c r="P417" s="1">
        <v>44652.653749999998</v>
      </c>
      <c r="Q417">
        <v>4103</v>
      </c>
      <c r="R417">
        <v>306</v>
      </c>
      <c r="S417" t="b">
        <v>0</v>
      </c>
      <c r="T417" t="s">
        <v>87</v>
      </c>
      <c r="U417" t="b">
        <v>0</v>
      </c>
      <c r="V417" t="s">
        <v>196</v>
      </c>
      <c r="W417" s="1">
        <v>44652.605983796297</v>
      </c>
      <c r="X417">
        <v>232</v>
      </c>
      <c r="Y417">
        <v>38</v>
      </c>
      <c r="Z417">
        <v>0</v>
      </c>
      <c r="AA417">
        <v>38</v>
      </c>
      <c r="AB417">
        <v>0</v>
      </c>
      <c r="AC417">
        <v>3</v>
      </c>
      <c r="AD417">
        <v>10</v>
      </c>
      <c r="AE417">
        <v>0</v>
      </c>
      <c r="AF417">
        <v>0</v>
      </c>
      <c r="AG417">
        <v>0</v>
      </c>
      <c r="AH417" t="s">
        <v>102</v>
      </c>
      <c r="AI417" s="1">
        <v>44652.653749999998</v>
      </c>
      <c r="AJ417">
        <v>74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1000</v>
      </c>
      <c r="B418" t="s">
        <v>79</v>
      </c>
      <c r="C418" t="s">
        <v>1001</v>
      </c>
      <c r="D418" t="s">
        <v>81</v>
      </c>
      <c r="E418" s="2" t="str">
        <f>HYPERLINK("capsilon://?command=openfolder&amp;siteaddress=FAM.docvelocity-na8.net&amp;folderid=FX2FB1228D-BD9B-35FD-567A-35E0DBE1C9B9","FX220311186")</f>
        <v>FX220311186</v>
      </c>
      <c r="F418" t="s">
        <v>19</v>
      </c>
      <c r="G418" t="s">
        <v>19</v>
      </c>
      <c r="H418" t="s">
        <v>82</v>
      </c>
      <c r="I418" t="s">
        <v>1002</v>
      </c>
      <c r="J418">
        <v>180</v>
      </c>
      <c r="K418" t="s">
        <v>84</v>
      </c>
      <c r="L418" t="s">
        <v>85</v>
      </c>
      <c r="M418" t="s">
        <v>86</v>
      </c>
      <c r="N418">
        <v>2</v>
      </c>
      <c r="O418" s="1">
        <v>44652.602789351855</v>
      </c>
      <c r="P418" s="1">
        <v>44652.661203703705</v>
      </c>
      <c r="Q418">
        <v>3479</v>
      </c>
      <c r="R418">
        <v>1568</v>
      </c>
      <c r="S418" t="b">
        <v>0</v>
      </c>
      <c r="T418" t="s">
        <v>87</v>
      </c>
      <c r="U418" t="b">
        <v>0</v>
      </c>
      <c r="V418" t="s">
        <v>139</v>
      </c>
      <c r="W418" s="1">
        <v>44652.618333333332</v>
      </c>
      <c r="X418">
        <v>844</v>
      </c>
      <c r="Y418">
        <v>151</v>
      </c>
      <c r="Z418">
        <v>0</v>
      </c>
      <c r="AA418">
        <v>151</v>
      </c>
      <c r="AB418">
        <v>0</v>
      </c>
      <c r="AC418">
        <v>7</v>
      </c>
      <c r="AD418">
        <v>29</v>
      </c>
      <c r="AE418">
        <v>0</v>
      </c>
      <c r="AF418">
        <v>0</v>
      </c>
      <c r="AG418">
        <v>0</v>
      </c>
      <c r="AH418" t="s">
        <v>99</v>
      </c>
      <c r="AI418" s="1">
        <v>44652.661203703705</v>
      </c>
      <c r="AJ418">
        <v>597</v>
      </c>
      <c r="AK418">
        <v>3</v>
      </c>
      <c r="AL418">
        <v>0</v>
      </c>
      <c r="AM418">
        <v>3</v>
      </c>
      <c r="AN418">
        <v>0</v>
      </c>
      <c r="AO418">
        <v>2</v>
      </c>
      <c r="AP418">
        <v>26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1003</v>
      </c>
      <c r="B419" t="s">
        <v>79</v>
      </c>
      <c r="C419" t="s">
        <v>998</v>
      </c>
      <c r="D419" t="s">
        <v>81</v>
      </c>
      <c r="E419" s="2" t="str">
        <f>HYPERLINK("capsilon://?command=openfolder&amp;siteaddress=FAM.docvelocity-na8.net&amp;folderid=FX45EBFA1A-BED1-82AC-1F28-B90FD6F66CA7","FX220313765")</f>
        <v>FX220313765</v>
      </c>
      <c r="F419" t="s">
        <v>19</v>
      </c>
      <c r="G419" t="s">
        <v>19</v>
      </c>
      <c r="H419" t="s">
        <v>82</v>
      </c>
      <c r="I419" t="s">
        <v>1004</v>
      </c>
      <c r="J419">
        <v>48</v>
      </c>
      <c r="K419" t="s">
        <v>84</v>
      </c>
      <c r="L419" t="s">
        <v>85</v>
      </c>
      <c r="M419" t="s">
        <v>86</v>
      </c>
      <c r="N419">
        <v>2</v>
      </c>
      <c r="O419" s="1">
        <v>44652.602847222224</v>
      </c>
      <c r="P419" s="1">
        <v>44652.655416666668</v>
      </c>
      <c r="Q419">
        <v>3837</v>
      </c>
      <c r="R419">
        <v>705</v>
      </c>
      <c r="S419" t="b">
        <v>0</v>
      </c>
      <c r="T419" t="s">
        <v>87</v>
      </c>
      <c r="U419" t="b">
        <v>0</v>
      </c>
      <c r="V419" t="s">
        <v>189</v>
      </c>
      <c r="W419" s="1">
        <v>44652.613993055558</v>
      </c>
      <c r="X419">
        <v>616</v>
      </c>
      <c r="Y419">
        <v>38</v>
      </c>
      <c r="Z419">
        <v>0</v>
      </c>
      <c r="AA419">
        <v>38</v>
      </c>
      <c r="AB419">
        <v>0</v>
      </c>
      <c r="AC419">
        <v>1</v>
      </c>
      <c r="AD419">
        <v>10</v>
      </c>
      <c r="AE419">
        <v>0</v>
      </c>
      <c r="AF419">
        <v>0</v>
      </c>
      <c r="AG419">
        <v>0</v>
      </c>
      <c r="AH419" t="s">
        <v>102</v>
      </c>
      <c r="AI419" s="1">
        <v>44652.655416666668</v>
      </c>
      <c r="AJ419">
        <v>78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10</v>
      </c>
      <c r="AQ419">
        <v>0</v>
      </c>
      <c r="AR419">
        <v>0</v>
      </c>
      <c r="AS419">
        <v>0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1005</v>
      </c>
      <c r="B420" t="s">
        <v>79</v>
      </c>
      <c r="C420" t="s">
        <v>1006</v>
      </c>
      <c r="D420" t="s">
        <v>81</v>
      </c>
      <c r="E420" s="2" t="str">
        <f>HYPERLINK("capsilon://?command=openfolder&amp;siteaddress=FAM.docvelocity-na8.net&amp;folderid=FX562EC581-897C-6DE0-DFF9-4C8F141B4E96","FX220313191")</f>
        <v>FX220313191</v>
      </c>
      <c r="F420" t="s">
        <v>19</v>
      </c>
      <c r="G420" t="s">
        <v>19</v>
      </c>
      <c r="H420" t="s">
        <v>82</v>
      </c>
      <c r="I420" t="s">
        <v>1007</v>
      </c>
      <c r="J420">
        <v>95</v>
      </c>
      <c r="K420" t="s">
        <v>84</v>
      </c>
      <c r="L420" t="s">
        <v>85</v>
      </c>
      <c r="M420" t="s">
        <v>86</v>
      </c>
      <c r="N420">
        <v>1</v>
      </c>
      <c r="O420" s="1">
        <v>44659.452928240738</v>
      </c>
      <c r="P420" s="1">
        <v>44659.455439814818</v>
      </c>
      <c r="Q420">
        <v>112</v>
      </c>
      <c r="R420">
        <v>105</v>
      </c>
      <c r="S420" t="b">
        <v>0</v>
      </c>
      <c r="T420" t="s">
        <v>87</v>
      </c>
      <c r="U420" t="b">
        <v>0</v>
      </c>
      <c r="V420" t="s">
        <v>660</v>
      </c>
      <c r="W420" s="1">
        <v>44659.455439814818</v>
      </c>
      <c r="X420">
        <v>105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95</v>
      </c>
      <c r="AE420">
        <v>83</v>
      </c>
      <c r="AF420">
        <v>0</v>
      </c>
      <c r="AG420">
        <v>3</v>
      </c>
      <c r="AH420" t="s">
        <v>87</v>
      </c>
      <c r="AI420" t="s">
        <v>87</v>
      </c>
      <c r="AJ420" t="s">
        <v>87</v>
      </c>
      <c r="AK420" t="s">
        <v>87</v>
      </c>
      <c r="AL420" t="s">
        <v>87</v>
      </c>
      <c r="AM420" t="s">
        <v>87</v>
      </c>
      <c r="AN420" t="s">
        <v>87</v>
      </c>
      <c r="AO420" t="s">
        <v>87</v>
      </c>
      <c r="AP420" t="s">
        <v>87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1008</v>
      </c>
      <c r="B421" t="s">
        <v>79</v>
      </c>
      <c r="C421" t="s">
        <v>998</v>
      </c>
      <c r="D421" t="s">
        <v>81</v>
      </c>
      <c r="E421" s="2" t="str">
        <f>HYPERLINK("capsilon://?command=openfolder&amp;siteaddress=FAM.docvelocity-na8.net&amp;folderid=FX45EBFA1A-BED1-82AC-1F28-B90FD6F66CA7","FX220313765")</f>
        <v>FX220313765</v>
      </c>
      <c r="F421" t="s">
        <v>19</v>
      </c>
      <c r="G421" t="s">
        <v>19</v>
      </c>
      <c r="H421" t="s">
        <v>82</v>
      </c>
      <c r="I421" t="s">
        <v>1009</v>
      </c>
      <c r="J421">
        <v>48</v>
      </c>
      <c r="K421" t="s">
        <v>84</v>
      </c>
      <c r="L421" t="s">
        <v>85</v>
      </c>
      <c r="M421" t="s">
        <v>86</v>
      </c>
      <c r="N421">
        <v>2</v>
      </c>
      <c r="O421" s="1">
        <v>44652.602962962963</v>
      </c>
      <c r="P421" s="1">
        <v>44652.65934027778</v>
      </c>
      <c r="Q421">
        <v>3667</v>
      </c>
      <c r="R421">
        <v>1204</v>
      </c>
      <c r="S421" t="b">
        <v>0</v>
      </c>
      <c r="T421" t="s">
        <v>87</v>
      </c>
      <c r="U421" t="b">
        <v>0</v>
      </c>
      <c r="V421" t="s">
        <v>189</v>
      </c>
      <c r="W421" s="1">
        <v>44652.625763888886</v>
      </c>
      <c r="X421">
        <v>796</v>
      </c>
      <c r="Y421">
        <v>38</v>
      </c>
      <c r="Z421">
        <v>0</v>
      </c>
      <c r="AA421">
        <v>38</v>
      </c>
      <c r="AB421">
        <v>0</v>
      </c>
      <c r="AC421">
        <v>31</v>
      </c>
      <c r="AD421">
        <v>10</v>
      </c>
      <c r="AE421">
        <v>0</v>
      </c>
      <c r="AF421">
        <v>0</v>
      </c>
      <c r="AG421">
        <v>0</v>
      </c>
      <c r="AH421" t="s">
        <v>193</v>
      </c>
      <c r="AI421" s="1">
        <v>44652.65934027778</v>
      </c>
      <c r="AJ421">
        <v>342</v>
      </c>
      <c r="AK421">
        <v>1</v>
      </c>
      <c r="AL421">
        <v>0</v>
      </c>
      <c r="AM421">
        <v>1</v>
      </c>
      <c r="AN421">
        <v>0</v>
      </c>
      <c r="AO421">
        <v>1</v>
      </c>
      <c r="AP421">
        <v>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1010</v>
      </c>
      <c r="B422" t="s">
        <v>79</v>
      </c>
      <c r="C422" t="s">
        <v>998</v>
      </c>
      <c r="D422" t="s">
        <v>81</v>
      </c>
      <c r="E422" s="2" t="str">
        <f>HYPERLINK("capsilon://?command=openfolder&amp;siteaddress=FAM.docvelocity-na8.net&amp;folderid=FX45EBFA1A-BED1-82AC-1F28-B90FD6F66CA7","FX220313765")</f>
        <v>FX220313765</v>
      </c>
      <c r="F422" t="s">
        <v>19</v>
      </c>
      <c r="G422" t="s">
        <v>19</v>
      </c>
      <c r="H422" t="s">
        <v>82</v>
      </c>
      <c r="I422" t="s">
        <v>1011</v>
      </c>
      <c r="J422">
        <v>48</v>
      </c>
      <c r="K422" t="s">
        <v>84</v>
      </c>
      <c r="L422" t="s">
        <v>85</v>
      </c>
      <c r="M422" t="s">
        <v>86</v>
      </c>
      <c r="N422">
        <v>2</v>
      </c>
      <c r="O422" s="1">
        <v>44652.603009259263</v>
      </c>
      <c r="P422" s="1">
        <v>44652.656111111108</v>
      </c>
      <c r="Q422">
        <v>4241</v>
      </c>
      <c r="R422">
        <v>347</v>
      </c>
      <c r="S422" t="b">
        <v>0</v>
      </c>
      <c r="T422" t="s">
        <v>87</v>
      </c>
      <c r="U422" t="b">
        <v>0</v>
      </c>
      <c r="V422" t="s">
        <v>114</v>
      </c>
      <c r="W422" s="1">
        <v>44652.616979166669</v>
      </c>
      <c r="X422">
        <v>288</v>
      </c>
      <c r="Y422">
        <v>38</v>
      </c>
      <c r="Z422">
        <v>0</v>
      </c>
      <c r="AA422">
        <v>38</v>
      </c>
      <c r="AB422">
        <v>0</v>
      </c>
      <c r="AC422">
        <v>1</v>
      </c>
      <c r="AD422">
        <v>10</v>
      </c>
      <c r="AE422">
        <v>0</v>
      </c>
      <c r="AF422">
        <v>0</v>
      </c>
      <c r="AG422">
        <v>0</v>
      </c>
      <c r="AH422" t="s">
        <v>102</v>
      </c>
      <c r="AI422" s="1">
        <v>44652.656111111108</v>
      </c>
      <c r="AJ422">
        <v>59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10</v>
      </c>
      <c r="AQ422">
        <v>0</v>
      </c>
      <c r="AR422">
        <v>0</v>
      </c>
      <c r="AS422">
        <v>0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1012</v>
      </c>
      <c r="B423" t="s">
        <v>79</v>
      </c>
      <c r="C423" t="s">
        <v>998</v>
      </c>
      <c r="D423" t="s">
        <v>81</v>
      </c>
      <c r="E423" s="2" t="str">
        <f>HYPERLINK("capsilon://?command=openfolder&amp;siteaddress=FAM.docvelocity-na8.net&amp;folderid=FX45EBFA1A-BED1-82AC-1F28-B90FD6F66CA7","FX220313765")</f>
        <v>FX220313765</v>
      </c>
      <c r="F423" t="s">
        <v>19</v>
      </c>
      <c r="G423" t="s">
        <v>19</v>
      </c>
      <c r="H423" t="s">
        <v>82</v>
      </c>
      <c r="I423" t="s">
        <v>1013</v>
      </c>
      <c r="J423">
        <v>28</v>
      </c>
      <c r="K423" t="s">
        <v>84</v>
      </c>
      <c r="L423" t="s">
        <v>85</v>
      </c>
      <c r="M423" t="s">
        <v>86</v>
      </c>
      <c r="N423">
        <v>2</v>
      </c>
      <c r="O423" s="1">
        <v>44652.603078703702</v>
      </c>
      <c r="P423" s="1">
        <v>44652.659085648149</v>
      </c>
      <c r="Q423">
        <v>4433</v>
      </c>
      <c r="R423">
        <v>406</v>
      </c>
      <c r="S423" t="b">
        <v>0</v>
      </c>
      <c r="T423" t="s">
        <v>87</v>
      </c>
      <c r="U423" t="b">
        <v>0</v>
      </c>
      <c r="V423" t="s">
        <v>189</v>
      </c>
      <c r="W423" s="1">
        <v>44652.616539351853</v>
      </c>
      <c r="X423">
        <v>219</v>
      </c>
      <c r="Y423">
        <v>21</v>
      </c>
      <c r="Z423">
        <v>0</v>
      </c>
      <c r="AA423">
        <v>21</v>
      </c>
      <c r="AB423">
        <v>0</v>
      </c>
      <c r="AC423">
        <v>1</v>
      </c>
      <c r="AD423">
        <v>7</v>
      </c>
      <c r="AE423">
        <v>0</v>
      </c>
      <c r="AF423">
        <v>0</v>
      </c>
      <c r="AG423">
        <v>0</v>
      </c>
      <c r="AH423" t="s">
        <v>115</v>
      </c>
      <c r="AI423" s="1">
        <v>44652.659085648149</v>
      </c>
      <c r="AJ423">
        <v>187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7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1014</v>
      </c>
      <c r="B424" t="s">
        <v>79</v>
      </c>
      <c r="C424" t="s">
        <v>998</v>
      </c>
      <c r="D424" t="s">
        <v>81</v>
      </c>
      <c r="E424" s="2" t="str">
        <f>HYPERLINK("capsilon://?command=openfolder&amp;siteaddress=FAM.docvelocity-na8.net&amp;folderid=FX45EBFA1A-BED1-82AC-1F28-B90FD6F66CA7","FX220313765")</f>
        <v>FX220313765</v>
      </c>
      <c r="F424" t="s">
        <v>19</v>
      </c>
      <c r="G424" t="s">
        <v>19</v>
      </c>
      <c r="H424" t="s">
        <v>82</v>
      </c>
      <c r="I424" t="s">
        <v>1015</v>
      </c>
      <c r="J424">
        <v>28</v>
      </c>
      <c r="K424" t="s">
        <v>84</v>
      </c>
      <c r="L424" t="s">
        <v>85</v>
      </c>
      <c r="M424" t="s">
        <v>86</v>
      </c>
      <c r="N424">
        <v>2</v>
      </c>
      <c r="O424" s="1">
        <v>44652.603182870371</v>
      </c>
      <c r="P424" s="1">
        <v>44652.657407407409</v>
      </c>
      <c r="Q424">
        <v>4303</v>
      </c>
      <c r="R424">
        <v>382</v>
      </c>
      <c r="S424" t="b">
        <v>0</v>
      </c>
      <c r="T424" t="s">
        <v>87</v>
      </c>
      <c r="U424" t="b">
        <v>0</v>
      </c>
      <c r="V424" t="s">
        <v>98</v>
      </c>
      <c r="W424" s="1">
        <v>44652.62059027778</v>
      </c>
      <c r="X424">
        <v>348</v>
      </c>
      <c r="Y424">
        <v>21</v>
      </c>
      <c r="Z424">
        <v>0</v>
      </c>
      <c r="AA424">
        <v>21</v>
      </c>
      <c r="AB424">
        <v>0</v>
      </c>
      <c r="AC424">
        <v>2</v>
      </c>
      <c r="AD424">
        <v>7</v>
      </c>
      <c r="AE424">
        <v>0</v>
      </c>
      <c r="AF424">
        <v>0</v>
      </c>
      <c r="AG424">
        <v>0</v>
      </c>
      <c r="AH424" t="s">
        <v>102</v>
      </c>
      <c r="AI424" s="1">
        <v>44652.657407407409</v>
      </c>
      <c r="AJ424">
        <v>34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7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1016</v>
      </c>
      <c r="B425" t="s">
        <v>79</v>
      </c>
      <c r="C425" t="s">
        <v>1006</v>
      </c>
      <c r="D425" t="s">
        <v>81</v>
      </c>
      <c r="E425" s="2" t="str">
        <f>HYPERLINK("capsilon://?command=openfolder&amp;siteaddress=FAM.docvelocity-na8.net&amp;folderid=FX562EC581-897C-6DE0-DFF9-4C8F141B4E96","FX220313191")</f>
        <v>FX220313191</v>
      </c>
      <c r="F425" t="s">
        <v>19</v>
      </c>
      <c r="G425" t="s">
        <v>19</v>
      </c>
      <c r="H425" t="s">
        <v>82</v>
      </c>
      <c r="I425" t="s">
        <v>1007</v>
      </c>
      <c r="J425">
        <v>119</v>
      </c>
      <c r="K425" t="s">
        <v>84</v>
      </c>
      <c r="L425" t="s">
        <v>85</v>
      </c>
      <c r="M425" t="s">
        <v>86</v>
      </c>
      <c r="N425">
        <v>2</v>
      </c>
      <c r="O425" s="1">
        <v>44659.45616898148</v>
      </c>
      <c r="P425" s="1">
        <v>44659.468553240738</v>
      </c>
      <c r="Q425">
        <v>193</v>
      </c>
      <c r="R425">
        <v>877</v>
      </c>
      <c r="S425" t="b">
        <v>0</v>
      </c>
      <c r="T425" t="s">
        <v>87</v>
      </c>
      <c r="U425" t="b">
        <v>1</v>
      </c>
      <c r="V425" t="s">
        <v>660</v>
      </c>
      <c r="W425" s="1">
        <v>44659.459328703706</v>
      </c>
      <c r="X425">
        <v>270</v>
      </c>
      <c r="Y425">
        <v>102</v>
      </c>
      <c r="Z425">
        <v>0</v>
      </c>
      <c r="AA425">
        <v>102</v>
      </c>
      <c r="AB425">
        <v>0</v>
      </c>
      <c r="AC425">
        <v>0</v>
      </c>
      <c r="AD425">
        <v>17</v>
      </c>
      <c r="AE425">
        <v>0</v>
      </c>
      <c r="AF425">
        <v>0</v>
      </c>
      <c r="AG425">
        <v>0</v>
      </c>
      <c r="AH425" t="s">
        <v>420</v>
      </c>
      <c r="AI425" s="1">
        <v>44659.468553240738</v>
      </c>
      <c r="AJ425">
        <v>607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17</v>
      </c>
      <c r="AQ425">
        <v>0</v>
      </c>
      <c r="AR425">
        <v>0</v>
      </c>
      <c r="AS425">
        <v>0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1017</v>
      </c>
      <c r="B426" t="s">
        <v>79</v>
      </c>
      <c r="C426" t="s">
        <v>998</v>
      </c>
      <c r="D426" t="s">
        <v>81</v>
      </c>
      <c r="E426" s="2" t="str">
        <f>HYPERLINK("capsilon://?command=openfolder&amp;siteaddress=FAM.docvelocity-na8.net&amp;folderid=FX45EBFA1A-BED1-82AC-1F28-B90FD6F66CA7","FX220313765")</f>
        <v>FX220313765</v>
      </c>
      <c r="F426" t="s">
        <v>19</v>
      </c>
      <c r="G426" t="s">
        <v>19</v>
      </c>
      <c r="H426" t="s">
        <v>82</v>
      </c>
      <c r="I426" t="s">
        <v>1018</v>
      </c>
      <c r="J426">
        <v>28</v>
      </c>
      <c r="K426" t="s">
        <v>84</v>
      </c>
      <c r="L426" t="s">
        <v>85</v>
      </c>
      <c r="M426" t="s">
        <v>86</v>
      </c>
      <c r="N426">
        <v>2</v>
      </c>
      <c r="O426" s="1">
        <v>44652.603298611109</v>
      </c>
      <c r="P426" s="1">
        <v>44652.657824074071</v>
      </c>
      <c r="Q426">
        <v>4541</v>
      </c>
      <c r="R426">
        <v>170</v>
      </c>
      <c r="S426" t="b">
        <v>0</v>
      </c>
      <c r="T426" t="s">
        <v>87</v>
      </c>
      <c r="U426" t="b">
        <v>0</v>
      </c>
      <c r="V426" t="s">
        <v>127</v>
      </c>
      <c r="W426" s="1">
        <v>44652.618402777778</v>
      </c>
      <c r="X426">
        <v>135</v>
      </c>
      <c r="Y426">
        <v>21</v>
      </c>
      <c r="Z426">
        <v>0</v>
      </c>
      <c r="AA426">
        <v>21</v>
      </c>
      <c r="AB426">
        <v>0</v>
      </c>
      <c r="AC426">
        <v>0</v>
      </c>
      <c r="AD426">
        <v>7</v>
      </c>
      <c r="AE426">
        <v>0</v>
      </c>
      <c r="AF426">
        <v>0</v>
      </c>
      <c r="AG426">
        <v>0</v>
      </c>
      <c r="AH426" t="s">
        <v>102</v>
      </c>
      <c r="AI426" s="1">
        <v>44652.657824074071</v>
      </c>
      <c r="AJ426">
        <v>35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7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1019</v>
      </c>
      <c r="B427" t="s">
        <v>79</v>
      </c>
      <c r="C427" t="s">
        <v>1020</v>
      </c>
      <c r="D427" t="s">
        <v>81</v>
      </c>
      <c r="E427" s="2" t="str">
        <f>HYPERLINK("capsilon://?command=openfolder&amp;siteaddress=FAM.docvelocity-na8.net&amp;folderid=FX235EA260-9009-7FAD-4011-7EF417DC4877","FX22041451")</f>
        <v>FX22041451</v>
      </c>
      <c r="F427" t="s">
        <v>19</v>
      </c>
      <c r="G427" t="s">
        <v>19</v>
      </c>
      <c r="H427" t="s">
        <v>82</v>
      </c>
      <c r="I427" t="s">
        <v>1021</v>
      </c>
      <c r="J427">
        <v>200</v>
      </c>
      <c r="K427" t="s">
        <v>84</v>
      </c>
      <c r="L427" t="s">
        <v>85</v>
      </c>
      <c r="M427" t="s">
        <v>86</v>
      </c>
      <c r="N427">
        <v>1</v>
      </c>
      <c r="O427" s="1">
        <v>44659.463645833333</v>
      </c>
      <c r="P427" s="1">
        <v>44659.526643518519</v>
      </c>
      <c r="Q427">
        <v>4688</v>
      </c>
      <c r="R427">
        <v>755</v>
      </c>
      <c r="S427" t="b">
        <v>0</v>
      </c>
      <c r="T427" t="s">
        <v>87</v>
      </c>
      <c r="U427" t="b">
        <v>0</v>
      </c>
      <c r="V427" t="s">
        <v>88</v>
      </c>
      <c r="W427" s="1">
        <v>44659.526643518519</v>
      </c>
      <c r="X427">
        <v>185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200</v>
      </c>
      <c r="AE427">
        <v>176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1022</v>
      </c>
      <c r="B428" t="s">
        <v>79</v>
      </c>
      <c r="C428" t="s">
        <v>1023</v>
      </c>
      <c r="D428" t="s">
        <v>81</v>
      </c>
      <c r="E428" s="2" t="str">
        <f t="shared" ref="E428:E437" si="12">HYPERLINK("capsilon://?command=openfolder&amp;siteaddress=FAM.docvelocity-na8.net&amp;folderid=FX9EAB9EB9-CD3B-0A47-9C09-4DC946950905","FX22042208")</f>
        <v>FX22042208</v>
      </c>
      <c r="F428" t="s">
        <v>19</v>
      </c>
      <c r="G428" t="s">
        <v>19</v>
      </c>
      <c r="H428" t="s">
        <v>82</v>
      </c>
      <c r="I428" t="s">
        <v>1024</v>
      </c>
      <c r="J428">
        <v>73</v>
      </c>
      <c r="K428" t="s">
        <v>84</v>
      </c>
      <c r="L428" t="s">
        <v>85</v>
      </c>
      <c r="M428" t="s">
        <v>86</v>
      </c>
      <c r="N428">
        <v>2</v>
      </c>
      <c r="O428" s="1">
        <v>44659.469236111108</v>
      </c>
      <c r="P428" s="1">
        <v>44659.496886574074</v>
      </c>
      <c r="Q428">
        <v>1495</v>
      </c>
      <c r="R428">
        <v>894</v>
      </c>
      <c r="S428" t="b">
        <v>0</v>
      </c>
      <c r="T428" t="s">
        <v>87</v>
      </c>
      <c r="U428" t="b">
        <v>0</v>
      </c>
      <c r="V428" t="s">
        <v>180</v>
      </c>
      <c r="W428" s="1">
        <v>44659.489548611113</v>
      </c>
      <c r="X428">
        <v>397</v>
      </c>
      <c r="Y428">
        <v>41</v>
      </c>
      <c r="Z428">
        <v>0</v>
      </c>
      <c r="AA428">
        <v>41</v>
      </c>
      <c r="AB428">
        <v>0</v>
      </c>
      <c r="AC428">
        <v>2</v>
      </c>
      <c r="AD428">
        <v>32</v>
      </c>
      <c r="AE428">
        <v>0</v>
      </c>
      <c r="AF428">
        <v>0</v>
      </c>
      <c r="AG428">
        <v>0</v>
      </c>
      <c r="AH428" t="s">
        <v>102</v>
      </c>
      <c r="AI428" s="1">
        <v>44659.496886574074</v>
      </c>
      <c r="AJ428">
        <v>218</v>
      </c>
      <c r="AK428">
        <v>2</v>
      </c>
      <c r="AL428">
        <v>0</v>
      </c>
      <c r="AM428">
        <v>2</v>
      </c>
      <c r="AN428">
        <v>0</v>
      </c>
      <c r="AO428">
        <v>1</v>
      </c>
      <c r="AP428">
        <v>30</v>
      </c>
      <c r="AQ428">
        <v>0</v>
      </c>
      <c r="AR428">
        <v>0</v>
      </c>
      <c r="AS428">
        <v>0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1025</v>
      </c>
      <c r="B429" t="s">
        <v>79</v>
      </c>
      <c r="C429" t="s">
        <v>1023</v>
      </c>
      <c r="D429" t="s">
        <v>81</v>
      </c>
      <c r="E429" s="2" t="str">
        <f t="shared" si="12"/>
        <v>FX22042208</v>
      </c>
      <c r="F429" t="s">
        <v>19</v>
      </c>
      <c r="G429" t="s">
        <v>19</v>
      </c>
      <c r="H429" t="s">
        <v>82</v>
      </c>
      <c r="I429" t="s">
        <v>1026</v>
      </c>
      <c r="J429">
        <v>68</v>
      </c>
      <c r="K429" t="s">
        <v>84</v>
      </c>
      <c r="L429" t="s">
        <v>85</v>
      </c>
      <c r="M429" t="s">
        <v>86</v>
      </c>
      <c r="N429">
        <v>2</v>
      </c>
      <c r="O429" s="1">
        <v>44659.469328703701</v>
      </c>
      <c r="P429" s="1">
        <v>44659.497835648152</v>
      </c>
      <c r="Q429">
        <v>1600</v>
      </c>
      <c r="R429">
        <v>863</v>
      </c>
      <c r="S429" t="b">
        <v>0</v>
      </c>
      <c r="T429" t="s">
        <v>87</v>
      </c>
      <c r="U429" t="b">
        <v>0</v>
      </c>
      <c r="V429" t="s">
        <v>189</v>
      </c>
      <c r="W429" s="1">
        <v>44659.495937500003</v>
      </c>
      <c r="X429">
        <v>703</v>
      </c>
      <c r="Y429">
        <v>36</v>
      </c>
      <c r="Z429">
        <v>0</v>
      </c>
      <c r="AA429">
        <v>36</v>
      </c>
      <c r="AB429">
        <v>0</v>
      </c>
      <c r="AC429">
        <v>3</v>
      </c>
      <c r="AD429">
        <v>32</v>
      </c>
      <c r="AE429">
        <v>0</v>
      </c>
      <c r="AF429">
        <v>0</v>
      </c>
      <c r="AG429">
        <v>0</v>
      </c>
      <c r="AH429" t="s">
        <v>102</v>
      </c>
      <c r="AI429" s="1">
        <v>44659.497835648152</v>
      </c>
      <c r="AJ429">
        <v>81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32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1027</v>
      </c>
      <c r="B430" t="s">
        <v>79</v>
      </c>
      <c r="C430" t="s">
        <v>1023</v>
      </c>
      <c r="D430" t="s">
        <v>81</v>
      </c>
      <c r="E430" s="2" t="str">
        <f t="shared" si="12"/>
        <v>FX22042208</v>
      </c>
      <c r="F430" t="s">
        <v>19</v>
      </c>
      <c r="G430" t="s">
        <v>19</v>
      </c>
      <c r="H430" t="s">
        <v>82</v>
      </c>
      <c r="I430" t="s">
        <v>1028</v>
      </c>
      <c r="J430">
        <v>28</v>
      </c>
      <c r="K430" t="s">
        <v>84</v>
      </c>
      <c r="L430" t="s">
        <v>85</v>
      </c>
      <c r="M430" t="s">
        <v>86</v>
      </c>
      <c r="N430">
        <v>1</v>
      </c>
      <c r="O430" s="1">
        <v>44659.469525462962</v>
      </c>
      <c r="P430" s="1">
        <v>44659.528506944444</v>
      </c>
      <c r="Q430">
        <v>4380</v>
      </c>
      <c r="R430">
        <v>716</v>
      </c>
      <c r="S430" t="b">
        <v>0</v>
      </c>
      <c r="T430" t="s">
        <v>87</v>
      </c>
      <c r="U430" t="b">
        <v>0</v>
      </c>
      <c r="V430" t="s">
        <v>88</v>
      </c>
      <c r="W430" s="1">
        <v>44659.528506944444</v>
      </c>
      <c r="X430">
        <v>160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28</v>
      </c>
      <c r="AE430">
        <v>21</v>
      </c>
      <c r="AF430">
        <v>0</v>
      </c>
      <c r="AG430">
        <v>3</v>
      </c>
      <c r="AH430" t="s">
        <v>87</v>
      </c>
      <c r="AI430" t="s">
        <v>87</v>
      </c>
      <c r="AJ430" t="s">
        <v>87</v>
      </c>
      <c r="AK430" t="s">
        <v>87</v>
      </c>
      <c r="AL430" t="s">
        <v>87</v>
      </c>
      <c r="AM430" t="s">
        <v>87</v>
      </c>
      <c r="AN430" t="s">
        <v>87</v>
      </c>
      <c r="AO430" t="s">
        <v>87</v>
      </c>
      <c r="AP430" t="s">
        <v>87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1029</v>
      </c>
      <c r="B431" t="s">
        <v>79</v>
      </c>
      <c r="C431" t="s">
        <v>1023</v>
      </c>
      <c r="D431" t="s">
        <v>81</v>
      </c>
      <c r="E431" s="2" t="str">
        <f t="shared" si="12"/>
        <v>FX22042208</v>
      </c>
      <c r="F431" t="s">
        <v>19</v>
      </c>
      <c r="G431" t="s">
        <v>19</v>
      </c>
      <c r="H431" t="s">
        <v>82</v>
      </c>
      <c r="I431" t="s">
        <v>1030</v>
      </c>
      <c r="J431">
        <v>74</v>
      </c>
      <c r="K431" t="s">
        <v>84</v>
      </c>
      <c r="L431" t="s">
        <v>85</v>
      </c>
      <c r="M431" t="s">
        <v>86</v>
      </c>
      <c r="N431">
        <v>2</v>
      </c>
      <c r="O431" s="1">
        <v>44659.469606481478</v>
      </c>
      <c r="P431" s="1">
        <v>44659.498842592591</v>
      </c>
      <c r="Q431">
        <v>2022</v>
      </c>
      <c r="R431">
        <v>504</v>
      </c>
      <c r="S431" t="b">
        <v>0</v>
      </c>
      <c r="T431" t="s">
        <v>87</v>
      </c>
      <c r="U431" t="b">
        <v>0</v>
      </c>
      <c r="V431" t="s">
        <v>180</v>
      </c>
      <c r="W431" s="1">
        <v>44659.494247685187</v>
      </c>
      <c r="X431">
        <v>405</v>
      </c>
      <c r="Y431">
        <v>36</v>
      </c>
      <c r="Z431">
        <v>0</v>
      </c>
      <c r="AA431">
        <v>36</v>
      </c>
      <c r="AB431">
        <v>0</v>
      </c>
      <c r="AC431">
        <v>6</v>
      </c>
      <c r="AD431">
        <v>38</v>
      </c>
      <c r="AE431">
        <v>0</v>
      </c>
      <c r="AF431">
        <v>0</v>
      </c>
      <c r="AG431">
        <v>0</v>
      </c>
      <c r="AH431" t="s">
        <v>102</v>
      </c>
      <c r="AI431" s="1">
        <v>44659.498842592591</v>
      </c>
      <c r="AJ431">
        <v>86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38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1031</v>
      </c>
      <c r="B432" t="s">
        <v>79</v>
      </c>
      <c r="C432" t="s">
        <v>1023</v>
      </c>
      <c r="D432" t="s">
        <v>81</v>
      </c>
      <c r="E432" s="2" t="str">
        <f t="shared" si="12"/>
        <v>FX22042208</v>
      </c>
      <c r="F432" t="s">
        <v>19</v>
      </c>
      <c r="G432" t="s">
        <v>19</v>
      </c>
      <c r="H432" t="s">
        <v>82</v>
      </c>
      <c r="I432" t="s">
        <v>1032</v>
      </c>
      <c r="J432">
        <v>74</v>
      </c>
      <c r="K432" t="s">
        <v>84</v>
      </c>
      <c r="L432" t="s">
        <v>85</v>
      </c>
      <c r="M432" t="s">
        <v>86</v>
      </c>
      <c r="N432">
        <v>2</v>
      </c>
      <c r="O432" s="1">
        <v>44659.46979166667</v>
      </c>
      <c r="P432" s="1">
        <v>44659.501597222225</v>
      </c>
      <c r="Q432">
        <v>1863</v>
      </c>
      <c r="R432">
        <v>885</v>
      </c>
      <c r="S432" t="b">
        <v>0</v>
      </c>
      <c r="T432" t="s">
        <v>87</v>
      </c>
      <c r="U432" t="b">
        <v>0</v>
      </c>
      <c r="V432" t="s">
        <v>114</v>
      </c>
      <c r="W432" s="1">
        <v>44659.497060185182</v>
      </c>
      <c r="X432">
        <v>639</v>
      </c>
      <c r="Y432">
        <v>36</v>
      </c>
      <c r="Z432">
        <v>0</v>
      </c>
      <c r="AA432">
        <v>36</v>
      </c>
      <c r="AB432">
        <v>0</v>
      </c>
      <c r="AC432">
        <v>13</v>
      </c>
      <c r="AD432">
        <v>38</v>
      </c>
      <c r="AE432">
        <v>0</v>
      </c>
      <c r="AF432">
        <v>0</v>
      </c>
      <c r="AG432">
        <v>0</v>
      </c>
      <c r="AH432" t="s">
        <v>102</v>
      </c>
      <c r="AI432" s="1">
        <v>44659.501597222225</v>
      </c>
      <c r="AJ432">
        <v>236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38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1033</v>
      </c>
      <c r="B433" t="s">
        <v>79</v>
      </c>
      <c r="C433" t="s">
        <v>1023</v>
      </c>
      <c r="D433" t="s">
        <v>81</v>
      </c>
      <c r="E433" s="2" t="str">
        <f t="shared" si="12"/>
        <v>FX22042208</v>
      </c>
      <c r="F433" t="s">
        <v>19</v>
      </c>
      <c r="G433" t="s">
        <v>19</v>
      </c>
      <c r="H433" t="s">
        <v>82</v>
      </c>
      <c r="I433" t="s">
        <v>1034</v>
      </c>
      <c r="J433">
        <v>56</v>
      </c>
      <c r="K433" t="s">
        <v>84</v>
      </c>
      <c r="L433" t="s">
        <v>85</v>
      </c>
      <c r="M433" t="s">
        <v>86</v>
      </c>
      <c r="N433">
        <v>2</v>
      </c>
      <c r="O433" s="1">
        <v>44659.47011574074</v>
      </c>
      <c r="P433" s="1">
        <v>44659.503067129626</v>
      </c>
      <c r="Q433">
        <v>2333</v>
      </c>
      <c r="R433">
        <v>514</v>
      </c>
      <c r="S433" t="b">
        <v>0</v>
      </c>
      <c r="T433" t="s">
        <v>87</v>
      </c>
      <c r="U433" t="b">
        <v>0</v>
      </c>
      <c r="V433" t="s">
        <v>148</v>
      </c>
      <c r="W433" s="1">
        <v>44659.493831018517</v>
      </c>
      <c r="X433">
        <v>311</v>
      </c>
      <c r="Y433">
        <v>42</v>
      </c>
      <c r="Z433">
        <v>0</v>
      </c>
      <c r="AA433">
        <v>42</v>
      </c>
      <c r="AB433">
        <v>0</v>
      </c>
      <c r="AC433">
        <v>4</v>
      </c>
      <c r="AD433">
        <v>14</v>
      </c>
      <c r="AE433">
        <v>0</v>
      </c>
      <c r="AF433">
        <v>0</v>
      </c>
      <c r="AG433">
        <v>0</v>
      </c>
      <c r="AH433" t="s">
        <v>102</v>
      </c>
      <c r="AI433" s="1">
        <v>44659.503067129626</v>
      </c>
      <c r="AJ433">
        <v>126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1035</v>
      </c>
      <c r="B434" t="s">
        <v>79</v>
      </c>
      <c r="C434" t="s">
        <v>1023</v>
      </c>
      <c r="D434" t="s">
        <v>81</v>
      </c>
      <c r="E434" s="2" t="str">
        <f t="shared" si="12"/>
        <v>FX22042208</v>
      </c>
      <c r="F434" t="s">
        <v>19</v>
      </c>
      <c r="G434" t="s">
        <v>19</v>
      </c>
      <c r="H434" t="s">
        <v>82</v>
      </c>
      <c r="I434" t="s">
        <v>1036</v>
      </c>
      <c r="J434">
        <v>56</v>
      </c>
      <c r="K434" t="s">
        <v>84</v>
      </c>
      <c r="L434" t="s">
        <v>85</v>
      </c>
      <c r="M434" t="s">
        <v>86</v>
      </c>
      <c r="N434">
        <v>2</v>
      </c>
      <c r="O434" s="1">
        <v>44659.470150462963</v>
      </c>
      <c r="P434" s="1">
        <v>44659.504247685189</v>
      </c>
      <c r="Q434">
        <v>2543</v>
      </c>
      <c r="R434">
        <v>403</v>
      </c>
      <c r="S434" t="b">
        <v>0</v>
      </c>
      <c r="T434" t="s">
        <v>87</v>
      </c>
      <c r="U434" t="b">
        <v>0</v>
      </c>
      <c r="V434" t="s">
        <v>130</v>
      </c>
      <c r="W434" s="1">
        <v>44659.496354166666</v>
      </c>
      <c r="X434">
        <v>268</v>
      </c>
      <c r="Y434">
        <v>21</v>
      </c>
      <c r="Z434">
        <v>0</v>
      </c>
      <c r="AA434">
        <v>21</v>
      </c>
      <c r="AB434">
        <v>21</v>
      </c>
      <c r="AC434">
        <v>6</v>
      </c>
      <c r="AD434">
        <v>35</v>
      </c>
      <c r="AE434">
        <v>0</v>
      </c>
      <c r="AF434">
        <v>0</v>
      </c>
      <c r="AG434">
        <v>0</v>
      </c>
      <c r="AH434" t="s">
        <v>102</v>
      </c>
      <c r="AI434" s="1">
        <v>44659.504247685189</v>
      </c>
      <c r="AJ434">
        <v>101</v>
      </c>
      <c r="AK434">
        <v>0</v>
      </c>
      <c r="AL434">
        <v>0</v>
      </c>
      <c r="AM434">
        <v>0</v>
      </c>
      <c r="AN434">
        <v>21</v>
      </c>
      <c r="AO434">
        <v>0</v>
      </c>
      <c r="AP434">
        <v>35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1037</v>
      </c>
      <c r="B435" t="s">
        <v>79</v>
      </c>
      <c r="C435" t="s">
        <v>1023</v>
      </c>
      <c r="D435" t="s">
        <v>81</v>
      </c>
      <c r="E435" s="2" t="str">
        <f t="shared" si="12"/>
        <v>FX22042208</v>
      </c>
      <c r="F435" t="s">
        <v>19</v>
      </c>
      <c r="G435" t="s">
        <v>19</v>
      </c>
      <c r="H435" t="s">
        <v>82</v>
      </c>
      <c r="I435" t="s">
        <v>1038</v>
      </c>
      <c r="J435">
        <v>74</v>
      </c>
      <c r="K435" t="s">
        <v>84</v>
      </c>
      <c r="L435" t="s">
        <v>85</v>
      </c>
      <c r="M435" t="s">
        <v>86</v>
      </c>
      <c r="N435">
        <v>2</v>
      </c>
      <c r="O435" s="1">
        <v>44659.470208333332</v>
      </c>
      <c r="P435" s="1">
        <v>44659.508819444447</v>
      </c>
      <c r="Q435">
        <v>2293</v>
      </c>
      <c r="R435">
        <v>1043</v>
      </c>
      <c r="S435" t="b">
        <v>0</v>
      </c>
      <c r="T435" t="s">
        <v>87</v>
      </c>
      <c r="U435" t="b">
        <v>0</v>
      </c>
      <c r="V435" t="s">
        <v>151</v>
      </c>
      <c r="W435" s="1">
        <v>44659.501400462963</v>
      </c>
      <c r="X435">
        <v>591</v>
      </c>
      <c r="Y435">
        <v>36</v>
      </c>
      <c r="Z435">
        <v>0</v>
      </c>
      <c r="AA435">
        <v>36</v>
      </c>
      <c r="AB435">
        <v>0</v>
      </c>
      <c r="AC435">
        <v>7</v>
      </c>
      <c r="AD435">
        <v>38</v>
      </c>
      <c r="AE435">
        <v>0</v>
      </c>
      <c r="AF435">
        <v>0</v>
      </c>
      <c r="AG435">
        <v>0</v>
      </c>
      <c r="AH435" t="s">
        <v>102</v>
      </c>
      <c r="AI435" s="1">
        <v>44659.508819444447</v>
      </c>
      <c r="AJ435">
        <v>394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38</v>
      </c>
      <c r="AQ435">
        <v>0</v>
      </c>
      <c r="AR435">
        <v>0</v>
      </c>
      <c r="AS435">
        <v>0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1039</v>
      </c>
      <c r="B436" t="s">
        <v>79</v>
      </c>
      <c r="C436" t="s">
        <v>1023</v>
      </c>
      <c r="D436" t="s">
        <v>81</v>
      </c>
      <c r="E436" s="2" t="str">
        <f t="shared" si="12"/>
        <v>FX22042208</v>
      </c>
      <c r="F436" t="s">
        <v>19</v>
      </c>
      <c r="G436" t="s">
        <v>19</v>
      </c>
      <c r="H436" t="s">
        <v>82</v>
      </c>
      <c r="I436" t="s">
        <v>1040</v>
      </c>
      <c r="J436">
        <v>28</v>
      </c>
      <c r="K436" t="s">
        <v>84</v>
      </c>
      <c r="L436" t="s">
        <v>85</v>
      </c>
      <c r="M436" t="s">
        <v>86</v>
      </c>
      <c r="N436">
        <v>2</v>
      </c>
      <c r="O436" s="1">
        <v>44659.470231481479</v>
      </c>
      <c r="P436" s="1">
        <v>44659.512430555558</v>
      </c>
      <c r="Q436">
        <v>3214</v>
      </c>
      <c r="R436">
        <v>432</v>
      </c>
      <c r="S436" t="b">
        <v>0</v>
      </c>
      <c r="T436" t="s">
        <v>87</v>
      </c>
      <c r="U436" t="b">
        <v>0</v>
      </c>
      <c r="V436" t="s">
        <v>158</v>
      </c>
      <c r="W436" s="1">
        <v>44659.476145833331</v>
      </c>
      <c r="X436">
        <v>122</v>
      </c>
      <c r="Y436">
        <v>21</v>
      </c>
      <c r="Z436">
        <v>0</v>
      </c>
      <c r="AA436">
        <v>21</v>
      </c>
      <c r="AB436">
        <v>0</v>
      </c>
      <c r="AC436">
        <v>2</v>
      </c>
      <c r="AD436">
        <v>7</v>
      </c>
      <c r="AE436">
        <v>0</v>
      </c>
      <c r="AF436">
        <v>0</v>
      </c>
      <c r="AG436">
        <v>0</v>
      </c>
      <c r="AH436" t="s">
        <v>102</v>
      </c>
      <c r="AI436" s="1">
        <v>44659.512430555558</v>
      </c>
      <c r="AJ436">
        <v>310</v>
      </c>
      <c r="AK436">
        <v>2</v>
      </c>
      <c r="AL436">
        <v>0</v>
      </c>
      <c r="AM436">
        <v>2</v>
      </c>
      <c r="AN436">
        <v>0</v>
      </c>
      <c r="AO436">
        <v>1</v>
      </c>
      <c r="AP436">
        <v>5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1041</v>
      </c>
      <c r="B437" t="s">
        <v>79</v>
      </c>
      <c r="C437" t="s">
        <v>1023</v>
      </c>
      <c r="D437" t="s">
        <v>81</v>
      </c>
      <c r="E437" s="2" t="str">
        <f t="shared" si="12"/>
        <v>FX22042208</v>
      </c>
      <c r="F437" t="s">
        <v>19</v>
      </c>
      <c r="G437" t="s">
        <v>19</v>
      </c>
      <c r="H437" t="s">
        <v>82</v>
      </c>
      <c r="I437" t="s">
        <v>1042</v>
      </c>
      <c r="J437">
        <v>56</v>
      </c>
      <c r="K437" t="s">
        <v>84</v>
      </c>
      <c r="L437" t="s">
        <v>85</v>
      </c>
      <c r="M437" t="s">
        <v>86</v>
      </c>
      <c r="N437">
        <v>2</v>
      </c>
      <c r="O437" s="1">
        <v>44659.470277777778</v>
      </c>
      <c r="P437" s="1">
        <v>44659.513483796298</v>
      </c>
      <c r="Q437">
        <v>2639</v>
      </c>
      <c r="R437">
        <v>1094</v>
      </c>
      <c r="S437" t="b">
        <v>0</v>
      </c>
      <c r="T437" t="s">
        <v>87</v>
      </c>
      <c r="U437" t="b">
        <v>0</v>
      </c>
      <c r="V437" t="s">
        <v>148</v>
      </c>
      <c r="W437" s="1">
        <v>44659.500868055555</v>
      </c>
      <c r="X437">
        <v>536</v>
      </c>
      <c r="Y437">
        <v>25</v>
      </c>
      <c r="Z437">
        <v>0</v>
      </c>
      <c r="AA437">
        <v>25</v>
      </c>
      <c r="AB437">
        <v>0</v>
      </c>
      <c r="AC437">
        <v>5</v>
      </c>
      <c r="AD437">
        <v>31</v>
      </c>
      <c r="AE437">
        <v>0</v>
      </c>
      <c r="AF437">
        <v>0</v>
      </c>
      <c r="AG437">
        <v>0</v>
      </c>
      <c r="AH437" t="s">
        <v>102</v>
      </c>
      <c r="AI437" s="1">
        <v>44659.513483796298</v>
      </c>
      <c r="AJ437">
        <v>74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31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1043</v>
      </c>
      <c r="B438" t="s">
        <v>79</v>
      </c>
      <c r="C438" t="s">
        <v>1044</v>
      </c>
      <c r="D438" t="s">
        <v>81</v>
      </c>
      <c r="E438" s="2" t="str">
        <f>HYPERLINK("capsilon://?command=openfolder&amp;siteaddress=FAM.docvelocity-na8.net&amp;folderid=FX84AB5157-976F-8F68-B550-79B52A3C94F1","FX220311563")</f>
        <v>FX220311563</v>
      </c>
      <c r="F438" t="s">
        <v>19</v>
      </c>
      <c r="G438" t="s">
        <v>19</v>
      </c>
      <c r="H438" t="s">
        <v>82</v>
      </c>
      <c r="I438" t="s">
        <v>1045</v>
      </c>
      <c r="J438">
        <v>0</v>
      </c>
      <c r="K438" t="s">
        <v>84</v>
      </c>
      <c r="L438" t="s">
        <v>85</v>
      </c>
      <c r="M438" t="s">
        <v>86</v>
      </c>
      <c r="N438">
        <v>2</v>
      </c>
      <c r="O438" s="1">
        <v>44659.479004629633</v>
      </c>
      <c r="P438" s="1">
        <v>44659.514907407407</v>
      </c>
      <c r="Q438">
        <v>2390</v>
      </c>
      <c r="R438">
        <v>712</v>
      </c>
      <c r="S438" t="b">
        <v>0</v>
      </c>
      <c r="T438" t="s">
        <v>87</v>
      </c>
      <c r="U438" t="b">
        <v>0</v>
      </c>
      <c r="V438" t="s">
        <v>114</v>
      </c>
      <c r="W438" s="1">
        <v>44659.50236111111</v>
      </c>
      <c r="X438">
        <v>574</v>
      </c>
      <c r="Y438">
        <v>49</v>
      </c>
      <c r="Z438">
        <v>0</v>
      </c>
      <c r="AA438">
        <v>49</v>
      </c>
      <c r="AB438">
        <v>0</v>
      </c>
      <c r="AC438">
        <v>25</v>
      </c>
      <c r="AD438">
        <v>-49</v>
      </c>
      <c r="AE438">
        <v>0</v>
      </c>
      <c r="AF438">
        <v>0</v>
      </c>
      <c r="AG438">
        <v>0</v>
      </c>
      <c r="AH438" t="s">
        <v>102</v>
      </c>
      <c r="AI438" s="1">
        <v>44659.514907407407</v>
      </c>
      <c r="AJ438">
        <v>122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-49</v>
      </c>
      <c r="AQ438">
        <v>0</v>
      </c>
      <c r="AR438">
        <v>0</v>
      </c>
      <c r="AS438">
        <v>0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1046</v>
      </c>
      <c r="B439" t="s">
        <v>79</v>
      </c>
      <c r="C439" t="s">
        <v>744</v>
      </c>
      <c r="D439" t="s">
        <v>81</v>
      </c>
      <c r="E439" s="2" t="str">
        <f>HYPERLINK("capsilon://?command=openfolder&amp;siteaddress=FAM.docvelocity-na8.net&amp;folderid=FX51415426-C45D-C4D3-2925-E81F745F0779","FX22041585")</f>
        <v>FX22041585</v>
      </c>
      <c r="F439" t="s">
        <v>19</v>
      </c>
      <c r="G439" t="s">
        <v>19</v>
      </c>
      <c r="H439" t="s">
        <v>82</v>
      </c>
      <c r="I439" t="s">
        <v>1047</v>
      </c>
      <c r="J439">
        <v>0</v>
      </c>
      <c r="K439" t="s">
        <v>84</v>
      </c>
      <c r="L439" t="s">
        <v>85</v>
      </c>
      <c r="M439" t="s">
        <v>86</v>
      </c>
      <c r="N439">
        <v>2</v>
      </c>
      <c r="O439" s="1">
        <v>44659.479259259257</v>
      </c>
      <c r="P439" s="1">
        <v>44659.535416666666</v>
      </c>
      <c r="Q439">
        <v>4364</v>
      </c>
      <c r="R439">
        <v>488</v>
      </c>
      <c r="S439" t="b">
        <v>0</v>
      </c>
      <c r="T439" t="s">
        <v>87</v>
      </c>
      <c r="U439" t="b">
        <v>0</v>
      </c>
      <c r="V439" t="s">
        <v>158</v>
      </c>
      <c r="W439" s="1">
        <v>44659.483032407406</v>
      </c>
      <c r="X439">
        <v>98</v>
      </c>
      <c r="Y439">
        <v>9</v>
      </c>
      <c r="Z439">
        <v>0</v>
      </c>
      <c r="AA439">
        <v>9</v>
      </c>
      <c r="AB439">
        <v>0</v>
      </c>
      <c r="AC439">
        <v>2</v>
      </c>
      <c r="AD439">
        <v>-9</v>
      </c>
      <c r="AE439">
        <v>0</v>
      </c>
      <c r="AF439">
        <v>0</v>
      </c>
      <c r="AG439">
        <v>0</v>
      </c>
      <c r="AH439" t="s">
        <v>102</v>
      </c>
      <c r="AI439" s="1">
        <v>44659.535416666666</v>
      </c>
      <c r="AJ439">
        <v>71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-9</v>
      </c>
      <c r="AQ439">
        <v>0</v>
      </c>
      <c r="AR439">
        <v>0</v>
      </c>
      <c r="AS439">
        <v>0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1048</v>
      </c>
      <c r="B440" t="s">
        <v>79</v>
      </c>
      <c r="C440" t="s">
        <v>156</v>
      </c>
      <c r="D440" t="s">
        <v>81</v>
      </c>
      <c r="E440" s="2" t="str">
        <f>HYPERLINK("capsilon://?command=openfolder&amp;siteaddress=FAM.docvelocity-na8.net&amp;folderid=FX63A7DAB5-29E8-8D2C-AAE4-5AD302536CFD","FX2204561")</f>
        <v>FX2204561</v>
      </c>
      <c r="F440" t="s">
        <v>19</v>
      </c>
      <c r="G440" t="s">
        <v>19</v>
      </c>
      <c r="H440" t="s">
        <v>82</v>
      </c>
      <c r="I440" t="s">
        <v>1049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44659.484131944446</v>
      </c>
      <c r="P440" s="1">
        <v>44659.535879629628</v>
      </c>
      <c r="Q440">
        <v>4338</v>
      </c>
      <c r="R440">
        <v>133</v>
      </c>
      <c r="S440" t="b">
        <v>0</v>
      </c>
      <c r="T440" t="s">
        <v>87</v>
      </c>
      <c r="U440" t="b">
        <v>0</v>
      </c>
      <c r="V440" t="s">
        <v>158</v>
      </c>
      <c r="W440" s="1">
        <v>44659.486550925925</v>
      </c>
      <c r="X440">
        <v>94</v>
      </c>
      <c r="Y440">
        <v>9</v>
      </c>
      <c r="Z440">
        <v>0</v>
      </c>
      <c r="AA440">
        <v>9</v>
      </c>
      <c r="AB440">
        <v>0</v>
      </c>
      <c r="AC440">
        <v>0</v>
      </c>
      <c r="AD440">
        <v>-9</v>
      </c>
      <c r="AE440">
        <v>0</v>
      </c>
      <c r="AF440">
        <v>0</v>
      </c>
      <c r="AG440">
        <v>0</v>
      </c>
      <c r="AH440" t="s">
        <v>102</v>
      </c>
      <c r="AI440" s="1">
        <v>44659.535879629628</v>
      </c>
      <c r="AJ440">
        <v>39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-9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1050</v>
      </c>
      <c r="B441" t="s">
        <v>79</v>
      </c>
      <c r="C441" t="s">
        <v>156</v>
      </c>
      <c r="D441" t="s">
        <v>81</v>
      </c>
      <c r="E441" s="2" t="str">
        <f>HYPERLINK("capsilon://?command=openfolder&amp;siteaddress=FAM.docvelocity-na8.net&amp;folderid=FX63A7DAB5-29E8-8D2C-AAE4-5AD302536CFD","FX2204561")</f>
        <v>FX2204561</v>
      </c>
      <c r="F441" t="s">
        <v>19</v>
      </c>
      <c r="G441" t="s">
        <v>19</v>
      </c>
      <c r="H441" t="s">
        <v>82</v>
      </c>
      <c r="I441" t="s">
        <v>1051</v>
      </c>
      <c r="J441">
        <v>0</v>
      </c>
      <c r="K441" t="s">
        <v>84</v>
      </c>
      <c r="L441" t="s">
        <v>85</v>
      </c>
      <c r="M441" t="s">
        <v>86</v>
      </c>
      <c r="N441">
        <v>2</v>
      </c>
      <c r="O441" s="1">
        <v>44659.485138888886</v>
      </c>
      <c r="P441" s="1">
        <v>44659.536006944443</v>
      </c>
      <c r="Q441">
        <v>4288</v>
      </c>
      <c r="R441">
        <v>107</v>
      </c>
      <c r="S441" t="b">
        <v>0</v>
      </c>
      <c r="T441" t="s">
        <v>87</v>
      </c>
      <c r="U441" t="b">
        <v>0</v>
      </c>
      <c r="V441" t="s">
        <v>114</v>
      </c>
      <c r="W441" s="1">
        <v>44659.497523148151</v>
      </c>
      <c r="X441">
        <v>39</v>
      </c>
      <c r="Y441">
        <v>0</v>
      </c>
      <c r="Z441">
        <v>0</v>
      </c>
      <c r="AA441">
        <v>0</v>
      </c>
      <c r="AB441">
        <v>9</v>
      </c>
      <c r="AC441">
        <v>0</v>
      </c>
      <c r="AD441">
        <v>0</v>
      </c>
      <c r="AE441">
        <v>0</v>
      </c>
      <c r="AF441">
        <v>0</v>
      </c>
      <c r="AG441">
        <v>0</v>
      </c>
      <c r="AH441" t="s">
        <v>102</v>
      </c>
      <c r="AI441" s="1">
        <v>44659.536006944443</v>
      </c>
      <c r="AJ441">
        <v>10</v>
      </c>
      <c r="AK441">
        <v>0</v>
      </c>
      <c r="AL441">
        <v>0</v>
      </c>
      <c r="AM441">
        <v>0</v>
      </c>
      <c r="AN441">
        <v>9</v>
      </c>
      <c r="AO441">
        <v>0</v>
      </c>
      <c r="AP441">
        <v>0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1052</v>
      </c>
      <c r="B442" t="s">
        <v>79</v>
      </c>
      <c r="C442" t="s">
        <v>1053</v>
      </c>
      <c r="D442" t="s">
        <v>81</v>
      </c>
      <c r="E442" s="2" t="str">
        <f>HYPERLINK("capsilon://?command=openfolder&amp;siteaddress=FAM.docvelocity-na8.net&amp;folderid=FXB1647422-6B88-E7D1-5F05-FBCDA3D3CE05","FX220312464")</f>
        <v>FX220312464</v>
      </c>
      <c r="F442" t="s">
        <v>19</v>
      </c>
      <c r="G442" t="s">
        <v>19</v>
      </c>
      <c r="H442" t="s">
        <v>82</v>
      </c>
      <c r="I442" t="s">
        <v>1054</v>
      </c>
      <c r="J442">
        <v>439</v>
      </c>
      <c r="K442" t="s">
        <v>84</v>
      </c>
      <c r="L442" t="s">
        <v>85</v>
      </c>
      <c r="M442" t="s">
        <v>86</v>
      </c>
      <c r="N442">
        <v>1</v>
      </c>
      <c r="O442" s="1">
        <v>44652.604537037034</v>
      </c>
      <c r="P442" s="1">
        <v>44652.644467592596</v>
      </c>
      <c r="Q442">
        <v>3119</v>
      </c>
      <c r="R442">
        <v>331</v>
      </c>
      <c r="S442" t="b">
        <v>0</v>
      </c>
      <c r="T442" t="s">
        <v>87</v>
      </c>
      <c r="U442" t="b">
        <v>0</v>
      </c>
      <c r="V442" t="s">
        <v>88</v>
      </c>
      <c r="W442" s="1">
        <v>44652.644467592596</v>
      </c>
      <c r="X442">
        <v>209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439</v>
      </c>
      <c r="AE442">
        <v>415</v>
      </c>
      <c r="AF442">
        <v>0</v>
      </c>
      <c r="AG442">
        <v>10</v>
      </c>
      <c r="AH442" t="s">
        <v>87</v>
      </c>
      <c r="AI442" t="s">
        <v>87</v>
      </c>
      <c r="AJ442" t="s">
        <v>87</v>
      </c>
      <c r="AK442" t="s">
        <v>87</v>
      </c>
      <c r="AL442" t="s">
        <v>87</v>
      </c>
      <c r="AM442" t="s">
        <v>87</v>
      </c>
      <c r="AN442" t="s">
        <v>87</v>
      </c>
      <c r="AO442" t="s">
        <v>87</v>
      </c>
      <c r="AP442" t="s">
        <v>87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1055</v>
      </c>
      <c r="B443" t="s">
        <v>79</v>
      </c>
      <c r="C443" t="s">
        <v>862</v>
      </c>
      <c r="D443" t="s">
        <v>81</v>
      </c>
      <c r="E443" s="2" t="str">
        <f>HYPERLINK("capsilon://?command=openfolder&amp;siteaddress=FAM.docvelocity-na8.net&amp;folderid=FXC6827D08-849C-E464-E56A-85031C66B2CB","FX22041006")</f>
        <v>FX22041006</v>
      </c>
      <c r="F443" t="s">
        <v>19</v>
      </c>
      <c r="G443" t="s">
        <v>19</v>
      </c>
      <c r="H443" t="s">
        <v>82</v>
      </c>
      <c r="I443" t="s">
        <v>1056</v>
      </c>
      <c r="J443">
        <v>0</v>
      </c>
      <c r="K443" t="s">
        <v>84</v>
      </c>
      <c r="L443" t="s">
        <v>85</v>
      </c>
      <c r="M443" t="s">
        <v>86</v>
      </c>
      <c r="N443">
        <v>2</v>
      </c>
      <c r="O443" s="1">
        <v>44659.495729166665</v>
      </c>
      <c r="P443" s="1">
        <v>44659.53765046296</v>
      </c>
      <c r="Q443">
        <v>3017</v>
      </c>
      <c r="R443">
        <v>605</v>
      </c>
      <c r="S443" t="b">
        <v>0</v>
      </c>
      <c r="T443" t="s">
        <v>87</v>
      </c>
      <c r="U443" t="b">
        <v>0</v>
      </c>
      <c r="V443" t="s">
        <v>189</v>
      </c>
      <c r="W443" s="1">
        <v>44659.501585648148</v>
      </c>
      <c r="X443">
        <v>464</v>
      </c>
      <c r="Y443">
        <v>52</v>
      </c>
      <c r="Z443">
        <v>0</v>
      </c>
      <c r="AA443">
        <v>52</v>
      </c>
      <c r="AB443">
        <v>0</v>
      </c>
      <c r="AC443">
        <v>21</v>
      </c>
      <c r="AD443">
        <v>-52</v>
      </c>
      <c r="AE443">
        <v>0</v>
      </c>
      <c r="AF443">
        <v>0</v>
      </c>
      <c r="AG443">
        <v>0</v>
      </c>
      <c r="AH443" t="s">
        <v>102</v>
      </c>
      <c r="AI443" s="1">
        <v>44659.53765046296</v>
      </c>
      <c r="AJ443">
        <v>141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1057</v>
      </c>
      <c r="B444" t="s">
        <v>79</v>
      </c>
      <c r="C444" t="s">
        <v>1023</v>
      </c>
      <c r="D444" t="s">
        <v>81</v>
      </c>
      <c r="E444" s="2" t="str">
        <f>HYPERLINK("capsilon://?command=openfolder&amp;siteaddress=FAM.docvelocity-na8.net&amp;folderid=FX9EAB9EB9-CD3B-0A47-9C09-4DC946950905","FX22042208")</f>
        <v>FX22042208</v>
      </c>
      <c r="F444" t="s">
        <v>19</v>
      </c>
      <c r="G444" t="s">
        <v>19</v>
      </c>
      <c r="H444" t="s">
        <v>82</v>
      </c>
      <c r="I444" t="s">
        <v>1058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44659.495995370373</v>
      </c>
      <c r="P444" s="1">
        <v>44659.538113425922</v>
      </c>
      <c r="Q444">
        <v>3407</v>
      </c>
      <c r="R444">
        <v>232</v>
      </c>
      <c r="S444" t="b">
        <v>0</v>
      </c>
      <c r="T444" t="s">
        <v>87</v>
      </c>
      <c r="U444" t="b">
        <v>0</v>
      </c>
      <c r="V444" t="s">
        <v>108</v>
      </c>
      <c r="W444" s="1">
        <v>44659.498831018522</v>
      </c>
      <c r="X444">
        <v>193</v>
      </c>
      <c r="Y444">
        <v>9</v>
      </c>
      <c r="Z444">
        <v>0</v>
      </c>
      <c r="AA444">
        <v>9</v>
      </c>
      <c r="AB444">
        <v>0</v>
      </c>
      <c r="AC444">
        <v>0</v>
      </c>
      <c r="AD444">
        <v>-9</v>
      </c>
      <c r="AE444">
        <v>0</v>
      </c>
      <c r="AF444">
        <v>0</v>
      </c>
      <c r="AG444">
        <v>0</v>
      </c>
      <c r="AH444" t="s">
        <v>102</v>
      </c>
      <c r="AI444" s="1">
        <v>44659.538113425922</v>
      </c>
      <c r="AJ444">
        <v>39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-9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1059</v>
      </c>
      <c r="B445" t="s">
        <v>79</v>
      </c>
      <c r="C445" t="s">
        <v>823</v>
      </c>
      <c r="D445" t="s">
        <v>81</v>
      </c>
      <c r="E445" s="2" t="str">
        <f>HYPERLINK("capsilon://?command=openfolder&amp;siteaddress=FAM.docvelocity-na8.net&amp;folderid=FXB6D70817-ABC0-7CFC-9C14-3DE1EA32B877","FX2204351")</f>
        <v>FX2204351</v>
      </c>
      <c r="F445" t="s">
        <v>19</v>
      </c>
      <c r="G445" t="s">
        <v>19</v>
      </c>
      <c r="H445" t="s">
        <v>82</v>
      </c>
      <c r="I445" t="s">
        <v>1060</v>
      </c>
      <c r="J445">
        <v>0</v>
      </c>
      <c r="K445" t="s">
        <v>84</v>
      </c>
      <c r="L445" t="s">
        <v>85</v>
      </c>
      <c r="M445" t="s">
        <v>86</v>
      </c>
      <c r="N445">
        <v>2</v>
      </c>
      <c r="O445" s="1">
        <v>44659.503807870373</v>
      </c>
      <c r="P445" s="1">
        <v>44659.543935185182</v>
      </c>
      <c r="Q445">
        <v>3351</v>
      </c>
      <c r="R445">
        <v>116</v>
      </c>
      <c r="S445" t="b">
        <v>0</v>
      </c>
      <c r="T445" t="s">
        <v>87</v>
      </c>
      <c r="U445" t="b">
        <v>0</v>
      </c>
      <c r="V445" t="s">
        <v>130</v>
      </c>
      <c r="W445" s="1">
        <v>44659.50472222222</v>
      </c>
      <c r="X445">
        <v>64</v>
      </c>
      <c r="Y445">
        <v>9</v>
      </c>
      <c r="Z445">
        <v>0</v>
      </c>
      <c r="AA445">
        <v>9</v>
      </c>
      <c r="AB445">
        <v>0</v>
      </c>
      <c r="AC445">
        <v>2</v>
      </c>
      <c r="AD445">
        <v>-9</v>
      </c>
      <c r="AE445">
        <v>0</v>
      </c>
      <c r="AF445">
        <v>0</v>
      </c>
      <c r="AG445">
        <v>0</v>
      </c>
      <c r="AH445" t="s">
        <v>102</v>
      </c>
      <c r="AI445" s="1">
        <v>44659.543935185182</v>
      </c>
      <c r="AJ445">
        <v>52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-9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1061</v>
      </c>
      <c r="B446" t="s">
        <v>79</v>
      </c>
      <c r="C446" t="s">
        <v>1062</v>
      </c>
      <c r="D446" t="s">
        <v>81</v>
      </c>
      <c r="E446" s="2" t="str">
        <f>HYPERLINK("capsilon://?command=openfolder&amp;siteaddress=FAM.docvelocity-na8.net&amp;folderid=FX7B957298-52B8-92F2-56B3-ABFDD6A7DC66","FX22042736")</f>
        <v>FX22042736</v>
      </c>
      <c r="F446" t="s">
        <v>19</v>
      </c>
      <c r="G446" t="s">
        <v>19</v>
      </c>
      <c r="H446" t="s">
        <v>82</v>
      </c>
      <c r="I446" t="s">
        <v>1063</v>
      </c>
      <c r="J446">
        <v>396</v>
      </c>
      <c r="K446" t="s">
        <v>84</v>
      </c>
      <c r="L446" t="s">
        <v>85</v>
      </c>
      <c r="M446" t="s">
        <v>86</v>
      </c>
      <c r="N446">
        <v>1</v>
      </c>
      <c r="O446" s="1">
        <v>44659.507280092592</v>
      </c>
      <c r="P446" s="1">
        <v>44659.520775462966</v>
      </c>
      <c r="Q446">
        <v>403</v>
      </c>
      <c r="R446">
        <v>763</v>
      </c>
      <c r="S446" t="b">
        <v>0</v>
      </c>
      <c r="T446" t="s">
        <v>87</v>
      </c>
      <c r="U446" t="b">
        <v>0</v>
      </c>
      <c r="V446" t="s">
        <v>180</v>
      </c>
      <c r="W446" s="1">
        <v>44659.520775462966</v>
      </c>
      <c r="X446">
        <v>203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396</v>
      </c>
      <c r="AE446">
        <v>372</v>
      </c>
      <c r="AF446">
        <v>0</v>
      </c>
      <c r="AG446">
        <v>10</v>
      </c>
      <c r="AH446" t="s">
        <v>87</v>
      </c>
      <c r="AI446" t="s">
        <v>87</v>
      </c>
      <c r="AJ446" t="s">
        <v>87</v>
      </c>
      <c r="AK446" t="s">
        <v>87</v>
      </c>
      <c r="AL446" t="s">
        <v>87</v>
      </c>
      <c r="AM446" t="s">
        <v>87</v>
      </c>
      <c r="AN446" t="s">
        <v>87</v>
      </c>
      <c r="AO446" t="s">
        <v>87</v>
      </c>
      <c r="AP446" t="s">
        <v>87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1064</v>
      </c>
      <c r="B447" t="s">
        <v>79</v>
      </c>
      <c r="C447" t="s">
        <v>1065</v>
      </c>
      <c r="D447" t="s">
        <v>81</v>
      </c>
      <c r="E447" s="2" t="str">
        <f t="shared" ref="E447:E454" si="13">HYPERLINK("capsilon://?command=openfolder&amp;siteaddress=FAM.docvelocity-na8.net&amp;folderid=FX21A734C2-1DC9-513E-DEB6-B67E1552108B","FX22041183")</f>
        <v>FX22041183</v>
      </c>
      <c r="F447" t="s">
        <v>19</v>
      </c>
      <c r="G447" t="s">
        <v>19</v>
      </c>
      <c r="H447" t="s">
        <v>82</v>
      </c>
      <c r="I447" t="s">
        <v>1066</v>
      </c>
      <c r="J447">
        <v>50</v>
      </c>
      <c r="K447" t="s">
        <v>84</v>
      </c>
      <c r="L447" t="s">
        <v>85</v>
      </c>
      <c r="M447" t="s">
        <v>86</v>
      </c>
      <c r="N447">
        <v>2</v>
      </c>
      <c r="O447" s="1">
        <v>44659.517430555556</v>
      </c>
      <c r="P447" s="1">
        <v>44659.544849537036</v>
      </c>
      <c r="Q447">
        <v>1606</v>
      </c>
      <c r="R447">
        <v>763</v>
      </c>
      <c r="S447" t="b">
        <v>0</v>
      </c>
      <c r="T447" t="s">
        <v>87</v>
      </c>
      <c r="U447" t="b">
        <v>0</v>
      </c>
      <c r="V447" t="s">
        <v>148</v>
      </c>
      <c r="W447" s="1">
        <v>44659.525393518517</v>
      </c>
      <c r="X447">
        <v>685</v>
      </c>
      <c r="Y447">
        <v>45</v>
      </c>
      <c r="Z447">
        <v>0</v>
      </c>
      <c r="AA447">
        <v>45</v>
      </c>
      <c r="AB447">
        <v>0</v>
      </c>
      <c r="AC447">
        <v>29</v>
      </c>
      <c r="AD447">
        <v>5</v>
      </c>
      <c r="AE447">
        <v>0</v>
      </c>
      <c r="AF447">
        <v>0</v>
      </c>
      <c r="AG447">
        <v>0</v>
      </c>
      <c r="AH447" t="s">
        <v>102</v>
      </c>
      <c r="AI447" s="1">
        <v>44659.544849537036</v>
      </c>
      <c r="AJ447">
        <v>78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5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1067</v>
      </c>
      <c r="B448" t="s">
        <v>79</v>
      </c>
      <c r="C448" t="s">
        <v>1065</v>
      </c>
      <c r="D448" t="s">
        <v>81</v>
      </c>
      <c r="E448" s="2" t="str">
        <f t="shared" si="13"/>
        <v>FX22041183</v>
      </c>
      <c r="F448" t="s">
        <v>19</v>
      </c>
      <c r="G448" t="s">
        <v>19</v>
      </c>
      <c r="H448" t="s">
        <v>82</v>
      </c>
      <c r="I448" t="s">
        <v>1068</v>
      </c>
      <c r="J448">
        <v>32</v>
      </c>
      <c r="K448" t="s">
        <v>84</v>
      </c>
      <c r="L448" t="s">
        <v>85</v>
      </c>
      <c r="M448" t="s">
        <v>86</v>
      </c>
      <c r="N448">
        <v>2</v>
      </c>
      <c r="O448" s="1">
        <v>44659.517777777779</v>
      </c>
      <c r="P448" s="1">
        <v>44659.545081018521</v>
      </c>
      <c r="Q448">
        <v>2280</v>
      </c>
      <c r="R448">
        <v>79</v>
      </c>
      <c r="S448" t="b">
        <v>0</v>
      </c>
      <c r="T448" t="s">
        <v>87</v>
      </c>
      <c r="U448" t="b">
        <v>0</v>
      </c>
      <c r="V448" t="s">
        <v>127</v>
      </c>
      <c r="W448" s="1">
        <v>44659.518622685187</v>
      </c>
      <c r="X448">
        <v>60</v>
      </c>
      <c r="Y448">
        <v>0</v>
      </c>
      <c r="Z448">
        <v>0</v>
      </c>
      <c r="AA448">
        <v>0</v>
      </c>
      <c r="AB448">
        <v>27</v>
      </c>
      <c r="AC448">
        <v>0</v>
      </c>
      <c r="AD448">
        <v>32</v>
      </c>
      <c r="AE448">
        <v>0</v>
      </c>
      <c r="AF448">
        <v>0</v>
      </c>
      <c r="AG448">
        <v>0</v>
      </c>
      <c r="AH448" t="s">
        <v>102</v>
      </c>
      <c r="AI448" s="1">
        <v>44659.545081018521</v>
      </c>
      <c r="AJ448">
        <v>19</v>
      </c>
      <c r="AK448">
        <v>0</v>
      </c>
      <c r="AL448">
        <v>0</v>
      </c>
      <c r="AM448">
        <v>0</v>
      </c>
      <c r="AN448">
        <v>27</v>
      </c>
      <c r="AO448">
        <v>0</v>
      </c>
      <c r="AP448">
        <v>32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1069</v>
      </c>
      <c r="B449" t="s">
        <v>79</v>
      </c>
      <c r="C449" t="s">
        <v>1065</v>
      </c>
      <c r="D449" t="s">
        <v>81</v>
      </c>
      <c r="E449" s="2" t="str">
        <f t="shared" si="13"/>
        <v>FX22041183</v>
      </c>
      <c r="F449" t="s">
        <v>19</v>
      </c>
      <c r="G449" t="s">
        <v>19</v>
      </c>
      <c r="H449" t="s">
        <v>82</v>
      </c>
      <c r="I449" t="s">
        <v>1070</v>
      </c>
      <c r="J449">
        <v>0</v>
      </c>
      <c r="K449" t="s">
        <v>84</v>
      </c>
      <c r="L449" t="s">
        <v>85</v>
      </c>
      <c r="M449" t="s">
        <v>86</v>
      </c>
      <c r="N449">
        <v>1</v>
      </c>
      <c r="O449" s="1">
        <v>44659.518692129626</v>
      </c>
      <c r="P449" s="1">
        <v>44659.530312499999</v>
      </c>
      <c r="Q449">
        <v>187</v>
      </c>
      <c r="R449">
        <v>817</v>
      </c>
      <c r="S449" t="b">
        <v>0</v>
      </c>
      <c r="T449" t="s">
        <v>87</v>
      </c>
      <c r="U449" t="b">
        <v>0</v>
      </c>
      <c r="V449" t="s">
        <v>88</v>
      </c>
      <c r="W449" s="1">
        <v>44659.530312499999</v>
      </c>
      <c r="X449">
        <v>155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37</v>
      </c>
      <c r="AF449">
        <v>0</v>
      </c>
      <c r="AG449">
        <v>2</v>
      </c>
      <c r="AH449" t="s">
        <v>87</v>
      </c>
      <c r="AI449" t="s">
        <v>87</v>
      </c>
      <c r="AJ449" t="s">
        <v>87</v>
      </c>
      <c r="AK449" t="s">
        <v>87</v>
      </c>
      <c r="AL449" t="s">
        <v>87</v>
      </c>
      <c r="AM449" t="s">
        <v>87</v>
      </c>
      <c r="AN449" t="s">
        <v>87</v>
      </c>
      <c r="AO449" t="s">
        <v>87</v>
      </c>
      <c r="AP449" t="s">
        <v>87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1071</v>
      </c>
      <c r="B450" t="s">
        <v>79</v>
      </c>
      <c r="C450" t="s">
        <v>1065</v>
      </c>
      <c r="D450" t="s">
        <v>81</v>
      </c>
      <c r="E450" s="2" t="str">
        <f t="shared" si="13"/>
        <v>FX22041183</v>
      </c>
      <c r="F450" t="s">
        <v>19</v>
      </c>
      <c r="G450" t="s">
        <v>19</v>
      </c>
      <c r="H450" t="s">
        <v>82</v>
      </c>
      <c r="I450" t="s">
        <v>1072</v>
      </c>
      <c r="J450">
        <v>28</v>
      </c>
      <c r="K450" t="s">
        <v>84</v>
      </c>
      <c r="L450" t="s">
        <v>85</v>
      </c>
      <c r="M450" t="s">
        <v>86</v>
      </c>
      <c r="N450">
        <v>2</v>
      </c>
      <c r="O450" s="1">
        <v>44659.518842592595</v>
      </c>
      <c r="P450" s="1">
        <v>44659.546064814815</v>
      </c>
      <c r="Q450">
        <v>2043</v>
      </c>
      <c r="R450">
        <v>309</v>
      </c>
      <c r="S450" t="b">
        <v>0</v>
      </c>
      <c r="T450" t="s">
        <v>87</v>
      </c>
      <c r="U450" t="b">
        <v>0</v>
      </c>
      <c r="V450" t="s">
        <v>136</v>
      </c>
      <c r="W450" s="1">
        <v>44659.521620370368</v>
      </c>
      <c r="X450">
        <v>225</v>
      </c>
      <c r="Y450">
        <v>21</v>
      </c>
      <c r="Z450">
        <v>0</v>
      </c>
      <c r="AA450">
        <v>21</v>
      </c>
      <c r="AB450">
        <v>0</v>
      </c>
      <c r="AC450">
        <v>1</v>
      </c>
      <c r="AD450">
        <v>7</v>
      </c>
      <c r="AE450">
        <v>0</v>
      </c>
      <c r="AF450">
        <v>0</v>
      </c>
      <c r="AG450">
        <v>0</v>
      </c>
      <c r="AH450" t="s">
        <v>102</v>
      </c>
      <c r="AI450" s="1">
        <v>44659.546064814815</v>
      </c>
      <c r="AJ450">
        <v>84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7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1073</v>
      </c>
      <c r="B451" t="s">
        <v>79</v>
      </c>
      <c r="C451" t="s">
        <v>1065</v>
      </c>
      <c r="D451" t="s">
        <v>81</v>
      </c>
      <c r="E451" s="2" t="str">
        <f t="shared" si="13"/>
        <v>FX22041183</v>
      </c>
      <c r="F451" t="s">
        <v>19</v>
      </c>
      <c r="G451" t="s">
        <v>19</v>
      </c>
      <c r="H451" t="s">
        <v>82</v>
      </c>
      <c r="I451" t="s">
        <v>1074</v>
      </c>
      <c r="J451">
        <v>60</v>
      </c>
      <c r="K451" t="s">
        <v>84</v>
      </c>
      <c r="L451" t="s">
        <v>85</v>
      </c>
      <c r="M451" t="s">
        <v>86</v>
      </c>
      <c r="N451">
        <v>2</v>
      </c>
      <c r="O451" s="1">
        <v>44659.518923611111</v>
      </c>
      <c r="P451" s="1">
        <v>44659.547291666669</v>
      </c>
      <c r="Q451">
        <v>1991</v>
      </c>
      <c r="R451">
        <v>460</v>
      </c>
      <c r="S451" t="b">
        <v>0</v>
      </c>
      <c r="T451" t="s">
        <v>87</v>
      </c>
      <c r="U451" t="b">
        <v>0</v>
      </c>
      <c r="V451" t="s">
        <v>130</v>
      </c>
      <c r="W451" s="1">
        <v>44659.523865740739</v>
      </c>
      <c r="X451">
        <v>355</v>
      </c>
      <c r="Y451">
        <v>55</v>
      </c>
      <c r="Z451">
        <v>0</v>
      </c>
      <c r="AA451">
        <v>55</v>
      </c>
      <c r="AB451">
        <v>0</v>
      </c>
      <c r="AC451">
        <v>3</v>
      </c>
      <c r="AD451">
        <v>5</v>
      </c>
      <c r="AE451">
        <v>0</v>
      </c>
      <c r="AF451">
        <v>0</v>
      </c>
      <c r="AG451">
        <v>0</v>
      </c>
      <c r="AH451" t="s">
        <v>102</v>
      </c>
      <c r="AI451" s="1">
        <v>44659.547291666669</v>
      </c>
      <c r="AJ451">
        <v>105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5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1075</v>
      </c>
      <c r="B452" t="s">
        <v>79</v>
      </c>
      <c r="C452" t="s">
        <v>1065</v>
      </c>
      <c r="D452" t="s">
        <v>81</v>
      </c>
      <c r="E452" s="2" t="str">
        <f t="shared" si="13"/>
        <v>FX22041183</v>
      </c>
      <c r="F452" t="s">
        <v>19</v>
      </c>
      <c r="G452" t="s">
        <v>19</v>
      </c>
      <c r="H452" t="s">
        <v>82</v>
      </c>
      <c r="I452" t="s">
        <v>1076</v>
      </c>
      <c r="J452">
        <v>28</v>
      </c>
      <c r="K452" t="s">
        <v>84</v>
      </c>
      <c r="L452" t="s">
        <v>85</v>
      </c>
      <c r="M452" t="s">
        <v>86</v>
      </c>
      <c r="N452">
        <v>2</v>
      </c>
      <c r="O452" s="1">
        <v>44659.519131944442</v>
      </c>
      <c r="P452" s="1">
        <v>44659.550937499997</v>
      </c>
      <c r="Q452">
        <v>2403</v>
      </c>
      <c r="R452">
        <v>345</v>
      </c>
      <c r="S452" t="b">
        <v>0</v>
      </c>
      <c r="T452" t="s">
        <v>87</v>
      </c>
      <c r="U452" t="b">
        <v>0</v>
      </c>
      <c r="V452" t="s">
        <v>127</v>
      </c>
      <c r="W452" s="1">
        <v>44659.523946759262</v>
      </c>
      <c r="X452">
        <v>294</v>
      </c>
      <c r="Y452">
        <v>21</v>
      </c>
      <c r="Z452">
        <v>0</v>
      </c>
      <c r="AA452">
        <v>21</v>
      </c>
      <c r="AB452">
        <v>0</v>
      </c>
      <c r="AC452">
        <v>1</v>
      </c>
      <c r="AD452">
        <v>7</v>
      </c>
      <c r="AE452">
        <v>0</v>
      </c>
      <c r="AF452">
        <v>0</v>
      </c>
      <c r="AG452">
        <v>0</v>
      </c>
      <c r="AH452" t="s">
        <v>102</v>
      </c>
      <c r="AI452" s="1">
        <v>44659.550937499997</v>
      </c>
      <c r="AJ452">
        <v>51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1077</v>
      </c>
      <c r="B453" t="s">
        <v>79</v>
      </c>
      <c r="C453" t="s">
        <v>1065</v>
      </c>
      <c r="D453" t="s">
        <v>81</v>
      </c>
      <c r="E453" s="2" t="str">
        <f t="shared" si="13"/>
        <v>FX22041183</v>
      </c>
      <c r="F453" t="s">
        <v>19</v>
      </c>
      <c r="G453" t="s">
        <v>19</v>
      </c>
      <c r="H453" t="s">
        <v>82</v>
      </c>
      <c r="I453" t="s">
        <v>1078</v>
      </c>
      <c r="J453">
        <v>28</v>
      </c>
      <c r="K453" t="s">
        <v>84</v>
      </c>
      <c r="L453" t="s">
        <v>85</v>
      </c>
      <c r="M453" t="s">
        <v>86</v>
      </c>
      <c r="N453">
        <v>2</v>
      </c>
      <c r="O453" s="1">
        <v>44659.519212962965</v>
      </c>
      <c r="P453" s="1">
        <v>44659.551527777781</v>
      </c>
      <c r="Q453">
        <v>2551</v>
      </c>
      <c r="R453">
        <v>241</v>
      </c>
      <c r="S453" t="b">
        <v>0</v>
      </c>
      <c r="T453" t="s">
        <v>87</v>
      </c>
      <c r="U453" t="b">
        <v>0</v>
      </c>
      <c r="V453" t="s">
        <v>114</v>
      </c>
      <c r="W453" s="1">
        <v>44659.523020833331</v>
      </c>
      <c r="X453">
        <v>191</v>
      </c>
      <c r="Y453">
        <v>21</v>
      </c>
      <c r="Z453">
        <v>0</v>
      </c>
      <c r="AA453">
        <v>21</v>
      </c>
      <c r="AB453">
        <v>0</v>
      </c>
      <c r="AC453">
        <v>0</v>
      </c>
      <c r="AD453">
        <v>7</v>
      </c>
      <c r="AE453">
        <v>0</v>
      </c>
      <c r="AF453">
        <v>0</v>
      </c>
      <c r="AG453">
        <v>0</v>
      </c>
      <c r="AH453" t="s">
        <v>102</v>
      </c>
      <c r="AI453" s="1">
        <v>44659.551527777781</v>
      </c>
      <c r="AJ453">
        <v>50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7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1079</v>
      </c>
      <c r="B454" t="s">
        <v>79</v>
      </c>
      <c r="C454" t="s">
        <v>1065</v>
      </c>
      <c r="D454" t="s">
        <v>81</v>
      </c>
      <c r="E454" s="2" t="str">
        <f t="shared" si="13"/>
        <v>FX22041183</v>
      </c>
      <c r="F454" t="s">
        <v>19</v>
      </c>
      <c r="G454" t="s">
        <v>19</v>
      </c>
      <c r="H454" t="s">
        <v>82</v>
      </c>
      <c r="I454" t="s">
        <v>1080</v>
      </c>
      <c r="J454">
        <v>28</v>
      </c>
      <c r="K454" t="s">
        <v>84</v>
      </c>
      <c r="L454" t="s">
        <v>85</v>
      </c>
      <c r="M454" t="s">
        <v>86</v>
      </c>
      <c r="N454">
        <v>2</v>
      </c>
      <c r="O454" s="1">
        <v>44659.519456018519</v>
      </c>
      <c r="P454" s="1">
        <v>44659.552349537036</v>
      </c>
      <c r="Q454">
        <v>2263</v>
      </c>
      <c r="R454">
        <v>579</v>
      </c>
      <c r="S454" t="b">
        <v>0</v>
      </c>
      <c r="T454" t="s">
        <v>87</v>
      </c>
      <c r="U454" t="b">
        <v>0</v>
      </c>
      <c r="V454" t="s">
        <v>127</v>
      </c>
      <c r="W454" s="1">
        <v>44659.528333333335</v>
      </c>
      <c r="X454">
        <v>346</v>
      </c>
      <c r="Y454">
        <v>21</v>
      </c>
      <c r="Z454">
        <v>0</v>
      </c>
      <c r="AA454">
        <v>21</v>
      </c>
      <c r="AB454">
        <v>0</v>
      </c>
      <c r="AC454">
        <v>9</v>
      </c>
      <c r="AD454">
        <v>7</v>
      </c>
      <c r="AE454">
        <v>0</v>
      </c>
      <c r="AF454">
        <v>0</v>
      </c>
      <c r="AG454">
        <v>0</v>
      </c>
      <c r="AH454" t="s">
        <v>102</v>
      </c>
      <c r="AI454" s="1">
        <v>44659.552349537036</v>
      </c>
      <c r="AJ454">
        <v>70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7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1081</v>
      </c>
      <c r="B455" t="s">
        <v>79</v>
      </c>
      <c r="C455" t="s">
        <v>1062</v>
      </c>
      <c r="D455" t="s">
        <v>81</v>
      </c>
      <c r="E455" s="2" t="str">
        <f>HYPERLINK("capsilon://?command=openfolder&amp;siteaddress=FAM.docvelocity-na8.net&amp;folderid=FX7B957298-52B8-92F2-56B3-ABFDD6A7DC66","FX22042736")</f>
        <v>FX22042736</v>
      </c>
      <c r="F455" t="s">
        <v>19</v>
      </c>
      <c r="G455" t="s">
        <v>19</v>
      </c>
      <c r="H455" t="s">
        <v>82</v>
      </c>
      <c r="I455" t="s">
        <v>1063</v>
      </c>
      <c r="J455">
        <v>552</v>
      </c>
      <c r="K455" t="s">
        <v>84</v>
      </c>
      <c r="L455" t="s">
        <v>85</v>
      </c>
      <c r="M455" t="s">
        <v>86</v>
      </c>
      <c r="N455">
        <v>2</v>
      </c>
      <c r="O455" s="1">
        <v>44659.521678240744</v>
      </c>
      <c r="P455" s="1">
        <v>44659.657442129632</v>
      </c>
      <c r="Q455">
        <v>5676</v>
      </c>
      <c r="R455">
        <v>6054</v>
      </c>
      <c r="S455" t="b">
        <v>0</v>
      </c>
      <c r="T455" t="s">
        <v>87</v>
      </c>
      <c r="U455" t="b">
        <v>1</v>
      </c>
      <c r="V455" t="s">
        <v>127</v>
      </c>
      <c r="W455" s="1">
        <v>44659.577465277776</v>
      </c>
      <c r="X455">
        <v>4453</v>
      </c>
      <c r="Y455">
        <v>462</v>
      </c>
      <c r="Z455">
        <v>0</v>
      </c>
      <c r="AA455">
        <v>462</v>
      </c>
      <c r="AB455">
        <v>0</v>
      </c>
      <c r="AC455">
        <v>207</v>
      </c>
      <c r="AD455">
        <v>90</v>
      </c>
      <c r="AE455">
        <v>0</v>
      </c>
      <c r="AF455">
        <v>0</v>
      </c>
      <c r="AG455">
        <v>0</v>
      </c>
      <c r="AH455" t="s">
        <v>102</v>
      </c>
      <c r="AI455" s="1">
        <v>44659.657442129632</v>
      </c>
      <c r="AJ455">
        <v>1151</v>
      </c>
      <c r="AK455">
        <v>6</v>
      </c>
      <c r="AL455">
        <v>0</v>
      </c>
      <c r="AM455">
        <v>6</v>
      </c>
      <c r="AN455">
        <v>0</v>
      </c>
      <c r="AO455">
        <v>6</v>
      </c>
      <c r="AP455">
        <v>84</v>
      </c>
      <c r="AQ455">
        <v>0</v>
      </c>
      <c r="AR455">
        <v>0</v>
      </c>
      <c r="AS455">
        <v>0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1082</v>
      </c>
      <c r="B456" t="s">
        <v>79</v>
      </c>
      <c r="C456" t="s">
        <v>1020</v>
      </c>
      <c r="D456" t="s">
        <v>81</v>
      </c>
      <c r="E456" s="2" t="str">
        <f>HYPERLINK("capsilon://?command=openfolder&amp;siteaddress=FAM.docvelocity-na8.net&amp;folderid=FX235EA260-9009-7FAD-4011-7EF417DC4877","FX22041451")</f>
        <v>FX22041451</v>
      </c>
      <c r="F456" t="s">
        <v>19</v>
      </c>
      <c r="G456" t="s">
        <v>19</v>
      </c>
      <c r="H456" t="s">
        <v>82</v>
      </c>
      <c r="I456" t="s">
        <v>1021</v>
      </c>
      <c r="J456">
        <v>360</v>
      </c>
      <c r="K456" t="s">
        <v>84</v>
      </c>
      <c r="L456" t="s">
        <v>85</v>
      </c>
      <c r="M456" t="s">
        <v>86</v>
      </c>
      <c r="N456">
        <v>2</v>
      </c>
      <c r="O456" s="1">
        <v>44659.527557870373</v>
      </c>
      <c r="P456" s="1">
        <v>44659.543321759258</v>
      </c>
      <c r="Q456">
        <v>72</v>
      </c>
      <c r="R456">
        <v>1290</v>
      </c>
      <c r="S456" t="b">
        <v>0</v>
      </c>
      <c r="T456" t="s">
        <v>87</v>
      </c>
      <c r="U456" t="b">
        <v>1</v>
      </c>
      <c r="V456" t="s">
        <v>130</v>
      </c>
      <c r="W456" s="1">
        <v>44659.537916666668</v>
      </c>
      <c r="X456">
        <v>841</v>
      </c>
      <c r="Y456">
        <v>293</v>
      </c>
      <c r="Z456">
        <v>0</v>
      </c>
      <c r="AA456">
        <v>293</v>
      </c>
      <c r="AB456">
        <v>0</v>
      </c>
      <c r="AC456">
        <v>14</v>
      </c>
      <c r="AD456">
        <v>67</v>
      </c>
      <c r="AE456">
        <v>0</v>
      </c>
      <c r="AF456">
        <v>0</v>
      </c>
      <c r="AG456">
        <v>0</v>
      </c>
      <c r="AH456" t="s">
        <v>102</v>
      </c>
      <c r="AI456" s="1">
        <v>44659.543321759258</v>
      </c>
      <c r="AJ456">
        <v>449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67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1083</v>
      </c>
      <c r="B457" t="s">
        <v>79</v>
      </c>
      <c r="C457" t="s">
        <v>1023</v>
      </c>
      <c r="D457" t="s">
        <v>81</v>
      </c>
      <c r="E457" s="2" t="str">
        <f>HYPERLINK("capsilon://?command=openfolder&amp;siteaddress=FAM.docvelocity-na8.net&amp;folderid=FX9EAB9EB9-CD3B-0A47-9C09-4DC946950905","FX22042208")</f>
        <v>FX22042208</v>
      </c>
      <c r="F457" t="s">
        <v>19</v>
      </c>
      <c r="G457" t="s">
        <v>19</v>
      </c>
      <c r="H457" t="s">
        <v>82</v>
      </c>
      <c r="I457" t="s">
        <v>1028</v>
      </c>
      <c r="J457">
        <v>84</v>
      </c>
      <c r="K457" t="s">
        <v>84</v>
      </c>
      <c r="L457" t="s">
        <v>85</v>
      </c>
      <c r="M457" t="s">
        <v>86</v>
      </c>
      <c r="N457">
        <v>2</v>
      </c>
      <c r="O457" s="1">
        <v>44659.52921296296</v>
      </c>
      <c r="P457" s="1">
        <v>44659.548796296294</v>
      </c>
      <c r="Q457">
        <v>125</v>
      </c>
      <c r="R457">
        <v>1567</v>
      </c>
      <c r="S457" t="b">
        <v>0</v>
      </c>
      <c r="T457" t="s">
        <v>87</v>
      </c>
      <c r="U457" t="b">
        <v>1</v>
      </c>
      <c r="V457" t="s">
        <v>148</v>
      </c>
      <c r="W457" s="1">
        <v>44659.546469907407</v>
      </c>
      <c r="X457">
        <v>1439</v>
      </c>
      <c r="Y457">
        <v>63</v>
      </c>
      <c r="Z457">
        <v>0</v>
      </c>
      <c r="AA457">
        <v>63</v>
      </c>
      <c r="AB457">
        <v>0</v>
      </c>
      <c r="AC457">
        <v>48</v>
      </c>
      <c r="AD457">
        <v>21</v>
      </c>
      <c r="AE457">
        <v>0</v>
      </c>
      <c r="AF457">
        <v>0</v>
      </c>
      <c r="AG457">
        <v>0</v>
      </c>
      <c r="AH457" t="s">
        <v>102</v>
      </c>
      <c r="AI457" s="1">
        <v>44659.548796296294</v>
      </c>
      <c r="AJ457">
        <v>128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21</v>
      </c>
      <c r="AQ457">
        <v>0</v>
      </c>
      <c r="AR457">
        <v>0</v>
      </c>
      <c r="AS457">
        <v>0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1084</v>
      </c>
      <c r="B458" t="s">
        <v>79</v>
      </c>
      <c r="C458" t="s">
        <v>1065</v>
      </c>
      <c r="D458" t="s">
        <v>81</v>
      </c>
      <c r="E458" s="2" t="str">
        <f>HYPERLINK("capsilon://?command=openfolder&amp;siteaddress=FAM.docvelocity-na8.net&amp;folderid=FX21A734C2-1DC9-513E-DEB6-B67E1552108B","FX22041183")</f>
        <v>FX22041183</v>
      </c>
      <c r="F458" t="s">
        <v>19</v>
      </c>
      <c r="G458" t="s">
        <v>19</v>
      </c>
      <c r="H458" t="s">
        <v>82</v>
      </c>
      <c r="I458" t="s">
        <v>1070</v>
      </c>
      <c r="J458">
        <v>0</v>
      </c>
      <c r="K458" t="s">
        <v>84</v>
      </c>
      <c r="L458" t="s">
        <v>85</v>
      </c>
      <c r="M458" t="s">
        <v>86</v>
      </c>
      <c r="N458">
        <v>2</v>
      </c>
      <c r="O458" s="1">
        <v>44659.530775462961</v>
      </c>
      <c r="P458" s="1">
        <v>44659.550335648149</v>
      </c>
      <c r="Q458">
        <v>74</v>
      </c>
      <c r="R458">
        <v>1616</v>
      </c>
      <c r="S458" t="b">
        <v>0</v>
      </c>
      <c r="T458" t="s">
        <v>87</v>
      </c>
      <c r="U458" t="b">
        <v>1</v>
      </c>
      <c r="V458" t="s">
        <v>151</v>
      </c>
      <c r="W458" s="1">
        <v>44659.548715277779</v>
      </c>
      <c r="X458">
        <v>1484</v>
      </c>
      <c r="Y458">
        <v>74</v>
      </c>
      <c r="Z458">
        <v>0</v>
      </c>
      <c r="AA458">
        <v>74</v>
      </c>
      <c r="AB458">
        <v>0</v>
      </c>
      <c r="AC458">
        <v>63</v>
      </c>
      <c r="AD458">
        <v>-74</v>
      </c>
      <c r="AE458">
        <v>0</v>
      </c>
      <c r="AF458">
        <v>0</v>
      </c>
      <c r="AG458">
        <v>0</v>
      </c>
      <c r="AH458" t="s">
        <v>102</v>
      </c>
      <c r="AI458" s="1">
        <v>44659.550335648149</v>
      </c>
      <c r="AJ458">
        <v>132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-74</v>
      </c>
      <c r="AQ458">
        <v>0</v>
      </c>
      <c r="AR458">
        <v>0</v>
      </c>
      <c r="AS458">
        <v>0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1085</v>
      </c>
      <c r="B459" t="s">
        <v>79</v>
      </c>
      <c r="C459" t="s">
        <v>1086</v>
      </c>
      <c r="D459" t="s">
        <v>81</v>
      </c>
      <c r="E459" s="2" t="str">
        <f>HYPERLINK("capsilon://?command=openfolder&amp;siteaddress=FAM.docvelocity-na8.net&amp;folderid=FX7C6A1EBA-8EDF-2CAB-83D2-BB3DBFE26DE6","FX2204146")</f>
        <v>FX2204146</v>
      </c>
      <c r="F459" t="s">
        <v>19</v>
      </c>
      <c r="G459" t="s">
        <v>19</v>
      </c>
      <c r="H459" t="s">
        <v>82</v>
      </c>
      <c r="I459" t="s">
        <v>1087</v>
      </c>
      <c r="J459">
        <v>180</v>
      </c>
      <c r="K459" t="s">
        <v>84</v>
      </c>
      <c r="L459" t="s">
        <v>85</v>
      </c>
      <c r="M459" t="s">
        <v>86</v>
      </c>
      <c r="N459">
        <v>1</v>
      </c>
      <c r="O459" s="1">
        <v>44652.610983796294</v>
      </c>
      <c r="P459" s="1">
        <v>44652.64640046296</v>
      </c>
      <c r="Q459">
        <v>2733</v>
      </c>
      <c r="R459">
        <v>327</v>
      </c>
      <c r="S459" t="b">
        <v>0</v>
      </c>
      <c r="T459" t="s">
        <v>87</v>
      </c>
      <c r="U459" t="b">
        <v>0</v>
      </c>
      <c r="V459" t="s">
        <v>88</v>
      </c>
      <c r="W459" s="1">
        <v>44652.64640046296</v>
      </c>
      <c r="X459">
        <v>166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180</v>
      </c>
      <c r="AE459">
        <v>168</v>
      </c>
      <c r="AF459">
        <v>0</v>
      </c>
      <c r="AG459">
        <v>4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1088</v>
      </c>
      <c r="B460" t="s">
        <v>79</v>
      </c>
      <c r="C460" t="s">
        <v>1089</v>
      </c>
      <c r="D460" t="s">
        <v>81</v>
      </c>
      <c r="E460" s="2" t="str">
        <f t="shared" ref="E460:E465" si="14">HYPERLINK("capsilon://?command=openfolder&amp;siteaddress=FAM.docvelocity-na8.net&amp;folderid=FXA90F3548-3464-FBA7-0894-B1F591648180","FX22042705")</f>
        <v>FX22042705</v>
      </c>
      <c r="F460" t="s">
        <v>19</v>
      </c>
      <c r="G460" t="s">
        <v>19</v>
      </c>
      <c r="H460" t="s">
        <v>82</v>
      </c>
      <c r="I460" t="s">
        <v>1090</v>
      </c>
      <c r="J460">
        <v>0</v>
      </c>
      <c r="K460" t="s">
        <v>84</v>
      </c>
      <c r="L460" t="s">
        <v>85</v>
      </c>
      <c r="M460" t="s">
        <v>86</v>
      </c>
      <c r="N460">
        <v>2</v>
      </c>
      <c r="O460" s="1">
        <v>44659.539421296293</v>
      </c>
      <c r="P460" s="1">
        <v>44659.558530092596</v>
      </c>
      <c r="Q460">
        <v>853</v>
      </c>
      <c r="R460">
        <v>798</v>
      </c>
      <c r="S460" t="b">
        <v>0</v>
      </c>
      <c r="T460" t="s">
        <v>87</v>
      </c>
      <c r="U460" t="b">
        <v>0</v>
      </c>
      <c r="V460" t="s">
        <v>108</v>
      </c>
      <c r="W460" s="1">
        <v>44659.555243055554</v>
      </c>
      <c r="X460">
        <v>659</v>
      </c>
      <c r="Y460">
        <v>52</v>
      </c>
      <c r="Z460">
        <v>0</v>
      </c>
      <c r="AA460">
        <v>52</v>
      </c>
      <c r="AB460">
        <v>0</v>
      </c>
      <c r="AC460">
        <v>36</v>
      </c>
      <c r="AD460">
        <v>-52</v>
      </c>
      <c r="AE460">
        <v>0</v>
      </c>
      <c r="AF460">
        <v>0</v>
      </c>
      <c r="AG460">
        <v>0</v>
      </c>
      <c r="AH460" t="s">
        <v>102</v>
      </c>
      <c r="AI460" s="1">
        <v>44659.558530092596</v>
      </c>
      <c r="AJ460">
        <v>96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-52</v>
      </c>
      <c r="AQ460">
        <v>0</v>
      </c>
      <c r="AR460">
        <v>0</v>
      </c>
      <c r="AS460">
        <v>0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1091</v>
      </c>
      <c r="B461" t="s">
        <v>79</v>
      </c>
      <c r="C461" t="s">
        <v>1089</v>
      </c>
      <c r="D461" t="s">
        <v>81</v>
      </c>
      <c r="E461" s="2" t="str">
        <f t="shared" si="14"/>
        <v>FX22042705</v>
      </c>
      <c r="F461" t="s">
        <v>19</v>
      </c>
      <c r="G461" t="s">
        <v>19</v>
      </c>
      <c r="H461" t="s">
        <v>82</v>
      </c>
      <c r="I461" t="s">
        <v>1092</v>
      </c>
      <c r="J461">
        <v>28</v>
      </c>
      <c r="K461" t="s">
        <v>84</v>
      </c>
      <c r="L461" t="s">
        <v>85</v>
      </c>
      <c r="M461" t="s">
        <v>86</v>
      </c>
      <c r="N461">
        <v>2</v>
      </c>
      <c r="O461" s="1">
        <v>44659.54011574074</v>
      </c>
      <c r="P461" s="1">
        <v>44659.553298611114</v>
      </c>
      <c r="Q461">
        <v>974</v>
      </c>
      <c r="R461">
        <v>165</v>
      </c>
      <c r="S461" t="b">
        <v>0</v>
      </c>
      <c r="T461" t="s">
        <v>87</v>
      </c>
      <c r="U461" t="b">
        <v>0</v>
      </c>
      <c r="V461" t="s">
        <v>158</v>
      </c>
      <c r="W461" s="1">
        <v>44659.542268518519</v>
      </c>
      <c r="X461">
        <v>84</v>
      </c>
      <c r="Y461">
        <v>21</v>
      </c>
      <c r="Z461">
        <v>0</v>
      </c>
      <c r="AA461">
        <v>21</v>
      </c>
      <c r="AB461">
        <v>0</v>
      </c>
      <c r="AC461">
        <v>0</v>
      </c>
      <c r="AD461">
        <v>7</v>
      </c>
      <c r="AE461">
        <v>0</v>
      </c>
      <c r="AF461">
        <v>0</v>
      </c>
      <c r="AG461">
        <v>0</v>
      </c>
      <c r="AH461" t="s">
        <v>102</v>
      </c>
      <c r="AI461" s="1">
        <v>44659.553298611114</v>
      </c>
      <c r="AJ461">
        <v>81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7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1093</v>
      </c>
      <c r="B462" t="s">
        <v>79</v>
      </c>
      <c r="C462" t="s">
        <v>1089</v>
      </c>
      <c r="D462" t="s">
        <v>81</v>
      </c>
      <c r="E462" s="2" t="str">
        <f t="shared" si="14"/>
        <v>FX22042705</v>
      </c>
      <c r="F462" t="s">
        <v>19</v>
      </c>
      <c r="G462" t="s">
        <v>19</v>
      </c>
      <c r="H462" t="s">
        <v>82</v>
      </c>
      <c r="I462" t="s">
        <v>1094</v>
      </c>
      <c r="J462">
        <v>28</v>
      </c>
      <c r="K462" t="s">
        <v>84</v>
      </c>
      <c r="L462" t="s">
        <v>85</v>
      </c>
      <c r="M462" t="s">
        <v>86</v>
      </c>
      <c r="N462">
        <v>2</v>
      </c>
      <c r="O462" s="1">
        <v>44659.540231481478</v>
      </c>
      <c r="P462" s="1">
        <v>44659.559814814813</v>
      </c>
      <c r="Q462">
        <v>949</v>
      </c>
      <c r="R462">
        <v>743</v>
      </c>
      <c r="S462" t="b">
        <v>0</v>
      </c>
      <c r="T462" t="s">
        <v>87</v>
      </c>
      <c r="U462" t="b">
        <v>0</v>
      </c>
      <c r="V462" t="s">
        <v>180</v>
      </c>
      <c r="W462" s="1">
        <v>44659.556400462963</v>
      </c>
      <c r="X462">
        <v>510</v>
      </c>
      <c r="Y462">
        <v>21</v>
      </c>
      <c r="Z462">
        <v>0</v>
      </c>
      <c r="AA462">
        <v>21</v>
      </c>
      <c r="AB462">
        <v>0</v>
      </c>
      <c r="AC462">
        <v>9</v>
      </c>
      <c r="AD462">
        <v>7</v>
      </c>
      <c r="AE462">
        <v>0</v>
      </c>
      <c r="AF462">
        <v>0</v>
      </c>
      <c r="AG462">
        <v>0</v>
      </c>
      <c r="AH462" t="s">
        <v>102</v>
      </c>
      <c r="AI462" s="1">
        <v>44659.559814814813</v>
      </c>
      <c r="AJ462">
        <v>110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5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1095</v>
      </c>
      <c r="B463" t="s">
        <v>79</v>
      </c>
      <c r="C463" t="s">
        <v>1089</v>
      </c>
      <c r="D463" t="s">
        <v>81</v>
      </c>
      <c r="E463" s="2" t="str">
        <f t="shared" si="14"/>
        <v>FX22042705</v>
      </c>
      <c r="F463" t="s">
        <v>19</v>
      </c>
      <c r="G463" t="s">
        <v>19</v>
      </c>
      <c r="H463" t="s">
        <v>82</v>
      </c>
      <c r="I463" t="s">
        <v>1096</v>
      </c>
      <c r="J463">
        <v>28</v>
      </c>
      <c r="K463" t="s">
        <v>84</v>
      </c>
      <c r="L463" t="s">
        <v>85</v>
      </c>
      <c r="M463" t="s">
        <v>86</v>
      </c>
      <c r="N463">
        <v>2</v>
      </c>
      <c r="O463" s="1">
        <v>44659.540300925924</v>
      </c>
      <c r="P463" s="1">
        <v>44659.55740740741</v>
      </c>
      <c r="Q463">
        <v>1025</v>
      </c>
      <c r="R463">
        <v>453</v>
      </c>
      <c r="S463" t="b">
        <v>0</v>
      </c>
      <c r="T463" t="s">
        <v>87</v>
      </c>
      <c r="U463" t="b">
        <v>0</v>
      </c>
      <c r="V463" t="s">
        <v>158</v>
      </c>
      <c r="W463" s="1">
        <v>44659.543645833335</v>
      </c>
      <c r="X463">
        <v>99</v>
      </c>
      <c r="Y463">
        <v>21</v>
      </c>
      <c r="Z463">
        <v>0</v>
      </c>
      <c r="AA463">
        <v>21</v>
      </c>
      <c r="AB463">
        <v>0</v>
      </c>
      <c r="AC463">
        <v>0</v>
      </c>
      <c r="AD463">
        <v>7</v>
      </c>
      <c r="AE463">
        <v>0</v>
      </c>
      <c r="AF463">
        <v>0</v>
      </c>
      <c r="AG463">
        <v>0</v>
      </c>
      <c r="AH463" t="s">
        <v>102</v>
      </c>
      <c r="AI463" s="1">
        <v>44659.55740740741</v>
      </c>
      <c r="AJ463">
        <v>354</v>
      </c>
      <c r="AK463">
        <v>2</v>
      </c>
      <c r="AL463">
        <v>0</v>
      </c>
      <c r="AM463">
        <v>2</v>
      </c>
      <c r="AN463">
        <v>0</v>
      </c>
      <c r="AO463">
        <v>1</v>
      </c>
      <c r="AP463">
        <v>5</v>
      </c>
      <c r="AQ463">
        <v>0</v>
      </c>
      <c r="AR463">
        <v>0</v>
      </c>
      <c r="AS463">
        <v>0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1097</v>
      </c>
      <c r="B464" t="s">
        <v>79</v>
      </c>
      <c r="C464" t="s">
        <v>1089</v>
      </c>
      <c r="D464" t="s">
        <v>81</v>
      </c>
      <c r="E464" s="2" t="str">
        <f t="shared" si="14"/>
        <v>FX22042705</v>
      </c>
      <c r="F464" t="s">
        <v>19</v>
      </c>
      <c r="G464" t="s">
        <v>19</v>
      </c>
      <c r="H464" t="s">
        <v>82</v>
      </c>
      <c r="I464" t="s">
        <v>1098</v>
      </c>
      <c r="J464">
        <v>28</v>
      </c>
      <c r="K464" t="s">
        <v>84</v>
      </c>
      <c r="L464" t="s">
        <v>85</v>
      </c>
      <c r="M464" t="s">
        <v>86</v>
      </c>
      <c r="N464">
        <v>2</v>
      </c>
      <c r="O464" s="1">
        <v>44659.540509259263</v>
      </c>
      <c r="P464" s="1">
        <v>44659.560520833336</v>
      </c>
      <c r="Q464">
        <v>1545</v>
      </c>
      <c r="R464">
        <v>184</v>
      </c>
      <c r="S464" t="b">
        <v>0</v>
      </c>
      <c r="T464" t="s">
        <v>87</v>
      </c>
      <c r="U464" t="b">
        <v>0</v>
      </c>
      <c r="V464" t="s">
        <v>158</v>
      </c>
      <c r="W464" s="1">
        <v>44659.545092592591</v>
      </c>
      <c r="X464">
        <v>124</v>
      </c>
      <c r="Y464">
        <v>21</v>
      </c>
      <c r="Z464">
        <v>0</v>
      </c>
      <c r="AA464">
        <v>21</v>
      </c>
      <c r="AB464">
        <v>0</v>
      </c>
      <c r="AC464">
        <v>2</v>
      </c>
      <c r="AD464">
        <v>7</v>
      </c>
      <c r="AE464">
        <v>0</v>
      </c>
      <c r="AF464">
        <v>0</v>
      </c>
      <c r="AG464">
        <v>0</v>
      </c>
      <c r="AH464" t="s">
        <v>102</v>
      </c>
      <c r="AI464" s="1">
        <v>44659.560520833336</v>
      </c>
      <c r="AJ464">
        <v>60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1099</v>
      </c>
      <c r="B465" t="s">
        <v>79</v>
      </c>
      <c r="C465" t="s">
        <v>1089</v>
      </c>
      <c r="D465" t="s">
        <v>81</v>
      </c>
      <c r="E465" s="2" t="str">
        <f t="shared" si="14"/>
        <v>FX22042705</v>
      </c>
      <c r="F465" t="s">
        <v>19</v>
      </c>
      <c r="G465" t="s">
        <v>19</v>
      </c>
      <c r="H465" t="s">
        <v>82</v>
      </c>
      <c r="I465" t="s">
        <v>1100</v>
      </c>
      <c r="J465">
        <v>28</v>
      </c>
      <c r="K465" t="s">
        <v>84</v>
      </c>
      <c r="L465" t="s">
        <v>85</v>
      </c>
      <c r="M465" t="s">
        <v>86</v>
      </c>
      <c r="N465">
        <v>2</v>
      </c>
      <c r="O465" s="1">
        <v>44659.540567129632</v>
      </c>
      <c r="P465" s="1">
        <v>44659.561273148145</v>
      </c>
      <c r="Q465">
        <v>1655</v>
      </c>
      <c r="R465">
        <v>134</v>
      </c>
      <c r="S465" t="b">
        <v>0</v>
      </c>
      <c r="T465" t="s">
        <v>87</v>
      </c>
      <c r="U465" t="b">
        <v>0</v>
      </c>
      <c r="V465" t="s">
        <v>158</v>
      </c>
      <c r="W465" s="1">
        <v>44659.545914351853</v>
      </c>
      <c r="X465">
        <v>70</v>
      </c>
      <c r="Y465">
        <v>21</v>
      </c>
      <c r="Z465">
        <v>0</v>
      </c>
      <c r="AA465">
        <v>21</v>
      </c>
      <c r="AB465">
        <v>0</v>
      </c>
      <c r="AC465">
        <v>0</v>
      </c>
      <c r="AD465">
        <v>7</v>
      </c>
      <c r="AE465">
        <v>0</v>
      </c>
      <c r="AF465">
        <v>0</v>
      </c>
      <c r="AG465">
        <v>0</v>
      </c>
      <c r="AH465" t="s">
        <v>102</v>
      </c>
      <c r="AI465" s="1">
        <v>44659.561273148145</v>
      </c>
      <c r="AJ465">
        <v>64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1101</v>
      </c>
      <c r="B466" t="s">
        <v>79</v>
      </c>
      <c r="C466" t="s">
        <v>1102</v>
      </c>
      <c r="D466" t="s">
        <v>81</v>
      </c>
      <c r="E466" s="2" t="str">
        <f>HYPERLINK("capsilon://?command=openfolder&amp;siteaddress=FAM.docvelocity-na8.net&amp;folderid=FX0778F33A-C207-A8D0-CB83-FC7D5FAA2FF1","FX22039686")</f>
        <v>FX22039686</v>
      </c>
      <c r="F466" t="s">
        <v>19</v>
      </c>
      <c r="G466" t="s">
        <v>19</v>
      </c>
      <c r="H466" t="s">
        <v>82</v>
      </c>
      <c r="I466" t="s">
        <v>1103</v>
      </c>
      <c r="J466">
        <v>0</v>
      </c>
      <c r="K466" t="s">
        <v>84</v>
      </c>
      <c r="L466" t="s">
        <v>85</v>
      </c>
      <c r="M466" t="s">
        <v>86</v>
      </c>
      <c r="N466">
        <v>2</v>
      </c>
      <c r="O466" s="1">
        <v>44659.55195601852</v>
      </c>
      <c r="P466" s="1">
        <v>44659.657511574071</v>
      </c>
      <c r="Q466">
        <v>6926</v>
      </c>
      <c r="R466">
        <v>2194</v>
      </c>
      <c r="S466" t="b">
        <v>0</v>
      </c>
      <c r="T466" t="s">
        <v>87</v>
      </c>
      <c r="U466" t="b">
        <v>0</v>
      </c>
      <c r="V466" t="s">
        <v>151</v>
      </c>
      <c r="W466" s="1">
        <v>44659.576643518521</v>
      </c>
      <c r="X466">
        <v>1902</v>
      </c>
      <c r="Y466">
        <v>52</v>
      </c>
      <c r="Z466">
        <v>0</v>
      </c>
      <c r="AA466">
        <v>52</v>
      </c>
      <c r="AB466">
        <v>0</v>
      </c>
      <c r="AC466">
        <v>39</v>
      </c>
      <c r="AD466">
        <v>-52</v>
      </c>
      <c r="AE466">
        <v>0</v>
      </c>
      <c r="AF466">
        <v>0</v>
      </c>
      <c r="AG466">
        <v>0</v>
      </c>
      <c r="AH466" t="s">
        <v>190</v>
      </c>
      <c r="AI466" s="1">
        <v>44659.657511574071</v>
      </c>
      <c r="AJ466">
        <v>267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1104</v>
      </c>
      <c r="B467" t="s">
        <v>79</v>
      </c>
      <c r="C467" t="s">
        <v>1105</v>
      </c>
      <c r="D467" t="s">
        <v>81</v>
      </c>
      <c r="E467" s="2" t="str">
        <f>HYPERLINK("capsilon://?command=openfolder&amp;siteaddress=FAM.docvelocity-na8.net&amp;folderid=FXA46DE43D-4A65-E8D3-BDEE-179644B35C6B","FX22042920")</f>
        <v>FX22042920</v>
      </c>
      <c r="F467" t="s">
        <v>19</v>
      </c>
      <c r="G467" t="s">
        <v>19</v>
      </c>
      <c r="H467" t="s">
        <v>82</v>
      </c>
      <c r="I467" t="s">
        <v>1106</v>
      </c>
      <c r="J467">
        <v>50</v>
      </c>
      <c r="K467" t="s">
        <v>84</v>
      </c>
      <c r="L467" t="s">
        <v>85</v>
      </c>
      <c r="M467" t="s">
        <v>86</v>
      </c>
      <c r="N467">
        <v>2</v>
      </c>
      <c r="O467" s="1">
        <v>44659.554629629631</v>
      </c>
      <c r="P467" s="1">
        <v>44659.562407407408</v>
      </c>
      <c r="Q467">
        <v>219</v>
      </c>
      <c r="R467">
        <v>453</v>
      </c>
      <c r="S467" t="b">
        <v>0</v>
      </c>
      <c r="T467" t="s">
        <v>87</v>
      </c>
      <c r="U467" t="b">
        <v>0</v>
      </c>
      <c r="V467" t="s">
        <v>136</v>
      </c>
      <c r="W467" s="1">
        <v>44659.558888888889</v>
      </c>
      <c r="X467">
        <v>356</v>
      </c>
      <c r="Y467">
        <v>45</v>
      </c>
      <c r="Z467">
        <v>0</v>
      </c>
      <c r="AA467">
        <v>45</v>
      </c>
      <c r="AB467">
        <v>0</v>
      </c>
      <c r="AC467">
        <v>1</v>
      </c>
      <c r="AD467">
        <v>5</v>
      </c>
      <c r="AE467">
        <v>0</v>
      </c>
      <c r="AF467">
        <v>0</v>
      </c>
      <c r="AG467">
        <v>0</v>
      </c>
      <c r="AH467" t="s">
        <v>102</v>
      </c>
      <c r="AI467" s="1">
        <v>44659.562407407408</v>
      </c>
      <c r="AJ467">
        <v>97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5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1107</v>
      </c>
      <c r="B468" t="s">
        <v>79</v>
      </c>
      <c r="C468" t="s">
        <v>1105</v>
      </c>
      <c r="D468" t="s">
        <v>81</v>
      </c>
      <c r="E468" s="2" t="str">
        <f>HYPERLINK("capsilon://?command=openfolder&amp;siteaddress=FAM.docvelocity-na8.net&amp;folderid=FXA46DE43D-4A65-E8D3-BDEE-179644B35C6B","FX22042920")</f>
        <v>FX22042920</v>
      </c>
      <c r="F468" t="s">
        <v>19</v>
      </c>
      <c r="G468" t="s">
        <v>19</v>
      </c>
      <c r="H468" t="s">
        <v>82</v>
      </c>
      <c r="I468" t="s">
        <v>1108</v>
      </c>
      <c r="J468">
        <v>44</v>
      </c>
      <c r="K468" t="s">
        <v>84</v>
      </c>
      <c r="L468" t="s">
        <v>85</v>
      </c>
      <c r="M468" t="s">
        <v>86</v>
      </c>
      <c r="N468">
        <v>2</v>
      </c>
      <c r="O468" s="1">
        <v>44659.554675925923</v>
      </c>
      <c r="P468" s="1">
        <v>44659.563090277778</v>
      </c>
      <c r="Q468">
        <v>451</v>
      </c>
      <c r="R468">
        <v>276</v>
      </c>
      <c r="S468" t="b">
        <v>0</v>
      </c>
      <c r="T468" t="s">
        <v>87</v>
      </c>
      <c r="U468" t="b">
        <v>0</v>
      </c>
      <c r="V468" t="s">
        <v>108</v>
      </c>
      <c r="W468" s="1">
        <v>44659.55777777778</v>
      </c>
      <c r="X468">
        <v>218</v>
      </c>
      <c r="Y468">
        <v>36</v>
      </c>
      <c r="Z468">
        <v>0</v>
      </c>
      <c r="AA468">
        <v>36</v>
      </c>
      <c r="AB468">
        <v>0</v>
      </c>
      <c r="AC468">
        <v>7</v>
      </c>
      <c r="AD468">
        <v>8</v>
      </c>
      <c r="AE468">
        <v>0</v>
      </c>
      <c r="AF468">
        <v>0</v>
      </c>
      <c r="AG468">
        <v>0</v>
      </c>
      <c r="AH468" t="s">
        <v>102</v>
      </c>
      <c r="AI468" s="1">
        <v>44659.563090277778</v>
      </c>
      <c r="AJ468">
        <v>58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8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1109</v>
      </c>
      <c r="B469" t="s">
        <v>79</v>
      </c>
      <c r="C469" t="s">
        <v>1110</v>
      </c>
      <c r="D469" t="s">
        <v>81</v>
      </c>
      <c r="E469" s="2" t="str">
        <f>HYPERLINK("capsilon://?command=openfolder&amp;siteaddress=FAM.docvelocity-na8.net&amp;folderid=FX07138424-3CCD-9D08-032E-F1F4B63C38CC","FX220113840")</f>
        <v>FX220113840</v>
      </c>
      <c r="F469" t="s">
        <v>19</v>
      </c>
      <c r="G469" t="s">
        <v>19</v>
      </c>
      <c r="H469" t="s">
        <v>82</v>
      </c>
      <c r="I469" t="s">
        <v>1111</v>
      </c>
      <c r="J469">
        <v>0</v>
      </c>
      <c r="K469" t="s">
        <v>84</v>
      </c>
      <c r="L469" t="s">
        <v>85</v>
      </c>
      <c r="M469" t="s">
        <v>86</v>
      </c>
      <c r="N469">
        <v>2</v>
      </c>
      <c r="O469" s="1">
        <v>44659.55846064815</v>
      </c>
      <c r="P469" s="1">
        <v>44659.563263888886</v>
      </c>
      <c r="Q469">
        <v>253</v>
      </c>
      <c r="R469">
        <v>162</v>
      </c>
      <c r="S469" t="b">
        <v>0</v>
      </c>
      <c r="T469" t="s">
        <v>87</v>
      </c>
      <c r="U469" t="b">
        <v>0</v>
      </c>
      <c r="V469" t="s">
        <v>136</v>
      </c>
      <c r="W469" s="1">
        <v>44659.560613425929</v>
      </c>
      <c r="X469">
        <v>148</v>
      </c>
      <c r="Y469">
        <v>0</v>
      </c>
      <c r="Z469">
        <v>0</v>
      </c>
      <c r="AA469">
        <v>0</v>
      </c>
      <c r="AB469">
        <v>37</v>
      </c>
      <c r="AC469">
        <v>0</v>
      </c>
      <c r="AD469">
        <v>0</v>
      </c>
      <c r="AE469">
        <v>0</v>
      </c>
      <c r="AF469">
        <v>0</v>
      </c>
      <c r="AG469">
        <v>0</v>
      </c>
      <c r="AH469" t="s">
        <v>102</v>
      </c>
      <c r="AI469" s="1">
        <v>44659.563263888886</v>
      </c>
      <c r="AJ469">
        <v>14</v>
      </c>
      <c r="AK469">
        <v>0</v>
      </c>
      <c r="AL469">
        <v>0</v>
      </c>
      <c r="AM469">
        <v>0</v>
      </c>
      <c r="AN469">
        <v>37</v>
      </c>
      <c r="AO469">
        <v>0</v>
      </c>
      <c r="AP469">
        <v>0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1112</v>
      </c>
      <c r="B470" t="s">
        <v>79</v>
      </c>
      <c r="C470" t="s">
        <v>1113</v>
      </c>
      <c r="D470" t="s">
        <v>81</v>
      </c>
      <c r="E470" s="2" t="str">
        <f>HYPERLINK("capsilon://?command=openfolder&amp;siteaddress=FAM.docvelocity-na8.net&amp;folderid=FXBBD35834-AEBF-DB29-CF29-78109F2E4B90","FX22042940")</f>
        <v>FX22042940</v>
      </c>
      <c r="F470" t="s">
        <v>19</v>
      </c>
      <c r="G470" t="s">
        <v>19</v>
      </c>
      <c r="H470" t="s">
        <v>82</v>
      </c>
      <c r="I470" t="s">
        <v>1114</v>
      </c>
      <c r="J470">
        <v>205</v>
      </c>
      <c r="K470" t="s">
        <v>84</v>
      </c>
      <c r="L470" t="s">
        <v>85</v>
      </c>
      <c r="M470" t="s">
        <v>86</v>
      </c>
      <c r="N470">
        <v>1</v>
      </c>
      <c r="O470" s="1">
        <v>44659.558530092596</v>
      </c>
      <c r="P470" s="1">
        <v>44659.56591435185</v>
      </c>
      <c r="Q470">
        <v>464</v>
      </c>
      <c r="R470">
        <v>174</v>
      </c>
      <c r="S470" t="b">
        <v>0</v>
      </c>
      <c r="T470" t="s">
        <v>87</v>
      </c>
      <c r="U470" t="b">
        <v>0</v>
      </c>
      <c r="V470" t="s">
        <v>88</v>
      </c>
      <c r="W470" s="1">
        <v>44659.56591435185</v>
      </c>
      <c r="X470">
        <v>132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205</v>
      </c>
      <c r="AE470">
        <v>193</v>
      </c>
      <c r="AF470">
        <v>0</v>
      </c>
      <c r="AG470">
        <v>4</v>
      </c>
      <c r="AH470" t="s">
        <v>87</v>
      </c>
      <c r="AI470" t="s">
        <v>87</v>
      </c>
      <c r="AJ470" t="s">
        <v>87</v>
      </c>
      <c r="AK470" t="s">
        <v>87</v>
      </c>
      <c r="AL470" t="s">
        <v>87</v>
      </c>
      <c r="AM470" t="s">
        <v>87</v>
      </c>
      <c r="AN470" t="s">
        <v>87</v>
      </c>
      <c r="AO470" t="s">
        <v>87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1115</v>
      </c>
      <c r="B471" t="s">
        <v>79</v>
      </c>
      <c r="C471" t="s">
        <v>1116</v>
      </c>
      <c r="D471" t="s">
        <v>81</v>
      </c>
      <c r="E471" s="2" t="str">
        <f>HYPERLINK("capsilon://?command=openfolder&amp;siteaddress=FAM.docvelocity-na8.net&amp;folderid=FX464CDBB8-D4CA-8E9C-FDE6-F1C710E9B2FC","FX220495")</f>
        <v>FX220495</v>
      </c>
      <c r="F471" t="s">
        <v>19</v>
      </c>
      <c r="G471" t="s">
        <v>19</v>
      </c>
      <c r="H471" t="s">
        <v>82</v>
      </c>
      <c r="I471" t="s">
        <v>1117</v>
      </c>
      <c r="J471">
        <v>88</v>
      </c>
      <c r="K471" t="s">
        <v>84</v>
      </c>
      <c r="L471" t="s">
        <v>85</v>
      </c>
      <c r="M471" t="s">
        <v>86</v>
      </c>
      <c r="N471">
        <v>2</v>
      </c>
      <c r="O471" s="1">
        <v>44659.563506944447</v>
      </c>
      <c r="P471" s="1">
        <v>44659.659872685188</v>
      </c>
      <c r="Q471">
        <v>6948</v>
      </c>
      <c r="R471">
        <v>1378</v>
      </c>
      <c r="S471" t="b">
        <v>0</v>
      </c>
      <c r="T471" t="s">
        <v>87</v>
      </c>
      <c r="U471" t="b">
        <v>0</v>
      </c>
      <c r="V471" t="s">
        <v>189</v>
      </c>
      <c r="W471" s="1">
        <v>44659.578206018516</v>
      </c>
      <c r="X471">
        <v>1169</v>
      </c>
      <c r="Y471">
        <v>76</v>
      </c>
      <c r="Z471">
        <v>0</v>
      </c>
      <c r="AA471">
        <v>76</v>
      </c>
      <c r="AB471">
        <v>0</v>
      </c>
      <c r="AC471">
        <v>15</v>
      </c>
      <c r="AD471">
        <v>12</v>
      </c>
      <c r="AE471">
        <v>0</v>
      </c>
      <c r="AF471">
        <v>0</v>
      </c>
      <c r="AG471">
        <v>0</v>
      </c>
      <c r="AH471" t="s">
        <v>102</v>
      </c>
      <c r="AI471" s="1">
        <v>44659.659872685188</v>
      </c>
      <c r="AJ471">
        <v>209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12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1118</v>
      </c>
      <c r="B472" t="s">
        <v>79</v>
      </c>
      <c r="C472" t="s">
        <v>1113</v>
      </c>
      <c r="D472" t="s">
        <v>81</v>
      </c>
      <c r="E472" s="2" t="str">
        <f>HYPERLINK("capsilon://?command=openfolder&amp;siteaddress=FAM.docvelocity-na8.net&amp;folderid=FXBBD35834-AEBF-DB29-CF29-78109F2E4B90","FX22042940")</f>
        <v>FX22042940</v>
      </c>
      <c r="F472" t="s">
        <v>19</v>
      </c>
      <c r="G472" t="s">
        <v>19</v>
      </c>
      <c r="H472" t="s">
        <v>82</v>
      </c>
      <c r="I472" t="s">
        <v>1114</v>
      </c>
      <c r="J472">
        <v>257</v>
      </c>
      <c r="K472" t="s">
        <v>84</v>
      </c>
      <c r="L472" t="s">
        <v>85</v>
      </c>
      <c r="M472" t="s">
        <v>86</v>
      </c>
      <c r="N472">
        <v>2</v>
      </c>
      <c r="O472" s="1">
        <v>44659.566805555558</v>
      </c>
      <c r="P472" s="1">
        <v>44659.654409722221</v>
      </c>
      <c r="Q472">
        <v>1412</v>
      </c>
      <c r="R472">
        <v>6157</v>
      </c>
      <c r="S472" t="b">
        <v>0</v>
      </c>
      <c r="T472" t="s">
        <v>87</v>
      </c>
      <c r="U472" t="b">
        <v>1</v>
      </c>
      <c r="V472" t="s">
        <v>98</v>
      </c>
      <c r="W472" s="1">
        <v>44659.627905092595</v>
      </c>
      <c r="X472">
        <v>5268</v>
      </c>
      <c r="Y472">
        <v>250</v>
      </c>
      <c r="Z472">
        <v>0</v>
      </c>
      <c r="AA472">
        <v>250</v>
      </c>
      <c r="AB472">
        <v>0</v>
      </c>
      <c r="AC472">
        <v>115</v>
      </c>
      <c r="AD472">
        <v>7</v>
      </c>
      <c r="AE472">
        <v>0</v>
      </c>
      <c r="AF472">
        <v>0</v>
      </c>
      <c r="AG472">
        <v>0</v>
      </c>
      <c r="AH472" t="s">
        <v>190</v>
      </c>
      <c r="AI472" s="1">
        <v>44659.654409722221</v>
      </c>
      <c r="AJ472">
        <v>889</v>
      </c>
      <c r="AK472">
        <v>3</v>
      </c>
      <c r="AL472">
        <v>0</v>
      </c>
      <c r="AM472">
        <v>3</v>
      </c>
      <c r="AN472">
        <v>0</v>
      </c>
      <c r="AO472">
        <v>4</v>
      </c>
      <c r="AP472">
        <v>4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1119</v>
      </c>
      <c r="B473" t="s">
        <v>79</v>
      </c>
      <c r="C473" t="s">
        <v>1120</v>
      </c>
      <c r="D473" t="s">
        <v>81</v>
      </c>
      <c r="E473" s="2" t="str">
        <f>HYPERLINK("capsilon://?command=openfolder&amp;siteaddress=FAM.docvelocity-na8.net&amp;folderid=FX60740536-A812-1296-CD19-3F70324FD4F3","FX220211318")</f>
        <v>FX220211318</v>
      </c>
      <c r="F473" t="s">
        <v>19</v>
      </c>
      <c r="G473" t="s">
        <v>19</v>
      </c>
      <c r="H473" t="s">
        <v>82</v>
      </c>
      <c r="I473" t="s">
        <v>1121</v>
      </c>
      <c r="J473">
        <v>0</v>
      </c>
      <c r="K473" t="s">
        <v>84</v>
      </c>
      <c r="L473" t="s">
        <v>85</v>
      </c>
      <c r="M473" t="s">
        <v>86</v>
      </c>
      <c r="N473">
        <v>2</v>
      </c>
      <c r="O473" s="1">
        <v>44659.572731481479</v>
      </c>
      <c r="P473" s="1">
        <v>44659.657708333332</v>
      </c>
      <c r="Q473">
        <v>7233</v>
      </c>
      <c r="R473">
        <v>109</v>
      </c>
      <c r="S473" t="b">
        <v>0</v>
      </c>
      <c r="T473" t="s">
        <v>87</v>
      </c>
      <c r="U473" t="b">
        <v>0</v>
      </c>
      <c r="V473" t="s">
        <v>136</v>
      </c>
      <c r="W473" s="1">
        <v>44659.573946759258</v>
      </c>
      <c r="X473">
        <v>86</v>
      </c>
      <c r="Y473">
        <v>0</v>
      </c>
      <c r="Z473">
        <v>0</v>
      </c>
      <c r="AA473">
        <v>0</v>
      </c>
      <c r="AB473">
        <v>37</v>
      </c>
      <c r="AC473">
        <v>0</v>
      </c>
      <c r="AD473">
        <v>0</v>
      </c>
      <c r="AE473">
        <v>0</v>
      </c>
      <c r="AF473">
        <v>0</v>
      </c>
      <c r="AG473">
        <v>0</v>
      </c>
      <c r="AH473" t="s">
        <v>190</v>
      </c>
      <c r="AI473" s="1">
        <v>44659.657708333332</v>
      </c>
      <c r="AJ473">
        <v>16</v>
      </c>
      <c r="AK473">
        <v>0</v>
      </c>
      <c r="AL473">
        <v>0</v>
      </c>
      <c r="AM473">
        <v>0</v>
      </c>
      <c r="AN473">
        <v>37</v>
      </c>
      <c r="AO473">
        <v>0</v>
      </c>
      <c r="AP473">
        <v>0</v>
      </c>
      <c r="AQ473">
        <v>0</v>
      </c>
      <c r="AR473">
        <v>0</v>
      </c>
      <c r="AS473">
        <v>0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1122</v>
      </c>
      <c r="B474" t="s">
        <v>79</v>
      </c>
      <c r="C474" t="s">
        <v>1123</v>
      </c>
      <c r="D474" t="s">
        <v>81</v>
      </c>
      <c r="E474" s="2" t="str">
        <f>HYPERLINK("capsilon://?command=openfolder&amp;siteaddress=FAM.docvelocity-na8.net&amp;folderid=FXFBA6D6DB-2A2B-1A5E-9FB5-42BF92B900C9","FX22014047")</f>
        <v>FX22014047</v>
      </c>
      <c r="F474" t="s">
        <v>19</v>
      </c>
      <c r="G474" t="s">
        <v>19</v>
      </c>
      <c r="H474" t="s">
        <v>82</v>
      </c>
      <c r="I474" t="s">
        <v>1124</v>
      </c>
      <c r="J474">
        <v>0</v>
      </c>
      <c r="K474" t="s">
        <v>84</v>
      </c>
      <c r="L474" t="s">
        <v>85</v>
      </c>
      <c r="M474" t="s">
        <v>86</v>
      </c>
      <c r="N474">
        <v>2</v>
      </c>
      <c r="O474" s="1">
        <v>44659.580324074072</v>
      </c>
      <c r="P474" s="1">
        <v>44659.658703703702</v>
      </c>
      <c r="Q474">
        <v>6367</v>
      </c>
      <c r="R474">
        <v>405</v>
      </c>
      <c r="S474" t="b">
        <v>0</v>
      </c>
      <c r="T474" t="s">
        <v>87</v>
      </c>
      <c r="U474" t="b">
        <v>0</v>
      </c>
      <c r="V474" t="s">
        <v>114</v>
      </c>
      <c r="W474" s="1">
        <v>44659.585231481484</v>
      </c>
      <c r="X474">
        <v>319</v>
      </c>
      <c r="Y474">
        <v>37</v>
      </c>
      <c r="Z474">
        <v>0</v>
      </c>
      <c r="AA474">
        <v>37</v>
      </c>
      <c r="AB474">
        <v>0</v>
      </c>
      <c r="AC474">
        <v>15</v>
      </c>
      <c r="AD474">
        <v>-37</v>
      </c>
      <c r="AE474">
        <v>0</v>
      </c>
      <c r="AF474">
        <v>0</v>
      </c>
      <c r="AG474">
        <v>0</v>
      </c>
      <c r="AH474" t="s">
        <v>190</v>
      </c>
      <c r="AI474" s="1">
        <v>44659.658703703702</v>
      </c>
      <c r="AJ474">
        <v>86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-37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1125</v>
      </c>
      <c r="B475" t="s">
        <v>79</v>
      </c>
      <c r="C475" t="s">
        <v>1126</v>
      </c>
      <c r="D475" t="s">
        <v>81</v>
      </c>
      <c r="E475" s="2" t="str">
        <f>HYPERLINK("capsilon://?command=openfolder&amp;siteaddress=FAM.docvelocity-na8.net&amp;folderid=FX1E173465-534C-9A3B-7E03-D8B9D8069DB8","FX22035449")</f>
        <v>FX22035449</v>
      </c>
      <c r="F475" t="s">
        <v>19</v>
      </c>
      <c r="G475" t="s">
        <v>19</v>
      </c>
      <c r="H475" t="s">
        <v>82</v>
      </c>
      <c r="I475" t="s">
        <v>1127</v>
      </c>
      <c r="J475">
        <v>0</v>
      </c>
      <c r="K475" t="s">
        <v>84</v>
      </c>
      <c r="L475" t="s">
        <v>85</v>
      </c>
      <c r="M475" t="s">
        <v>86</v>
      </c>
      <c r="N475">
        <v>2</v>
      </c>
      <c r="O475" s="1">
        <v>44659.588993055557</v>
      </c>
      <c r="P475" s="1">
        <v>44659.65829861111</v>
      </c>
      <c r="Q475">
        <v>5744</v>
      </c>
      <c r="R475">
        <v>244</v>
      </c>
      <c r="S475" t="b">
        <v>0</v>
      </c>
      <c r="T475" t="s">
        <v>87</v>
      </c>
      <c r="U475" t="b">
        <v>0</v>
      </c>
      <c r="V475" t="s">
        <v>130</v>
      </c>
      <c r="W475" s="1">
        <v>44659.593888888892</v>
      </c>
      <c r="X475">
        <v>199</v>
      </c>
      <c r="Y475">
        <v>0</v>
      </c>
      <c r="Z475">
        <v>0</v>
      </c>
      <c r="AA475">
        <v>0</v>
      </c>
      <c r="AB475">
        <v>37</v>
      </c>
      <c r="AC475">
        <v>0</v>
      </c>
      <c r="AD475">
        <v>0</v>
      </c>
      <c r="AE475">
        <v>0</v>
      </c>
      <c r="AF475">
        <v>0</v>
      </c>
      <c r="AG475">
        <v>0</v>
      </c>
      <c r="AH475" t="s">
        <v>479</v>
      </c>
      <c r="AI475" s="1">
        <v>44659.65829861111</v>
      </c>
      <c r="AJ475">
        <v>45</v>
      </c>
      <c r="AK475">
        <v>0</v>
      </c>
      <c r="AL475">
        <v>0</v>
      </c>
      <c r="AM475">
        <v>0</v>
      </c>
      <c r="AN475">
        <v>37</v>
      </c>
      <c r="AO475">
        <v>0</v>
      </c>
      <c r="AP475">
        <v>0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1128</v>
      </c>
      <c r="B476" t="s">
        <v>79</v>
      </c>
      <c r="C476" t="s">
        <v>1129</v>
      </c>
      <c r="D476" t="s">
        <v>81</v>
      </c>
      <c r="E476" s="2" t="str">
        <f>HYPERLINK("capsilon://?command=openfolder&amp;siteaddress=FAM.docvelocity-na8.net&amp;folderid=FXB8386B0D-1790-EBDB-447D-668F859A7350","FX2204364")</f>
        <v>FX2204364</v>
      </c>
      <c r="F476" t="s">
        <v>19</v>
      </c>
      <c r="G476" t="s">
        <v>19</v>
      </c>
      <c r="H476" t="s">
        <v>82</v>
      </c>
      <c r="I476" t="s">
        <v>1130</v>
      </c>
      <c r="J476">
        <v>441</v>
      </c>
      <c r="K476" t="s">
        <v>84</v>
      </c>
      <c r="L476" t="s">
        <v>85</v>
      </c>
      <c r="M476" t="s">
        <v>86</v>
      </c>
      <c r="N476">
        <v>1</v>
      </c>
      <c r="O476" s="1">
        <v>44659.600543981483</v>
      </c>
      <c r="P476" s="1">
        <v>44659.643576388888</v>
      </c>
      <c r="Q476">
        <v>3513</v>
      </c>
      <c r="R476">
        <v>205</v>
      </c>
      <c r="S476" t="b">
        <v>0</v>
      </c>
      <c r="T476" t="s">
        <v>87</v>
      </c>
      <c r="U476" t="b">
        <v>0</v>
      </c>
      <c r="V476" t="s">
        <v>180</v>
      </c>
      <c r="W476" s="1">
        <v>44659.643576388888</v>
      </c>
      <c r="X476">
        <v>5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441</v>
      </c>
      <c r="AE476">
        <v>0</v>
      </c>
      <c r="AF476">
        <v>0</v>
      </c>
      <c r="AG476">
        <v>15</v>
      </c>
      <c r="AH476" t="s">
        <v>87</v>
      </c>
      <c r="AI476" t="s">
        <v>87</v>
      </c>
      <c r="AJ476" t="s">
        <v>87</v>
      </c>
      <c r="AK476" t="s">
        <v>87</v>
      </c>
      <c r="AL476" t="s">
        <v>87</v>
      </c>
      <c r="AM476" t="s">
        <v>87</v>
      </c>
      <c r="AN476" t="s">
        <v>87</v>
      </c>
      <c r="AO476" t="s">
        <v>87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1131</v>
      </c>
      <c r="B477" t="s">
        <v>79</v>
      </c>
      <c r="C477" t="s">
        <v>1132</v>
      </c>
      <c r="D477" t="s">
        <v>81</v>
      </c>
      <c r="E477" s="2" t="str">
        <f>HYPERLINK("capsilon://?command=openfolder&amp;siteaddress=FAM.docvelocity-na8.net&amp;folderid=FXA3EA0155-0924-120B-FDDD-AC14D2A14ADB","FX22042546")</f>
        <v>FX22042546</v>
      </c>
      <c r="F477" t="s">
        <v>19</v>
      </c>
      <c r="G477" t="s">
        <v>19</v>
      </c>
      <c r="H477" t="s">
        <v>82</v>
      </c>
      <c r="I477" t="s">
        <v>1133</v>
      </c>
      <c r="J477">
        <v>79</v>
      </c>
      <c r="K477" t="s">
        <v>84</v>
      </c>
      <c r="L477" t="s">
        <v>85</v>
      </c>
      <c r="M477" t="s">
        <v>86</v>
      </c>
      <c r="N477">
        <v>1</v>
      </c>
      <c r="O477" s="1">
        <v>44659.603402777779</v>
      </c>
      <c r="P477" s="1">
        <v>44659.651458333334</v>
      </c>
      <c r="Q477">
        <v>3423</v>
      </c>
      <c r="R477">
        <v>729</v>
      </c>
      <c r="S477" t="b">
        <v>0</v>
      </c>
      <c r="T477" t="s">
        <v>87</v>
      </c>
      <c r="U477" t="b">
        <v>0</v>
      </c>
      <c r="V477" t="s">
        <v>88</v>
      </c>
      <c r="W477" s="1">
        <v>44659.651458333334</v>
      </c>
      <c r="X477">
        <v>255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79</v>
      </c>
      <c r="AE477">
        <v>67</v>
      </c>
      <c r="AF477">
        <v>0</v>
      </c>
      <c r="AG477">
        <v>7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1134</v>
      </c>
      <c r="B478" t="s">
        <v>79</v>
      </c>
      <c r="C478" t="s">
        <v>1102</v>
      </c>
      <c r="D478" t="s">
        <v>81</v>
      </c>
      <c r="E478" s="2" t="str">
        <f>HYPERLINK("capsilon://?command=openfolder&amp;siteaddress=FAM.docvelocity-na8.net&amp;folderid=FX0778F33A-C207-A8D0-CB83-FC7D5FAA2FF1","FX22039686")</f>
        <v>FX22039686</v>
      </c>
      <c r="F478" t="s">
        <v>19</v>
      </c>
      <c r="G478" t="s">
        <v>19</v>
      </c>
      <c r="H478" t="s">
        <v>82</v>
      </c>
      <c r="I478" t="s">
        <v>1135</v>
      </c>
      <c r="J478">
        <v>77</v>
      </c>
      <c r="K478" t="s">
        <v>84</v>
      </c>
      <c r="L478" t="s">
        <v>85</v>
      </c>
      <c r="M478" t="s">
        <v>86</v>
      </c>
      <c r="N478">
        <v>1</v>
      </c>
      <c r="O478" s="1">
        <v>44659.60465277778</v>
      </c>
      <c r="P478" s="1">
        <v>44659.652314814812</v>
      </c>
      <c r="Q478">
        <v>3916</v>
      </c>
      <c r="R478">
        <v>202</v>
      </c>
      <c r="S478" t="b">
        <v>0</v>
      </c>
      <c r="T478" t="s">
        <v>87</v>
      </c>
      <c r="U478" t="b">
        <v>0</v>
      </c>
      <c r="V478" t="s">
        <v>88</v>
      </c>
      <c r="W478" s="1">
        <v>44659.652314814812</v>
      </c>
      <c r="X478">
        <v>73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77</v>
      </c>
      <c r="AE478">
        <v>72</v>
      </c>
      <c r="AF478">
        <v>0</v>
      </c>
      <c r="AG478">
        <v>2</v>
      </c>
      <c r="AH478" t="s">
        <v>87</v>
      </c>
      <c r="AI478" t="s">
        <v>87</v>
      </c>
      <c r="AJ478" t="s">
        <v>87</v>
      </c>
      <c r="AK478" t="s">
        <v>87</v>
      </c>
      <c r="AL478" t="s">
        <v>87</v>
      </c>
      <c r="AM478" t="s">
        <v>87</v>
      </c>
      <c r="AN478" t="s">
        <v>87</v>
      </c>
      <c r="AO478" t="s">
        <v>87</v>
      </c>
      <c r="AP478" t="s">
        <v>87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1136</v>
      </c>
      <c r="B479" t="s">
        <v>79</v>
      </c>
      <c r="C479" t="s">
        <v>1126</v>
      </c>
      <c r="D479" t="s">
        <v>81</v>
      </c>
      <c r="E479" s="2" t="str">
        <f>HYPERLINK("capsilon://?command=openfolder&amp;siteaddress=FAM.docvelocity-na8.net&amp;folderid=FX1E173465-534C-9A3B-7E03-D8B9D8069DB8","FX22035449")</f>
        <v>FX22035449</v>
      </c>
      <c r="F479" t="s">
        <v>19</v>
      </c>
      <c r="G479" t="s">
        <v>19</v>
      </c>
      <c r="H479" t="s">
        <v>82</v>
      </c>
      <c r="I479" t="s">
        <v>1137</v>
      </c>
      <c r="J479">
        <v>0</v>
      </c>
      <c r="K479" t="s">
        <v>84</v>
      </c>
      <c r="L479" t="s">
        <v>85</v>
      </c>
      <c r="M479" t="s">
        <v>86</v>
      </c>
      <c r="N479">
        <v>2</v>
      </c>
      <c r="O479" s="1">
        <v>44659.610590277778</v>
      </c>
      <c r="P479" s="1">
        <v>44659.658402777779</v>
      </c>
      <c r="Q479">
        <v>4083</v>
      </c>
      <c r="R479">
        <v>48</v>
      </c>
      <c r="S479" t="b">
        <v>0</v>
      </c>
      <c r="T479" t="s">
        <v>87</v>
      </c>
      <c r="U479" t="b">
        <v>0</v>
      </c>
      <c r="V479" t="s">
        <v>130</v>
      </c>
      <c r="W479" s="1">
        <v>44659.612291666665</v>
      </c>
      <c r="X479">
        <v>31</v>
      </c>
      <c r="Y479">
        <v>0</v>
      </c>
      <c r="Z479">
        <v>0</v>
      </c>
      <c r="AA479">
        <v>0</v>
      </c>
      <c r="AB479">
        <v>37</v>
      </c>
      <c r="AC479">
        <v>0</v>
      </c>
      <c r="AD479">
        <v>0</v>
      </c>
      <c r="AE479">
        <v>0</v>
      </c>
      <c r="AF479">
        <v>0</v>
      </c>
      <c r="AG479">
        <v>0</v>
      </c>
      <c r="AH479" t="s">
        <v>479</v>
      </c>
      <c r="AI479" s="1">
        <v>44659.658402777779</v>
      </c>
      <c r="AJ479">
        <v>8</v>
      </c>
      <c r="AK479">
        <v>0</v>
      </c>
      <c r="AL479">
        <v>0</v>
      </c>
      <c r="AM479">
        <v>0</v>
      </c>
      <c r="AN479">
        <v>37</v>
      </c>
      <c r="AO479">
        <v>0</v>
      </c>
      <c r="AP479">
        <v>0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1138</v>
      </c>
      <c r="B480" t="s">
        <v>79</v>
      </c>
      <c r="C480" t="s">
        <v>1139</v>
      </c>
      <c r="D480" t="s">
        <v>81</v>
      </c>
      <c r="E480" s="2" t="str">
        <f>HYPERLINK("capsilon://?command=openfolder&amp;siteaddress=FAM.docvelocity-na8.net&amp;folderid=FX77C18DBE-4EA7-63CB-D020-18DCDE7D0772","FX22041951")</f>
        <v>FX22041951</v>
      </c>
      <c r="F480" t="s">
        <v>19</v>
      </c>
      <c r="G480" t="s">
        <v>19</v>
      </c>
      <c r="H480" t="s">
        <v>82</v>
      </c>
      <c r="I480" t="s">
        <v>1140</v>
      </c>
      <c r="J480">
        <v>58</v>
      </c>
      <c r="K480" t="s">
        <v>84</v>
      </c>
      <c r="L480" t="s">
        <v>85</v>
      </c>
      <c r="M480" t="s">
        <v>86</v>
      </c>
      <c r="N480">
        <v>1</v>
      </c>
      <c r="O480" s="1">
        <v>44659.619930555556</v>
      </c>
      <c r="P480" s="1">
        <v>44659.652986111112</v>
      </c>
      <c r="Q480">
        <v>2608</v>
      </c>
      <c r="R480">
        <v>248</v>
      </c>
      <c r="S480" t="b">
        <v>0</v>
      </c>
      <c r="T480" t="s">
        <v>87</v>
      </c>
      <c r="U480" t="b">
        <v>0</v>
      </c>
      <c r="V480" t="s">
        <v>88</v>
      </c>
      <c r="W480" s="1">
        <v>44659.652986111112</v>
      </c>
      <c r="X480">
        <v>57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58</v>
      </c>
      <c r="AE480">
        <v>53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1141</v>
      </c>
      <c r="B481" t="s">
        <v>79</v>
      </c>
      <c r="C481" t="s">
        <v>1139</v>
      </c>
      <c r="D481" t="s">
        <v>81</v>
      </c>
      <c r="E481" s="2" t="str">
        <f>HYPERLINK("capsilon://?command=openfolder&amp;siteaddress=FAM.docvelocity-na8.net&amp;folderid=FX77C18DBE-4EA7-63CB-D020-18DCDE7D0772","FX22041951")</f>
        <v>FX22041951</v>
      </c>
      <c r="F481" t="s">
        <v>19</v>
      </c>
      <c r="G481" t="s">
        <v>19</v>
      </c>
      <c r="H481" t="s">
        <v>82</v>
      </c>
      <c r="I481" t="s">
        <v>1142</v>
      </c>
      <c r="J481">
        <v>28</v>
      </c>
      <c r="K481" t="s">
        <v>84</v>
      </c>
      <c r="L481" t="s">
        <v>85</v>
      </c>
      <c r="M481" t="s">
        <v>86</v>
      </c>
      <c r="N481">
        <v>1</v>
      </c>
      <c r="O481" s="1">
        <v>44659.61996527778</v>
      </c>
      <c r="P481" s="1">
        <v>44659.654479166667</v>
      </c>
      <c r="Q481">
        <v>2673</v>
      </c>
      <c r="R481">
        <v>309</v>
      </c>
      <c r="S481" t="b">
        <v>0</v>
      </c>
      <c r="T481" t="s">
        <v>87</v>
      </c>
      <c r="U481" t="b">
        <v>0</v>
      </c>
      <c r="V481" t="s">
        <v>88</v>
      </c>
      <c r="W481" s="1">
        <v>44659.654479166667</v>
      </c>
      <c r="X481">
        <v>128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28</v>
      </c>
      <c r="AE481">
        <v>21</v>
      </c>
      <c r="AF481">
        <v>0</v>
      </c>
      <c r="AG481">
        <v>3</v>
      </c>
      <c r="AH481" t="s">
        <v>87</v>
      </c>
      <c r="AI481" t="s">
        <v>87</v>
      </c>
      <c r="AJ481" t="s">
        <v>87</v>
      </c>
      <c r="AK481" t="s">
        <v>87</v>
      </c>
      <c r="AL481" t="s">
        <v>87</v>
      </c>
      <c r="AM481" t="s">
        <v>87</v>
      </c>
      <c r="AN481" t="s">
        <v>87</v>
      </c>
      <c r="AO481" t="s">
        <v>87</v>
      </c>
      <c r="AP481" t="s">
        <v>87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1143</v>
      </c>
      <c r="B482" t="s">
        <v>79</v>
      </c>
      <c r="C482" t="s">
        <v>1144</v>
      </c>
      <c r="D482" t="s">
        <v>81</v>
      </c>
      <c r="E482" s="2" t="str">
        <f>HYPERLINK("capsilon://?command=openfolder&amp;siteaddress=FAM.docvelocity-na8.net&amp;folderid=FXEF5D14A6-7EFC-C78D-5787-46A761445D7E","FX2204116")</f>
        <v>FX2204116</v>
      </c>
      <c r="F482" t="s">
        <v>19</v>
      </c>
      <c r="G482" t="s">
        <v>19</v>
      </c>
      <c r="H482" t="s">
        <v>82</v>
      </c>
      <c r="I482" t="s">
        <v>1145</v>
      </c>
      <c r="J482">
        <v>176</v>
      </c>
      <c r="K482" t="s">
        <v>84</v>
      </c>
      <c r="L482" t="s">
        <v>85</v>
      </c>
      <c r="M482" t="s">
        <v>86</v>
      </c>
      <c r="N482">
        <v>1</v>
      </c>
      <c r="O482" s="1">
        <v>44652.619722222225</v>
      </c>
      <c r="P482" s="1">
        <v>44652.648449074077</v>
      </c>
      <c r="Q482">
        <v>744</v>
      </c>
      <c r="R482">
        <v>1738</v>
      </c>
      <c r="S482" t="b">
        <v>0</v>
      </c>
      <c r="T482" t="s">
        <v>87</v>
      </c>
      <c r="U482" t="b">
        <v>0</v>
      </c>
      <c r="V482" t="s">
        <v>88</v>
      </c>
      <c r="W482" s="1">
        <v>44652.648449074077</v>
      </c>
      <c r="X482">
        <v>1714</v>
      </c>
      <c r="Y482">
        <v>59</v>
      </c>
      <c r="Z482">
        <v>0</v>
      </c>
      <c r="AA482">
        <v>59</v>
      </c>
      <c r="AB482">
        <v>0</v>
      </c>
      <c r="AC482">
        <v>18</v>
      </c>
      <c r="AD482">
        <v>117</v>
      </c>
      <c r="AE482">
        <v>148</v>
      </c>
      <c r="AF482">
        <v>0</v>
      </c>
      <c r="AG482">
        <v>5</v>
      </c>
      <c r="AH482" t="s">
        <v>87</v>
      </c>
      <c r="AI482" t="s">
        <v>87</v>
      </c>
      <c r="AJ482" t="s">
        <v>87</v>
      </c>
      <c r="AK482" t="s">
        <v>87</v>
      </c>
      <c r="AL482" t="s">
        <v>87</v>
      </c>
      <c r="AM482" t="s">
        <v>87</v>
      </c>
      <c r="AN482" t="s">
        <v>87</v>
      </c>
      <c r="AO482" t="s">
        <v>87</v>
      </c>
      <c r="AP482" t="s">
        <v>87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1146</v>
      </c>
      <c r="B483" t="s">
        <v>79</v>
      </c>
      <c r="C483" t="s">
        <v>1147</v>
      </c>
      <c r="D483" t="s">
        <v>81</v>
      </c>
      <c r="E483" s="2" t="str">
        <f>HYPERLINK("capsilon://?command=openfolder&amp;siteaddress=FAM.docvelocity-na8.net&amp;folderid=FXDCEEDE55-BCB7-1FA6-782C-9794EB075A16","FX22042459")</f>
        <v>FX22042459</v>
      </c>
      <c r="F483" t="s">
        <v>19</v>
      </c>
      <c r="G483" t="s">
        <v>19</v>
      </c>
      <c r="H483" t="s">
        <v>82</v>
      </c>
      <c r="I483" t="s">
        <v>1148</v>
      </c>
      <c r="J483">
        <v>196</v>
      </c>
      <c r="K483" t="s">
        <v>84</v>
      </c>
      <c r="L483" t="s">
        <v>85</v>
      </c>
      <c r="M483" t="s">
        <v>86</v>
      </c>
      <c r="N483">
        <v>1</v>
      </c>
      <c r="O483" s="1">
        <v>44659.634791666664</v>
      </c>
      <c r="P483" s="1">
        <v>44659.659166666665</v>
      </c>
      <c r="Q483">
        <v>1606</v>
      </c>
      <c r="R483">
        <v>500</v>
      </c>
      <c r="S483" t="b">
        <v>0</v>
      </c>
      <c r="T483" t="s">
        <v>87</v>
      </c>
      <c r="U483" t="b">
        <v>0</v>
      </c>
      <c r="V483" t="s">
        <v>88</v>
      </c>
      <c r="W483" s="1">
        <v>44659.659166666665</v>
      </c>
      <c r="X483">
        <v>356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196</v>
      </c>
      <c r="AE483">
        <v>183</v>
      </c>
      <c r="AF483">
        <v>0</v>
      </c>
      <c r="AG483">
        <v>8</v>
      </c>
      <c r="AH483" t="s">
        <v>87</v>
      </c>
      <c r="AI483" t="s">
        <v>87</v>
      </c>
      <c r="AJ483" t="s">
        <v>87</v>
      </c>
      <c r="AK483" t="s">
        <v>87</v>
      </c>
      <c r="AL483" t="s">
        <v>87</v>
      </c>
      <c r="AM483" t="s">
        <v>87</v>
      </c>
      <c r="AN483" t="s">
        <v>87</v>
      </c>
      <c r="AO483" t="s">
        <v>87</v>
      </c>
      <c r="AP483" t="s">
        <v>87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1149</v>
      </c>
      <c r="B484" t="s">
        <v>79</v>
      </c>
      <c r="C484" t="s">
        <v>1150</v>
      </c>
      <c r="D484" t="s">
        <v>81</v>
      </c>
      <c r="E484" s="2" t="str">
        <f>HYPERLINK("capsilon://?command=openfolder&amp;siteaddress=FAM.docvelocity-na8.net&amp;folderid=FXFEF00A0B-F970-1C7F-F27E-6A6DFDFB12E0","FX22042182")</f>
        <v>FX22042182</v>
      </c>
      <c r="F484" t="s">
        <v>19</v>
      </c>
      <c r="G484" t="s">
        <v>19</v>
      </c>
      <c r="H484" t="s">
        <v>82</v>
      </c>
      <c r="I484" t="s">
        <v>1151</v>
      </c>
      <c r="J484">
        <v>268</v>
      </c>
      <c r="K484" t="s">
        <v>84</v>
      </c>
      <c r="L484" t="s">
        <v>85</v>
      </c>
      <c r="M484" t="s">
        <v>86</v>
      </c>
      <c r="N484">
        <v>1</v>
      </c>
      <c r="O484" s="1">
        <v>44659.644259259258</v>
      </c>
      <c r="P484" s="1">
        <v>44659.661620370367</v>
      </c>
      <c r="Q484">
        <v>1228</v>
      </c>
      <c r="R484">
        <v>272</v>
      </c>
      <c r="S484" t="b">
        <v>0</v>
      </c>
      <c r="T484" t="s">
        <v>87</v>
      </c>
      <c r="U484" t="b">
        <v>0</v>
      </c>
      <c r="V484" t="s">
        <v>88</v>
      </c>
      <c r="W484" s="1">
        <v>44659.661620370367</v>
      </c>
      <c r="X484">
        <v>189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268</v>
      </c>
      <c r="AE484">
        <v>256</v>
      </c>
      <c r="AF484">
        <v>0</v>
      </c>
      <c r="AG484">
        <v>6</v>
      </c>
      <c r="AH484" t="s">
        <v>87</v>
      </c>
      <c r="AI484" t="s">
        <v>87</v>
      </c>
      <c r="AJ484" t="s">
        <v>87</v>
      </c>
      <c r="AK484" t="s">
        <v>87</v>
      </c>
      <c r="AL484" t="s">
        <v>87</v>
      </c>
      <c r="AM484" t="s">
        <v>87</v>
      </c>
      <c r="AN484" t="s">
        <v>87</v>
      </c>
      <c r="AO484" t="s">
        <v>87</v>
      </c>
      <c r="AP484" t="s">
        <v>87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1152</v>
      </c>
      <c r="B485" t="s">
        <v>79</v>
      </c>
      <c r="C485" t="s">
        <v>1129</v>
      </c>
      <c r="D485" t="s">
        <v>81</v>
      </c>
      <c r="E485" s="2" t="str">
        <f>HYPERLINK("capsilon://?command=openfolder&amp;siteaddress=FAM.docvelocity-na8.net&amp;folderid=FXB8386B0D-1790-EBDB-447D-668F859A7350","FX2204364")</f>
        <v>FX2204364</v>
      </c>
      <c r="F485" t="s">
        <v>19</v>
      </c>
      <c r="G485" t="s">
        <v>19</v>
      </c>
      <c r="H485" t="s">
        <v>82</v>
      </c>
      <c r="I485" t="s">
        <v>1130</v>
      </c>
      <c r="J485">
        <v>683</v>
      </c>
      <c r="K485" t="s">
        <v>84</v>
      </c>
      <c r="L485" t="s">
        <v>85</v>
      </c>
      <c r="M485" t="s">
        <v>86</v>
      </c>
      <c r="N485">
        <v>2</v>
      </c>
      <c r="O485" s="1">
        <v>44659.644930555558</v>
      </c>
      <c r="P485" s="1">
        <v>44659.754699074074</v>
      </c>
      <c r="Q485">
        <v>3803</v>
      </c>
      <c r="R485">
        <v>5681</v>
      </c>
      <c r="S485" t="b">
        <v>0</v>
      </c>
      <c r="T485" t="s">
        <v>87</v>
      </c>
      <c r="U485" t="b">
        <v>1</v>
      </c>
      <c r="V485" t="s">
        <v>180</v>
      </c>
      <c r="W485" s="1">
        <v>44659.682673611111</v>
      </c>
      <c r="X485">
        <v>3249</v>
      </c>
      <c r="Y485">
        <v>605</v>
      </c>
      <c r="Z485">
        <v>0</v>
      </c>
      <c r="AA485">
        <v>605</v>
      </c>
      <c r="AB485">
        <v>0</v>
      </c>
      <c r="AC485">
        <v>134</v>
      </c>
      <c r="AD485">
        <v>78</v>
      </c>
      <c r="AE485">
        <v>0</v>
      </c>
      <c r="AF485">
        <v>0</v>
      </c>
      <c r="AG485">
        <v>0</v>
      </c>
      <c r="AH485" t="s">
        <v>99</v>
      </c>
      <c r="AI485" s="1">
        <v>44659.754699074074</v>
      </c>
      <c r="AJ485">
        <v>2378</v>
      </c>
      <c r="AK485">
        <v>4</v>
      </c>
      <c r="AL485">
        <v>0</v>
      </c>
      <c r="AM485">
        <v>4</v>
      </c>
      <c r="AN485">
        <v>0</v>
      </c>
      <c r="AO485">
        <v>4</v>
      </c>
      <c r="AP485">
        <v>74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1153</v>
      </c>
      <c r="B486" t="s">
        <v>79</v>
      </c>
      <c r="C486" t="s">
        <v>1154</v>
      </c>
      <c r="D486" t="s">
        <v>81</v>
      </c>
      <c r="E486" s="2" t="str">
        <f>HYPERLINK("capsilon://?command=openfolder&amp;siteaddress=FAM.docvelocity-na8.net&amp;folderid=FX6BB269BC-BA8C-55CC-9B70-FE2A5864CDE9","FX22034052")</f>
        <v>FX22034052</v>
      </c>
      <c r="F486" t="s">
        <v>19</v>
      </c>
      <c r="G486" t="s">
        <v>19</v>
      </c>
      <c r="H486" t="s">
        <v>82</v>
      </c>
      <c r="I486" t="s">
        <v>1155</v>
      </c>
      <c r="J486">
        <v>0</v>
      </c>
      <c r="K486" t="s">
        <v>84</v>
      </c>
      <c r="L486" t="s">
        <v>85</v>
      </c>
      <c r="M486" t="s">
        <v>86</v>
      </c>
      <c r="N486">
        <v>2</v>
      </c>
      <c r="O486" s="1">
        <v>44659.649571759262</v>
      </c>
      <c r="P486" s="1">
        <v>44659.756793981483</v>
      </c>
      <c r="Q486">
        <v>9024</v>
      </c>
      <c r="R486">
        <v>240</v>
      </c>
      <c r="S486" t="b">
        <v>0</v>
      </c>
      <c r="T486" t="s">
        <v>87</v>
      </c>
      <c r="U486" t="b">
        <v>0</v>
      </c>
      <c r="V486" t="s">
        <v>127</v>
      </c>
      <c r="W486" s="1">
        <v>44659.664467592593</v>
      </c>
      <c r="X486">
        <v>173</v>
      </c>
      <c r="Y486">
        <v>0</v>
      </c>
      <c r="Z486">
        <v>0</v>
      </c>
      <c r="AA486">
        <v>0</v>
      </c>
      <c r="AB486">
        <v>37</v>
      </c>
      <c r="AC486">
        <v>0</v>
      </c>
      <c r="AD486">
        <v>0</v>
      </c>
      <c r="AE486">
        <v>0</v>
      </c>
      <c r="AF486">
        <v>0</v>
      </c>
      <c r="AG486">
        <v>0</v>
      </c>
      <c r="AH486" t="s">
        <v>99</v>
      </c>
      <c r="AI486" s="1">
        <v>44659.756793981483</v>
      </c>
      <c r="AJ486">
        <v>20</v>
      </c>
      <c r="AK486">
        <v>0</v>
      </c>
      <c r="AL486">
        <v>0</v>
      </c>
      <c r="AM486">
        <v>0</v>
      </c>
      <c r="AN486">
        <v>37</v>
      </c>
      <c r="AO486">
        <v>0</v>
      </c>
      <c r="AP486">
        <v>0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1156</v>
      </c>
      <c r="B487" t="s">
        <v>79</v>
      </c>
      <c r="C487" t="s">
        <v>1132</v>
      </c>
      <c r="D487" t="s">
        <v>81</v>
      </c>
      <c r="E487" s="2" t="str">
        <f>HYPERLINK("capsilon://?command=openfolder&amp;siteaddress=FAM.docvelocity-na8.net&amp;folderid=FXA3EA0155-0924-120B-FDDD-AC14D2A14ADB","FX22042546")</f>
        <v>FX22042546</v>
      </c>
      <c r="F487" t="s">
        <v>19</v>
      </c>
      <c r="G487" t="s">
        <v>19</v>
      </c>
      <c r="H487" t="s">
        <v>82</v>
      </c>
      <c r="I487" t="s">
        <v>1133</v>
      </c>
      <c r="J487">
        <v>219</v>
      </c>
      <c r="K487" t="s">
        <v>84</v>
      </c>
      <c r="L487" t="s">
        <v>85</v>
      </c>
      <c r="M487" t="s">
        <v>86</v>
      </c>
      <c r="N487">
        <v>2</v>
      </c>
      <c r="O487" s="1">
        <v>44659.652708333335</v>
      </c>
      <c r="P487" s="1">
        <v>44659.731412037036</v>
      </c>
      <c r="Q487">
        <v>4845</v>
      </c>
      <c r="R487">
        <v>1955</v>
      </c>
      <c r="S487" t="b">
        <v>0</v>
      </c>
      <c r="T487" t="s">
        <v>87</v>
      </c>
      <c r="U487" t="b">
        <v>1</v>
      </c>
      <c r="V487" t="s">
        <v>98</v>
      </c>
      <c r="W487" s="1">
        <v>44659.675127314818</v>
      </c>
      <c r="X487">
        <v>1593</v>
      </c>
      <c r="Y487">
        <v>172</v>
      </c>
      <c r="Z487">
        <v>0</v>
      </c>
      <c r="AA487">
        <v>172</v>
      </c>
      <c r="AB487">
        <v>0</v>
      </c>
      <c r="AC487">
        <v>52</v>
      </c>
      <c r="AD487">
        <v>47</v>
      </c>
      <c r="AE487">
        <v>0</v>
      </c>
      <c r="AF487">
        <v>0</v>
      </c>
      <c r="AG487">
        <v>0</v>
      </c>
      <c r="AH487" t="s">
        <v>102</v>
      </c>
      <c r="AI487" s="1">
        <v>44659.731412037036</v>
      </c>
      <c r="AJ487">
        <v>328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45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1157</v>
      </c>
      <c r="B488" t="s">
        <v>79</v>
      </c>
      <c r="C488" t="s">
        <v>1102</v>
      </c>
      <c r="D488" t="s">
        <v>81</v>
      </c>
      <c r="E488" s="2" t="str">
        <f>HYPERLINK("capsilon://?command=openfolder&amp;siteaddress=FAM.docvelocity-na8.net&amp;folderid=FX0778F33A-C207-A8D0-CB83-FC7D5FAA2FF1","FX22039686")</f>
        <v>FX22039686</v>
      </c>
      <c r="F488" t="s">
        <v>19</v>
      </c>
      <c r="G488" t="s">
        <v>19</v>
      </c>
      <c r="H488" t="s">
        <v>82</v>
      </c>
      <c r="I488" t="s">
        <v>1135</v>
      </c>
      <c r="J488">
        <v>101</v>
      </c>
      <c r="K488" t="s">
        <v>84</v>
      </c>
      <c r="L488" t="s">
        <v>85</v>
      </c>
      <c r="M488" t="s">
        <v>86</v>
      </c>
      <c r="N488">
        <v>2</v>
      </c>
      <c r="O488" s="1">
        <v>44659.653101851851</v>
      </c>
      <c r="P488" s="1">
        <v>44659.733090277776</v>
      </c>
      <c r="Q488">
        <v>6117</v>
      </c>
      <c r="R488">
        <v>794</v>
      </c>
      <c r="S488" t="b">
        <v>0</v>
      </c>
      <c r="T488" t="s">
        <v>87</v>
      </c>
      <c r="U488" t="b">
        <v>1</v>
      </c>
      <c r="V488" t="s">
        <v>130</v>
      </c>
      <c r="W488" s="1">
        <v>44659.661192129628</v>
      </c>
      <c r="X488">
        <v>647</v>
      </c>
      <c r="Y488">
        <v>91</v>
      </c>
      <c r="Z488">
        <v>0</v>
      </c>
      <c r="AA488">
        <v>91</v>
      </c>
      <c r="AB488">
        <v>0</v>
      </c>
      <c r="AC488">
        <v>21</v>
      </c>
      <c r="AD488">
        <v>10</v>
      </c>
      <c r="AE488">
        <v>0</v>
      </c>
      <c r="AF488">
        <v>0</v>
      </c>
      <c r="AG488">
        <v>0</v>
      </c>
      <c r="AH488" t="s">
        <v>102</v>
      </c>
      <c r="AI488" s="1">
        <v>44659.733090277776</v>
      </c>
      <c r="AJ488">
        <v>144</v>
      </c>
      <c r="AK488">
        <v>2</v>
      </c>
      <c r="AL488">
        <v>0</v>
      </c>
      <c r="AM488">
        <v>2</v>
      </c>
      <c r="AN488">
        <v>0</v>
      </c>
      <c r="AO488">
        <v>1</v>
      </c>
      <c r="AP488">
        <v>8</v>
      </c>
      <c r="AQ488">
        <v>0</v>
      </c>
      <c r="AR488">
        <v>0</v>
      </c>
      <c r="AS488">
        <v>0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1158</v>
      </c>
      <c r="B489" t="s">
        <v>79</v>
      </c>
      <c r="C489" t="s">
        <v>1139</v>
      </c>
      <c r="D489" t="s">
        <v>81</v>
      </c>
      <c r="E489" s="2" t="str">
        <f>HYPERLINK("capsilon://?command=openfolder&amp;siteaddress=FAM.docvelocity-na8.net&amp;folderid=FX77C18DBE-4EA7-63CB-D020-18DCDE7D0772","FX22041951")</f>
        <v>FX22041951</v>
      </c>
      <c r="F489" t="s">
        <v>19</v>
      </c>
      <c r="G489" t="s">
        <v>19</v>
      </c>
      <c r="H489" t="s">
        <v>82</v>
      </c>
      <c r="I489" t="s">
        <v>1140</v>
      </c>
      <c r="J489">
        <v>82</v>
      </c>
      <c r="K489" t="s">
        <v>84</v>
      </c>
      <c r="L489" t="s">
        <v>85</v>
      </c>
      <c r="M489" t="s">
        <v>86</v>
      </c>
      <c r="N489">
        <v>2</v>
      </c>
      <c r="O489" s="1">
        <v>44659.653622685182</v>
      </c>
      <c r="P489" s="1">
        <v>44659.734826388885</v>
      </c>
      <c r="Q489">
        <v>6525</v>
      </c>
      <c r="R489">
        <v>491</v>
      </c>
      <c r="S489" t="b">
        <v>0</v>
      </c>
      <c r="T489" t="s">
        <v>87</v>
      </c>
      <c r="U489" t="b">
        <v>1</v>
      </c>
      <c r="V489" t="s">
        <v>98</v>
      </c>
      <c r="W489" s="1">
        <v>44659.660173611112</v>
      </c>
      <c r="X489">
        <v>335</v>
      </c>
      <c r="Y489">
        <v>72</v>
      </c>
      <c r="Z489">
        <v>0</v>
      </c>
      <c r="AA489">
        <v>72</v>
      </c>
      <c r="AB489">
        <v>0</v>
      </c>
      <c r="AC489">
        <v>2</v>
      </c>
      <c r="AD489">
        <v>10</v>
      </c>
      <c r="AE489">
        <v>0</v>
      </c>
      <c r="AF489">
        <v>0</v>
      </c>
      <c r="AG489">
        <v>0</v>
      </c>
      <c r="AH489" t="s">
        <v>102</v>
      </c>
      <c r="AI489" s="1">
        <v>44659.734826388885</v>
      </c>
      <c r="AJ489">
        <v>149</v>
      </c>
      <c r="AK489">
        <v>2</v>
      </c>
      <c r="AL489">
        <v>0</v>
      </c>
      <c r="AM489">
        <v>2</v>
      </c>
      <c r="AN489">
        <v>0</v>
      </c>
      <c r="AO489">
        <v>1</v>
      </c>
      <c r="AP489">
        <v>8</v>
      </c>
      <c r="AQ489">
        <v>0</v>
      </c>
      <c r="AR489">
        <v>0</v>
      </c>
      <c r="AS489">
        <v>0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1159</v>
      </c>
      <c r="B490" t="s">
        <v>79</v>
      </c>
      <c r="C490" t="s">
        <v>1139</v>
      </c>
      <c r="D490" t="s">
        <v>81</v>
      </c>
      <c r="E490" s="2" t="str">
        <f>HYPERLINK("capsilon://?command=openfolder&amp;siteaddress=FAM.docvelocity-na8.net&amp;folderid=FX77C18DBE-4EA7-63CB-D020-18DCDE7D0772","FX22041951")</f>
        <v>FX22041951</v>
      </c>
      <c r="F490" t="s">
        <v>19</v>
      </c>
      <c r="G490" t="s">
        <v>19</v>
      </c>
      <c r="H490" t="s">
        <v>82</v>
      </c>
      <c r="I490" t="s">
        <v>1142</v>
      </c>
      <c r="J490">
        <v>84</v>
      </c>
      <c r="K490" t="s">
        <v>84</v>
      </c>
      <c r="L490" t="s">
        <v>85</v>
      </c>
      <c r="M490" t="s">
        <v>86</v>
      </c>
      <c r="N490">
        <v>2</v>
      </c>
      <c r="O490" s="1">
        <v>44659.655289351853</v>
      </c>
      <c r="P490" s="1">
        <v>44659.736516203702</v>
      </c>
      <c r="Q490">
        <v>6492</v>
      </c>
      <c r="R490">
        <v>526</v>
      </c>
      <c r="S490" t="b">
        <v>0</v>
      </c>
      <c r="T490" t="s">
        <v>87</v>
      </c>
      <c r="U490" t="b">
        <v>1</v>
      </c>
      <c r="V490" t="s">
        <v>130</v>
      </c>
      <c r="W490" s="1">
        <v>44659.665532407409</v>
      </c>
      <c r="X490">
        <v>374</v>
      </c>
      <c r="Y490">
        <v>42</v>
      </c>
      <c r="Z490">
        <v>0</v>
      </c>
      <c r="AA490">
        <v>42</v>
      </c>
      <c r="AB490">
        <v>21</v>
      </c>
      <c r="AC490">
        <v>5</v>
      </c>
      <c r="AD490">
        <v>42</v>
      </c>
      <c r="AE490">
        <v>0</v>
      </c>
      <c r="AF490">
        <v>0</v>
      </c>
      <c r="AG490">
        <v>0</v>
      </c>
      <c r="AH490" t="s">
        <v>102</v>
      </c>
      <c r="AI490" s="1">
        <v>44659.736516203702</v>
      </c>
      <c r="AJ490">
        <v>145</v>
      </c>
      <c r="AK490">
        <v>4</v>
      </c>
      <c r="AL490">
        <v>0</v>
      </c>
      <c r="AM490">
        <v>4</v>
      </c>
      <c r="AN490">
        <v>21</v>
      </c>
      <c r="AO490">
        <v>3</v>
      </c>
      <c r="AP490">
        <v>38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1160</v>
      </c>
      <c r="B491" t="s">
        <v>79</v>
      </c>
      <c r="C491" t="s">
        <v>1147</v>
      </c>
      <c r="D491" t="s">
        <v>81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82</v>
      </c>
      <c r="I491" t="s">
        <v>1148</v>
      </c>
      <c r="J491">
        <v>348</v>
      </c>
      <c r="K491" t="s">
        <v>84</v>
      </c>
      <c r="L491" t="s">
        <v>85</v>
      </c>
      <c r="M491" t="s">
        <v>86</v>
      </c>
      <c r="N491">
        <v>2</v>
      </c>
      <c r="O491" s="1">
        <v>44659.66034722222</v>
      </c>
      <c r="P491" s="1">
        <v>44659.742129629631</v>
      </c>
      <c r="Q491">
        <v>2846</v>
      </c>
      <c r="R491">
        <v>4220</v>
      </c>
      <c r="S491" t="b">
        <v>0</v>
      </c>
      <c r="T491" t="s">
        <v>87</v>
      </c>
      <c r="U491" t="b">
        <v>1</v>
      </c>
      <c r="V491" t="s">
        <v>136</v>
      </c>
      <c r="W491" s="1">
        <v>44659.705335648148</v>
      </c>
      <c r="X491">
        <v>3723</v>
      </c>
      <c r="Y491">
        <v>315</v>
      </c>
      <c r="Z491">
        <v>0</v>
      </c>
      <c r="AA491">
        <v>315</v>
      </c>
      <c r="AB491">
        <v>37</v>
      </c>
      <c r="AC491">
        <v>130</v>
      </c>
      <c r="AD491">
        <v>33</v>
      </c>
      <c r="AE491">
        <v>0</v>
      </c>
      <c r="AF491">
        <v>0</v>
      </c>
      <c r="AG491">
        <v>0</v>
      </c>
      <c r="AH491" t="s">
        <v>102</v>
      </c>
      <c r="AI491" s="1">
        <v>44659.742129629631</v>
      </c>
      <c r="AJ491">
        <v>484</v>
      </c>
      <c r="AK491">
        <v>9</v>
      </c>
      <c r="AL491">
        <v>0</v>
      </c>
      <c r="AM491">
        <v>9</v>
      </c>
      <c r="AN491">
        <v>93</v>
      </c>
      <c r="AO491">
        <v>10</v>
      </c>
      <c r="AP491">
        <v>24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1161</v>
      </c>
      <c r="B492" t="s">
        <v>79</v>
      </c>
      <c r="C492" t="s">
        <v>1150</v>
      </c>
      <c r="D492" t="s">
        <v>81</v>
      </c>
      <c r="E492" s="2" t="str">
        <f>HYPERLINK("capsilon://?command=openfolder&amp;siteaddress=FAM.docvelocity-na8.net&amp;folderid=FXFEF00A0B-F970-1C7F-F27E-6A6DFDFB12E0","FX22042182")</f>
        <v>FX22042182</v>
      </c>
      <c r="F492" t="s">
        <v>19</v>
      </c>
      <c r="G492" t="s">
        <v>19</v>
      </c>
      <c r="H492" t="s">
        <v>82</v>
      </c>
      <c r="I492" t="s">
        <v>1151</v>
      </c>
      <c r="J492">
        <v>368</v>
      </c>
      <c r="K492" t="s">
        <v>84</v>
      </c>
      <c r="L492" t="s">
        <v>85</v>
      </c>
      <c r="M492" t="s">
        <v>86</v>
      </c>
      <c r="N492">
        <v>2</v>
      </c>
      <c r="O492" s="1">
        <v>44659.662604166668</v>
      </c>
      <c r="P492" s="1">
        <v>44659.745891203704</v>
      </c>
      <c r="Q492">
        <v>4923</v>
      </c>
      <c r="R492">
        <v>2273</v>
      </c>
      <c r="S492" t="b">
        <v>0</v>
      </c>
      <c r="T492" t="s">
        <v>87</v>
      </c>
      <c r="U492" t="b">
        <v>1</v>
      </c>
      <c r="V492" t="s">
        <v>127</v>
      </c>
      <c r="W492" s="1">
        <v>44659.68677083333</v>
      </c>
      <c r="X492">
        <v>1926</v>
      </c>
      <c r="Y492">
        <v>334</v>
      </c>
      <c r="Z492">
        <v>0</v>
      </c>
      <c r="AA492">
        <v>334</v>
      </c>
      <c r="AB492">
        <v>0</v>
      </c>
      <c r="AC492">
        <v>23</v>
      </c>
      <c r="AD492">
        <v>34</v>
      </c>
      <c r="AE492">
        <v>0</v>
      </c>
      <c r="AF492">
        <v>0</v>
      </c>
      <c r="AG492">
        <v>0</v>
      </c>
      <c r="AH492" t="s">
        <v>102</v>
      </c>
      <c r="AI492" s="1">
        <v>44659.745891203704</v>
      </c>
      <c r="AJ492">
        <v>324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34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1162</v>
      </c>
      <c r="B493" t="s">
        <v>79</v>
      </c>
      <c r="C493" t="s">
        <v>1163</v>
      </c>
      <c r="D493" t="s">
        <v>81</v>
      </c>
      <c r="E493" s="2" t="str">
        <f>HYPERLINK("capsilon://?command=openfolder&amp;siteaddress=FAM.docvelocity-na8.net&amp;folderid=FXF478DBFD-6AC9-9D9F-41A4-136BEFC51F45","FX2204914")</f>
        <v>FX2204914</v>
      </c>
      <c r="F493" t="s">
        <v>19</v>
      </c>
      <c r="G493" t="s">
        <v>19</v>
      </c>
      <c r="H493" t="s">
        <v>82</v>
      </c>
      <c r="I493" t="s">
        <v>1164</v>
      </c>
      <c r="J493">
        <v>145</v>
      </c>
      <c r="K493" t="s">
        <v>84</v>
      </c>
      <c r="L493" t="s">
        <v>85</v>
      </c>
      <c r="M493" t="s">
        <v>86</v>
      </c>
      <c r="N493">
        <v>1</v>
      </c>
      <c r="O493" s="1">
        <v>44659.686064814814</v>
      </c>
      <c r="P493" s="1">
        <v>44659.71199074074</v>
      </c>
      <c r="Q493">
        <v>1869</v>
      </c>
      <c r="R493">
        <v>371</v>
      </c>
      <c r="S493" t="b">
        <v>0</v>
      </c>
      <c r="T493" t="s">
        <v>87</v>
      </c>
      <c r="U493" t="b">
        <v>0</v>
      </c>
      <c r="V493" t="s">
        <v>88</v>
      </c>
      <c r="W493" s="1">
        <v>44659.71199074074</v>
      </c>
      <c r="X493">
        <v>124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145</v>
      </c>
      <c r="AE493">
        <v>133</v>
      </c>
      <c r="AF493">
        <v>0</v>
      </c>
      <c r="AG493">
        <v>5</v>
      </c>
      <c r="AH493" t="s">
        <v>87</v>
      </c>
      <c r="AI493" t="s">
        <v>87</v>
      </c>
      <c r="AJ493" t="s">
        <v>87</v>
      </c>
      <c r="AK493" t="s">
        <v>87</v>
      </c>
      <c r="AL493" t="s">
        <v>87</v>
      </c>
      <c r="AM493" t="s">
        <v>87</v>
      </c>
      <c r="AN493" t="s">
        <v>87</v>
      </c>
      <c r="AO493" t="s">
        <v>87</v>
      </c>
      <c r="AP493" t="s">
        <v>87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1165</v>
      </c>
      <c r="B494" t="s">
        <v>79</v>
      </c>
      <c r="C494" t="s">
        <v>1166</v>
      </c>
      <c r="D494" t="s">
        <v>81</v>
      </c>
      <c r="E494" s="2" t="str">
        <f>HYPERLINK("capsilon://?command=openfolder&amp;siteaddress=FAM.docvelocity-na8.net&amp;folderid=FX0B9624FC-648C-1350-0673-1950A4C2A360","FX22041624")</f>
        <v>FX22041624</v>
      </c>
      <c r="F494" t="s">
        <v>19</v>
      </c>
      <c r="G494" t="s">
        <v>19</v>
      </c>
      <c r="H494" t="s">
        <v>82</v>
      </c>
      <c r="I494" t="s">
        <v>1167</v>
      </c>
      <c r="J494">
        <v>193</v>
      </c>
      <c r="K494" t="s">
        <v>84</v>
      </c>
      <c r="L494" t="s">
        <v>85</v>
      </c>
      <c r="M494" t="s">
        <v>86</v>
      </c>
      <c r="N494">
        <v>1</v>
      </c>
      <c r="O494" s="1">
        <v>44659.694988425923</v>
      </c>
      <c r="P494" s="1">
        <v>44659.713680555556</v>
      </c>
      <c r="Q494">
        <v>1335</v>
      </c>
      <c r="R494">
        <v>280</v>
      </c>
      <c r="S494" t="b">
        <v>0</v>
      </c>
      <c r="T494" t="s">
        <v>87</v>
      </c>
      <c r="U494" t="b">
        <v>0</v>
      </c>
      <c r="V494" t="s">
        <v>88</v>
      </c>
      <c r="W494" s="1">
        <v>44659.713680555556</v>
      </c>
      <c r="X494">
        <v>145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193</v>
      </c>
      <c r="AE494">
        <v>174</v>
      </c>
      <c r="AF494">
        <v>0</v>
      </c>
      <c r="AG494">
        <v>6</v>
      </c>
      <c r="AH494" t="s">
        <v>87</v>
      </c>
      <c r="AI494" t="s">
        <v>87</v>
      </c>
      <c r="AJ494" t="s">
        <v>87</v>
      </c>
      <c r="AK494" t="s">
        <v>87</v>
      </c>
      <c r="AL494" t="s">
        <v>87</v>
      </c>
      <c r="AM494" t="s">
        <v>87</v>
      </c>
      <c r="AN494" t="s">
        <v>87</v>
      </c>
      <c r="AO494" t="s">
        <v>87</v>
      </c>
      <c r="AP494" t="s">
        <v>87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1168</v>
      </c>
      <c r="B495" t="s">
        <v>79</v>
      </c>
      <c r="C495" t="s">
        <v>1169</v>
      </c>
      <c r="D495" t="s">
        <v>81</v>
      </c>
      <c r="E495" s="2" t="str">
        <f>HYPERLINK("capsilon://?command=openfolder&amp;siteaddress=FAM.docvelocity-na8.net&amp;folderid=FX2D1EF45E-5A4E-59F2-D442-CC5BFA9B2C57","FX22043079")</f>
        <v>FX22043079</v>
      </c>
      <c r="F495" t="s">
        <v>19</v>
      </c>
      <c r="G495" t="s">
        <v>19</v>
      </c>
      <c r="H495" t="s">
        <v>82</v>
      </c>
      <c r="I495" t="s">
        <v>1170</v>
      </c>
      <c r="J495">
        <v>648</v>
      </c>
      <c r="K495" t="s">
        <v>84</v>
      </c>
      <c r="L495" t="s">
        <v>85</v>
      </c>
      <c r="M495" t="s">
        <v>86</v>
      </c>
      <c r="N495">
        <v>1</v>
      </c>
      <c r="O495" s="1">
        <v>44659.708611111113</v>
      </c>
      <c r="P495" s="1">
        <v>44659.717638888891</v>
      </c>
      <c r="Q495">
        <v>190</v>
      </c>
      <c r="R495">
        <v>590</v>
      </c>
      <c r="S495" t="b">
        <v>0</v>
      </c>
      <c r="T495" t="s">
        <v>87</v>
      </c>
      <c r="U495" t="b">
        <v>0</v>
      </c>
      <c r="V495" t="s">
        <v>88</v>
      </c>
      <c r="W495" s="1">
        <v>44659.717638888891</v>
      </c>
      <c r="X495">
        <v>466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648</v>
      </c>
      <c r="AE495">
        <v>572</v>
      </c>
      <c r="AF495">
        <v>0</v>
      </c>
      <c r="AG495">
        <v>18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1171</v>
      </c>
      <c r="B496" t="s">
        <v>79</v>
      </c>
      <c r="C496" t="s">
        <v>1163</v>
      </c>
      <c r="D496" t="s">
        <v>81</v>
      </c>
      <c r="E496" s="2" t="str">
        <f>HYPERLINK("capsilon://?command=openfolder&amp;siteaddress=FAM.docvelocity-na8.net&amp;folderid=FXF478DBFD-6AC9-9D9F-41A4-136BEFC51F45","FX2204914")</f>
        <v>FX2204914</v>
      </c>
      <c r="F496" t="s">
        <v>19</v>
      </c>
      <c r="G496" t="s">
        <v>19</v>
      </c>
      <c r="H496" t="s">
        <v>82</v>
      </c>
      <c r="I496" t="s">
        <v>1164</v>
      </c>
      <c r="J496">
        <v>225</v>
      </c>
      <c r="K496" t="s">
        <v>84</v>
      </c>
      <c r="L496" t="s">
        <v>85</v>
      </c>
      <c r="M496" t="s">
        <v>86</v>
      </c>
      <c r="N496">
        <v>2</v>
      </c>
      <c r="O496" s="1">
        <v>44659.712800925925</v>
      </c>
      <c r="P496" s="1">
        <v>44659.756469907406</v>
      </c>
      <c r="Q496">
        <v>2068</v>
      </c>
      <c r="R496">
        <v>1705</v>
      </c>
      <c r="S496" t="b">
        <v>0</v>
      </c>
      <c r="T496" t="s">
        <v>87</v>
      </c>
      <c r="U496" t="b">
        <v>1</v>
      </c>
      <c r="V496" t="s">
        <v>127</v>
      </c>
      <c r="W496" s="1">
        <v>44659.733449074076</v>
      </c>
      <c r="X496">
        <v>1410</v>
      </c>
      <c r="Y496">
        <v>189</v>
      </c>
      <c r="Z496">
        <v>0</v>
      </c>
      <c r="AA496">
        <v>189</v>
      </c>
      <c r="AB496">
        <v>0</v>
      </c>
      <c r="AC496">
        <v>2</v>
      </c>
      <c r="AD496">
        <v>36</v>
      </c>
      <c r="AE496">
        <v>0</v>
      </c>
      <c r="AF496">
        <v>0</v>
      </c>
      <c r="AG496">
        <v>0</v>
      </c>
      <c r="AH496" t="s">
        <v>102</v>
      </c>
      <c r="AI496" s="1">
        <v>44659.756469907406</v>
      </c>
      <c r="AJ496">
        <v>258</v>
      </c>
      <c r="AK496">
        <v>2</v>
      </c>
      <c r="AL496">
        <v>0</v>
      </c>
      <c r="AM496">
        <v>2</v>
      </c>
      <c r="AN496">
        <v>0</v>
      </c>
      <c r="AO496">
        <v>1</v>
      </c>
      <c r="AP496">
        <v>34</v>
      </c>
      <c r="AQ496">
        <v>0</v>
      </c>
      <c r="AR496">
        <v>0</v>
      </c>
      <c r="AS496">
        <v>0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1172</v>
      </c>
      <c r="B497" t="s">
        <v>79</v>
      </c>
      <c r="C497" t="s">
        <v>744</v>
      </c>
      <c r="D497" t="s">
        <v>81</v>
      </c>
      <c r="E497" s="2" t="str">
        <f>HYPERLINK("capsilon://?command=openfolder&amp;siteaddress=FAM.docvelocity-na8.net&amp;folderid=FX51415426-C45D-C4D3-2925-E81F745F0779","FX22041585")</f>
        <v>FX22041585</v>
      </c>
      <c r="F497" t="s">
        <v>19</v>
      </c>
      <c r="G497" t="s">
        <v>19</v>
      </c>
      <c r="H497" t="s">
        <v>82</v>
      </c>
      <c r="I497" t="s">
        <v>1173</v>
      </c>
      <c r="J497">
        <v>43</v>
      </c>
      <c r="K497" t="s">
        <v>84</v>
      </c>
      <c r="L497" t="s">
        <v>85</v>
      </c>
      <c r="M497" t="s">
        <v>86</v>
      </c>
      <c r="N497">
        <v>2</v>
      </c>
      <c r="O497" s="1">
        <v>44659.714363425926</v>
      </c>
      <c r="P497" s="1">
        <v>44659.760115740741</v>
      </c>
      <c r="Q497">
        <v>3404</v>
      </c>
      <c r="R497">
        <v>549</v>
      </c>
      <c r="S497" t="b">
        <v>0</v>
      </c>
      <c r="T497" t="s">
        <v>87</v>
      </c>
      <c r="U497" t="b">
        <v>0</v>
      </c>
      <c r="V497" t="s">
        <v>136</v>
      </c>
      <c r="W497" s="1">
        <v>44659.72283564815</v>
      </c>
      <c r="X497">
        <v>255</v>
      </c>
      <c r="Y497">
        <v>38</v>
      </c>
      <c r="Z497">
        <v>0</v>
      </c>
      <c r="AA497">
        <v>38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99</v>
      </c>
      <c r="AI497" s="1">
        <v>44659.760115740741</v>
      </c>
      <c r="AJ497">
        <v>286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1174</v>
      </c>
      <c r="B498" t="s">
        <v>79</v>
      </c>
      <c r="C498" t="s">
        <v>744</v>
      </c>
      <c r="D498" t="s">
        <v>81</v>
      </c>
      <c r="E498" s="2" t="str">
        <f>HYPERLINK("capsilon://?command=openfolder&amp;siteaddress=FAM.docvelocity-na8.net&amp;folderid=FX51415426-C45D-C4D3-2925-E81F745F0779","FX22041585")</f>
        <v>FX22041585</v>
      </c>
      <c r="F498" t="s">
        <v>19</v>
      </c>
      <c r="G498" t="s">
        <v>19</v>
      </c>
      <c r="H498" t="s">
        <v>82</v>
      </c>
      <c r="I498" t="s">
        <v>1175</v>
      </c>
      <c r="J498">
        <v>43</v>
      </c>
      <c r="K498" t="s">
        <v>84</v>
      </c>
      <c r="L498" t="s">
        <v>85</v>
      </c>
      <c r="M498" t="s">
        <v>86</v>
      </c>
      <c r="N498">
        <v>2</v>
      </c>
      <c r="O498" s="1">
        <v>44659.714432870373</v>
      </c>
      <c r="P498" s="1">
        <v>44659.774525462963</v>
      </c>
      <c r="Q498">
        <v>4489</v>
      </c>
      <c r="R498">
        <v>703</v>
      </c>
      <c r="S498" t="b">
        <v>0</v>
      </c>
      <c r="T498" t="s">
        <v>87</v>
      </c>
      <c r="U498" t="b">
        <v>0</v>
      </c>
      <c r="V498" t="s">
        <v>148</v>
      </c>
      <c r="W498" s="1">
        <v>44659.726793981485</v>
      </c>
      <c r="X498">
        <v>503</v>
      </c>
      <c r="Y498">
        <v>38</v>
      </c>
      <c r="Z498">
        <v>0</v>
      </c>
      <c r="AA498">
        <v>38</v>
      </c>
      <c r="AB498">
        <v>0</v>
      </c>
      <c r="AC498">
        <v>0</v>
      </c>
      <c r="AD498">
        <v>5</v>
      </c>
      <c r="AE498">
        <v>0</v>
      </c>
      <c r="AF498">
        <v>0</v>
      </c>
      <c r="AG498">
        <v>0</v>
      </c>
      <c r="AH498" t="s">
        <v>190</v>
      </c>
      <c r="AI498" s="1">
        <v>44659.774525462963</v>
      </c>
      <c r="AJ498">
        <v>194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5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1176</v>
      </c>
      <c r="B499" t="s">
        <v>79</v>
      </c>
      <c r="C499" t="s">
        <v>1166</v>
      </c>
      <c r="D499" t="s">
        <v>81</v>
      </c>
      <c r="E499" s="2" t="str">
        <f>HYPERLINK("capsilon://?command=openfolder&amp;siteaddress=FAM.docvelocity-na8.net&amp;folderid=FX0B9624FC-648C-1350-0673-1950A4C2A360","FX22041624")</f>
        <v>FX22041624</v>
      </c>
      <c r="F499" t="s">
        <v>19</v>
      </c>
      <c r="G499" t="s">
        <v>19</v>
      </c>
      <c r="H499" t="s">
        <v>82</v>
      </c>
      <c r="I499" t="s">
        <v>1167</v>
      </c>
      <c r="J499">
        <v>273</v>
      </c>
      <c r="K499" t="s">
        <v>84</v>
      </c>
      <c r="L499" t="s">
        <v>85</v>
      </c>
      <c r="M499" t="s">
        <v>86</v>
      </c>
      <c r="N499">
        <v>2</v>
      </c>
      <c r="O499" s="1">
        <v>44659.714594907404</v>
      </c>
      <c r="P499" s="1">
        <v>44659.762094907404</v>
      </c>
      <c r="Q499">
        <v>2466</v>
      </c>
      <c r="R499">
        <v>1638</v>
      </c>
      <c r="S499" t="b">
        <v>0</v>
      </c>
      <c r="T499" t="s">
        <v>87</v>
      </c>
      <c r="U499" t="b">
        <v>1</v>
      </c>
      <c r="V499" t="s">
        <v>151</v>
      </c>
      <c r="W499" s="1">
        <v>44659.730995370373</v>
      </c>
      <c r="X499">
        <v>1143</v>
      </c>
      <c r="Y499">
        <v>225</v>
      </c>
      <c r="Z499">
        <v>0</v>
      </c>
      <c r="AA499">
        <v>225</v>
      </c>
      <c r="AB499">
        <v>0</v>
      </c>
      <c r="AC499">
        <v>26</v>
      </c>
      <c r="AD499">
        <v>48</v>
      </c>
      <c r="AE499">
        <v>0</v>
      </c>
      <c r="AF499">
        <v>0</v>
      </c>
      <c r="AG499">
        <v>0</v>
      </c>
      <c r="AH499" t="s">
        <v>102</v>
      </c>
      <c r="AI499" s="1">
        <v>44659.762094907404</v>
      </c>
      <c r="AJ499">
        <v>485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48</v>
      </c>
      <c r="AQ499">
        <v>0</v>
      </c>
      <c r="AR499">
        <v>0</v>
      </c>
      <c r="AS499">
        <v>0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1177</v>
      </c>
      <c r="B500" t="s">
        <v>79</v>
      </c>
      <c r="C500" t="s">
        <v>1166</v>
      </c>
      <c r="D500" t="s">
        <v>81</v>
      </c>
      <c r="E500" s="2" t="str">
        <f>HYPERLINK("capsilon://?command=openfolder&amp;siteaddress=FAM.docvelocity-na8.net&amp;folderid=FX0B9624FC-648C-1350-0673-1950A4C2A360","FX22041624")</f>
        <v>FX22041624</v>
      </c>
      <c r="F500" t="s">
        <v>19</v>
      </c>
      <c r="G500" t="s">
        <v>19</v>
      </c>
      <c r="H500" t="s">
        <v>82</v>
      </c>
      <c r="I500" t="s">
        <v>1178</v>
      </c>
      <c r="J500">
        <v>32</v>
      </c>
      <c r="K500" t="s">
        <v>84</v>
      </c>
      <c r="L500" t="s">
        <v>85</v>
      </c>
      <c r="M500" t="s">
        <v>86</v>
      </c>
      <c r="N500">
        <v>1</v>
      </c>
      <c r="O500" s="1">
        <v>44659.715613425928</v>
      </c>
      <c r="P500" s="1">
        <v>44659.719976851855</v>
      </c>
      <c r="Q500">
        <v>196</v>
      </c>
      <c r="R500">
        <v>181</v>
      </c>
      <c r="S500" t="b">
        <v>0</v>
      </c>
      <c r="T500" t="s">
        <v>87</v>
      </c>
      <c r="U500" t="b">
        <v>0</v>
      </c>
      <c r="V500" t="s">
        <v>88</v>
      </c>
      <c r="W500" s="1">
        <v>44659.719976851855</v>
      </c>
      <c r="X500">
        <v>181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32</v>
      </c>
      <c r="AE500">
        <v>27</v>
      </c>
      <c r="AF500">
        <v>0</v>
      </c>
      <c r="AG500">
        <v>2</v>
      </c>
      <c r="AH500" t="s">
        <v>87</v>
      </c>
      <c r="AI500" t="s">
        <v>87</v>
      </c>
      <c r="AJ500" t="s">
        <v>87</v>
      </c>
      <c r="AK500" t="s">
        <v>87</v>
      </c>
      <c r="AL500" t="s">
        <v>87</v>
      </c>
      <c r="AM500" t="s">
        <v>87</v>
      </c>
      <c r="AN500" t="s">
        <v>87</v>
      </c>
      <c r="AO500" t="s">
        <v>87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1179</v>
      </c>
      <c r="B501" t="s">
        <v>79</v>
      </c>
      <c r="C501" t="s">
        <v>1169</v>
      </c>
      <c r="D501" t="s">
        <v>81</v>
      </c>
      <c r="E501" s="2" t="str">
        <f>HYPERLINK("capsilon://?command=openfolder&amp;siteaddress=FAM.docvelocity-na8.net&amp;folderid=FX2D1EF45E-5A4E-59F2-D442-CC5BFA9B2C57","FX22043079")</f>
        <v>FX22043079</v>
      </c>
      <c r="F501" t="s">
        <v>19</v>
      </c>
      <c r="G501" t="s">
        <v>19</v>
      </c>
      <c r="H501" t="s">
        <v>82</v>
      </c>
      <c r="I501" t="s">
        <v>1170</v>
      </c>
      <c r="J501">
        <v>890</v>
      </c>
      <c r="K501" t="s">
        <v>84</v>
      </c>
      <c r="L501" t="s">
        <v>85</v>
      </c>
      <c r="M501" t="s">
        <v>86</v>
      </c>
      <c r="N501">
        <v>2</v>
      </c>
      <c r="O501" s="1">
        <v>44659.719050925924</v>
      </c>
      <c r="P501" s="1">
        <v>44659.772881944446</v>
      </c>
      <c r="Q501">
        <v>336</v>
      </c>
      <c r="R501">
        <v>4315</v>
      </c>
      <c r="S501" t="b">
        <v>0</v>
      </c>
      <c r="T501" t="s">
        <v>87</v>
      </c>
      <c r="U501" t="b">
        <v>1</v>
      </c>
      <c r="V501" t="s">
        <v>180</v>
      </c>
      <c r="W501" s="1">
        <v>44659.760104166664</v>
      </c>
      <c r="X501">
        <v>3333</v>
      </c>
      <c r="Y501">
        <v>719</v>
      </c>
      <c r="Z501">
        <v>0</v>
      </c>
      <c r="AA501">
        <v>719</v>
      </c>
      <c r="AB501">
        <v>0</v>
      </c>
      <c r="AC501">
        <v>183</v>
      </c>
      <c r="AD501">
        <v>171</v>
      </c>
      <c r="AE501">
        <v>0</v>
      </c>
      <c r="AF501">
        <v>0</v>
      </c>
      <c r="AG501">
        <v>0</v>
      </c>
      <c r="AH501" t="s">
        <v>102</v>
      </c>
      <c r="AI501" s="1">
        <v>44659.772881944446</v>
      </c>
      <c r="AJ501">
        <v>931</v>
      </c>
      <c r="AK501">
        <v>7</v>
      </c>
      <c r="AL501">
        <v>0</v>
      </c>
      <c r="AM501">
        <v>7</v>
      </c>
      <c r="AN501">
        <v>0</v>
      </c>
      <c r="AO501">
        <v>6</v>
      </c>
      <c r="AP501">
        <v>164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1180</v>
      </c>
      <c r="B502" t="s">
        <v>79</v>
      </c>
      <c r="C502" t="s">
        <v>1166</v>
      </c>
      <c r="D502" t="s">
        <v>81</v>
      </c>
      <c r="E502" s="2" t="str">
        <f>HYPERLINK("capsilon://?command=openfolder&amp;siteaddress=FAM.docvelocity-na8.net&amp;folderid=FX0B9624FC-648C-1350-0673-1950A4C2A360","FX22041624")</f>
        <v>FX22041624</v>
      </c>
      <c r="F502" t="s">
        <v>19</v>
      </c>
      <c r="G502" t="s">
        <v>19</v>
      </c>
      <c r="H502" t="s">
        <v>82</v>
      </c>
      <c r="I502" t="s">
        <v>1178</v>
      </c>
      <c r="J502">
        <v>64</v>
      </c>
      <c r="K502" t="s">
        <v>84</v>
      </c>
      <c r="L502" t="s">
        <v>85</v>
      </c>
      <c r="M502" t="s">
        <v>86</v>
      </c>
      <c r="N502">
        <v>2</v>
      </c>
      <c r="O502" s="1">
        <v>44659.723321759258</v>
      </c>
      <c r="P502" s="1">
        <v>44659.772268518522</v>
      </c>
      <c r="Q502">
        <v>470</v>
      </c>
      <c r="R502">
        <v>3759</v>
      </c>
      <c r="S502" t="b">
        <v>0</v>
      </c>
      <c r="T502" t="s">
        <v>87</v>
      </c>
      <c r="U502" t="b">
        <v>1</v>
      </c>
      <c r="V502" t="s">
        <v>136</v>
      </c>
      <c r="W502" s="1">
        <v>44659.759641203702</v>
      </c>
      <c r="X502">
        <v>3061</v>
      </c>
      <c r="Y502">
        <v>141</v>
      </c>
      <c r="Z502">
        <v>0</v>
      </c>
      <c r="AA502">
        <v>141</v>
      </c>
      <c r="AB502">
        <v>0</v>
      </c>
      <c r="AC502">
        <v>134</v>
      </c>
      <c r="AD502">
        <v>-77</v>
      </c>
      <c r="AE502">
        <v>0</v>
      </c>
      <c r="AF502">
        <v>0</v>
      </c>
      <c r="AG502">
        <v>0</v>
      </c>
      <c r="AH502" t="s">
        <v>190</v>
      </c>
      <c r="AI502" s="1">
        <v>44659.772268518522</v>
      </c>
      <c r="AJ502">
        <v>686</v>
      </c>
      <c r="AK502">
        <v>8</v>
      </c>
      <c r="AL502">
        <v>0</v>
      </c>
      <c r="AM502">
        <v>8</v>
      </c>
      <c r="AN502">
        <v>0</v>
      </c>
      <c r="AO502">
        <v>9</v>
      </c>
      <c r="AP502">
        <v>-85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1181</v>
      </c>
      <c r="B503" t="s">
        <v>79</v>
      </c>
      <c r="C503" t="s">
        <v>1182</v>
      </c>
      <c r="D503" t="s">
        <v>81</v>
      </c>
      <c r="E503" s="2" t="str">
        <f>HYPERLINK("capsilon://?command=openfolder&amp;siteaddress=FAM.docvelocity-na8.net&amp;folderid=FX48E2E676-0C7C-C146-7E0A-ED3E09BC1028","FX22041108")</f>
        <v>FX22041108</v>
      </c>
      <c r="F503" t="s">
        <v>19</v>
      </c>
      <c r="G503" t="s">
        <v>19</v>
      </c>
      <c r="H503" t="s">
        <v>82</v>
      </c>
      <c r="I503" t="s">
        <v>1183</v>
      </c>
      <c r="J503">
        <v>84</v>
      </c>
      <c r="K503" t="s">
        <v>84</v>
      </c>
      <c r="L503" t="s">
        <v>85</v>
      </c>
      <c r="M503" t="s">
        <v>86</v>
      </c>
      <c r="N503">
        <v>1</v>
      </c>
      <c r="O503" s="1">
        <v>44659.726145833331</v>
      </c>
      <c r="P503" s="1">
        <v>44659.769189814811</v>
      </c>
      <c r="Q503">
        <v>3442</v>
      </c>
      <c r="R503">
        <v>277</v>
      </c>
      <c r="S503" t="b">
        <v>0</v>
      </c>
      <c r="T503" t="s">
        <v>87</v>
      </c>
      <c r="U503" t="b">
        <v>0</v>
      </c>
      <c r="V503" t="s">
        <v>88</v>
      </c>
      <c r="W503" s="1">
        <v>44659.769189814811</v>
      </c>
      <c r="X503">
        <v>63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84</v>
      </c>
      <c r="AE503">
        <v>79</v>
      </c>
      <c r="AF503">
        <v>0</v>
      </c>
      <c r="AG503">
        <v>2</v>
      </c>
      <c r="AH503" t="s">
        <v>87</v>
      </c>
      <c r="AI503" t="s">
        <v>87</v>
      </c>
      <c r="AJ503" t="s">
        <v>87</v>
      </c>
      <c r="AK503" t="s">
        <v>87</v>
      </c>
      <c r="AL503" t="s">
        <v>87</v>
      </c>
      <c r="AM503" t="s">
        <v>87</v>
      </c>
      <c r="AN503" t="s">
        <v>87</v>
      </c>
      <c r="AO503" t="s">
        <v>87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1184</v>
      </c>
      <c r="B504" t="s">
        <v>79</v>
      </c>
      <c r="C504" t="s">
        <v>1182</v>
      </c>
      <c r="D504" t="s">
        <v>81</v>
      </c>
      <c r="E504" s="2" t="str">
        <f>HYPERLINK("capsilon://?command=openfolder&amp;siteaddress=FAM.docvelocity-na8.net&amp;folderid=FX48E2E676-0C7C-C146-7E0A-ED3E09BC1028","FX22041108")</f>
        <v>FX22041108</v>
      </c>
      <c r="F504" t="s">
        <v>19</v>
      </c>
      <c r="G504" t="s">
        <v>19</v>
      </c>
      <c r="H504" t="s">
        <v>82</v>
      </c>
      <c r="I504" t="s">
        <v>1185</v>
      </c>
      <c r="J504">
        <v>28</v>
      </c>
      <c r="K504" t="s">
        <v>84</v>
      </c>
      <c r="L504" t="s">
        <v>85</v>
      </c>
      <c r="M504" t="s">
        <v>86</v>
      </c>
      <c r="N504">
        <v>1</v>
      </c>
      <c r="O504" s="1">
        <v>44659.726539351854</v>
      </c>
      <c r="P504" s="1">
        <v>44659.77</v>
      </c>
      <c r="Q504">
        <v>3501</v>
      </c>
      <c r="R504">
        <v>254</v>
      </c>
      <c r="S504" t="b">
        <v>0</v>
      </c>
      <c r="T504" t="s">
        <v>87</v>
      </c>
      <c r="U504" t="b">
        <v>0</v>
      </c>
      <c r="V504" t="s">
        <v>88</v>
      </c>
      <c r="W504" s="1">
        <v>44659.77</v>
      </c>
      <c r="X504">
        <v>69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28</v>
      </c>
      <c r="AE504">
        <v>21</v>
      </c>
      <c r="AF504">
        <v>0</v>
      </c>
      <c r="AG504">
        <v>2</v>
      </c>
      <c r="AH504" t="s">
        <v>87</v>
      </c>
      <c r="AI504" t="s">
        <v>87</v>
      </c>
      <c r="AJ504" t="s">
        <v>87</v>
      </c>
      <c r="AK504" t="s">
        <v>87</v>
      </c>
      <c r="AL504" t="s">
        <v>87</v>
      </c>
      <c r="AM504" t="s">
        <v>87</v>
      </c>
      <c r="AN504" t="s">
        <v>87</v>
      </c>
      <c r="AO504" t="s">
        <v>87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1186</v>
      </c>
      <c r="B505" t="s">
        <v>79</v>
      </c>
      <c r="C505" t="s">
        <v>1187</v>
      </c>
      <c r="D505" t="s">
        <v>81</v>
      </c>
      <c r="E505" s="2" t="str">
        <f>HYPERLINK("capsilon://?command=openfolder&amp;siteaddress=FAM.docvelocity-na8.net&amp;folderid=FXC7E8B257-404F-DDC0-8FF1-13C3B1B39317","FX22042532")</f>
        <v>FX22042532</v>
      </c>
      <c r="F505" t="s">
        <v>19</v>
      </c>
      <c r="G505" t="s">
        <v>19</v>
      </c>
      <c r="H505" t="s">
        <v>82</v>
      </c>
      <c r="I505" t="s">
        <v>1188</v>
      </c>
      <c r="J505">
        <v>392</v>
      </c>
      <c r="K505" t="s">
        <v>84</v>
      </c>
      <c r="L505" t="s">
        <v>85</v>
      </c>
      <c r="M505" t="s">
        <v>86</v>
      </c>
      <c r="N505">
        <v>1</v>
      </c>
      <c r="O505" s="1">
        <v>44659.727141203701</v>
      </c>
      <c r="P505" s="1">
        <v>44659.779560185183</v>
      </c>
      <c r="Q505">
        <v>3474</v>
      </c>
      <c r="R505">
        <v>1055</v>
      </c>
      <c r="S505" t="b">
        <v>0</v>
      </c>
      <c r="T505" t="s">
        <v>87</v>
      </c>
      <c r="U505" t="b">
        <v>0</v>
      </c>
      <c r="V505" t="s">
        <v>88</v>
      </c>
      <c r="W505" s="1">
        <v>44659.779560185183</v>
      </c>
      <c r="X505">
        <v>816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392</v>
      </c>
      <c r="AE505">
        <v>367</v>
      </c>
      <c r="AF505">
        <v>0</v>
      </c>
      <c r="AG505">
        <v>21</v>
      </c>
      <c r="AH505" t="s">
        <v>87</v>
      </c>
      <c r="AI505" t="s">
        <v>87</v>
      </c>
      <c r="AJ505" t="s">
        <v>87</v>
      </c>
      <c r="AK505" t="s">
        <v>87</v>
      </c>
      <c r="AL505" t="s">
        <v>87</v>
      </c>
      <c r="AM505" t="s">
        <v>87</v>
      </c>
      <c r="AN505" t="s">
        <v>87</v>
      </c>
      <c r="AO505" t="s">
        <v>87</v>
      </c>
      <c r="AP505" t="s">
        <v>87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1189</v>
      </c>
      <c r="B506" t="s">
        <v>79</v>
      </c>
      <c r="C506" t="s">
        <v>1190</v>
      </c>
      <c r="D506" t="s">
        <v>81</v>
      </c>
      <c r="E506" s="2" t="str">
        <f>HYPERLINK("capsilon://?command=openfolder&amp;siteaddress=FAM.docvelocity-na8.net&amp;folderid=FX32D6A78D-24EB-C812-0F64-158E060FA9AE","FX22042345")</f>
        <v>FX22042345</v>
      </c>
      <c r="F506" t="s">
        <v>19</v>
      </c>
      <c r="G506" t="s">
        <v>19</v>
      </c>
      <c r="H506" t="s">
        <v>82</v>
      </c>
      <c r="I506" t="s">
        <v>1191</v>
      </c>
      <c r="J506">
        <v>190</v>
      </c>
      <c r="K506" t="s">
        <v>84</v>
      </c>
      <c r="L506" t="s">
        <v>85</v>
      </c>
      <c r="M506" t="s">
        <v>86</v>
      </c>
      <c r="N506">
        <v>1</v>
      </c>
      <c r="O506" s="1">
        <v>44659.76190972222</v>
      </c>
      <c r="P506" s="1">
        <v>44659.781192129631</v>
      </c>
      <c r="Q506">
        <v>1473</v>
      </c>
      <c r="R506">
        <v>193</v>
      </c>
      <c r="S506" t="b">
        <v>0</v>
      </c>
      <c r="T506" t="s">
        <v>87</v>
      </c>
      <c r="U506" t="b">
        <v>0</v>
      </c>
      <c r="V506" t="s">
        <v>88</v>
      </c>
      <c r="W506" s="1">
        <v>44659.781192129631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190</v>
      </c>
      <c r="AE506">
        <v>178</v>
      </c>
      <c r="AF506">
        <v>0</v>
      </c>
      <c r="AG506">
        <v>5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1192</v>
      </c>
      <c r="B507" t="s">
        <v>79</v>
      </c>
      <c r="C507" t="s">
        <v>1182</v>
      </c>
      <c r="D507" t="s">
        <v>81</v>
      </c>
      <c r="E507" s="2" t="str">
        <f>HYPERLINK("capsilon://?command=openfolder&amp;siteaddress=FAM.docvelocity-na8.net&amp;folderid=FX48E2E676-0C7C-C146-7E0A-ED3E09BC1028","FX22041108")</f>
        <v>FX22041108</v>
      </c>
      <c r="F507" t="s">
        <v>19</v>
      </c>
      <c r="G507" t="s">
        <v>19</v>
      </c>
      <c r="H507" t="s">
        <v>82</v>
      </c>
      <c r="I507" t="s">
        <v>1183</v>
      </c>
      <c r="J507">
        <v>108</v>
      </c>
      <c r="K507" t="s">
        <v>84</v>
      </c>
      <c r="L507" t="s">
        <v>85</v>
      </c>
      <c r="M507" t="s">
        <v>86</v>
      </c>
      <c r="N507">
        <v>2</v>
      </c>
      <c r="O507" s="1">
        <v>44659.769733796296</v>
      </c>
      <c r="P507" s="1">
        <v>44659.973761574074</v>
      </c>
      <c r="Q507">
        <v>16081</v>
      </c>
      <c r="R507">
        <v>1547</v>
      </c>
      <c r="S507" t="b">
        <v>0</v>
      </c>
      <c r="T507" t="s">
        <v>87</v>
      </c>
      <c r="U507" t="b">
        <v>1</v>
      </c>
      <c r="V507" t="s">
        <v>108</v>
      </c>
      <c r="W507" s="1">
        <v>44659.785277777781</v>
      </c>
      <c r="X507">
        <v>1097</v>
      </c>
      <c r="Y507">
        <v>86</v>
      </c>
      <c r="Z507">
        <v>0</v>
      </c>
      <c r="AA507">
        <v>86</v>
      </c>
      <c r="AB507">
        <v>0</v>
      </c>
      <c r="AC507">
        <v>1</v>
      </c>
      <c r="AD507">
        <v>22</v>
      </c>
      <c r="AE507">
        <v>0</v>
      </c>
      <c r="AF507">
        <v>0</v>
      </c>
      <c r="AG507">
        <v>0</v>
      </c>
      <c r="AH507" t="s">
        <v>1193</v>
      </c>
      <c r="AI507" s="1">
        <v>44659.973761574074</v>
      </c>
      <c r="AJ507">
        <v>423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22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1194</v>
      </c>
      <c r="B508" t="s">
        <v>79</v>
      </c>
      <c r="C508" t="s">
        <v>724</v>
      </c>
      <c r="D508" t="s">
        <v>81</v>
      </c>
      <c r="E508" s="2" t="str">
        <f>HYPERLINK("capsilon://?command=openfolder&amp;siteaddress=FAM.docvelocity-na8.net&amp;folderid=FXEF074490-5E83-59D3-D98E-0C2DEDB18D7F","FX22033739")</f>
        <v>FX22033739</v>
      </c>
      <c r="F508" t="s">
        <v>19</v>
      </c>
      <c r="G508" t="s">
        <v>19</v>
      </c>
      <c r="H508" t="s">
        <v>82</v>
      </c>
      <c r="I508" t="s">
        <v>725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44652.63521990741</v>
      </c>
      <c r="P508" s="1">
        <v>44652.654502314814</v>
      </c>
      <c r="Q508">
        <v>443</v>
      </c>
      <c r="R508">
        <v>1223</v>
      </c>
      <c r="S508" t="b">
        <v>0</v>
      </c>
      <c r="T508" t="s">
        <v>87</v>
      </c>
      <c r="U508" t="b">
        <v>1</v>
      </c>
      <c r="V508" t="s">
        <v>189</v>
      </c>
      <c r="W508" s="1">
        <v>44652.653078703705</v>
      </c>
      <c r="X508">
        <v>1106</v>
      </c>
      <c r="Y508">
        <v>37</v>
      </c>
      <c r="Z508">
        <v>0</v>
      </c>
      <c r="AA508">
        <v>37</v>
      </c>
      <c r="AB508">
        <v>74</v>
      </c>
      <c r="AC508">
        <v>32</v>
      </c>
      <c r="AD508">
        <v>-37</v>
      </c>
      <c r="AE508">
        <v>0</v>
      </c>
      <c r="AF508">
        <v>0</v>
      </c>
      <c r="AG508">
        <v>0</v>
      </c>
      <c r="AH508" t="s">
        <v>102</v>
      </c>
      <c r="AI508" s="1">
        <v>44652.654502314814</v>
      </c>
      <c r="AJ508">
        <v>64</v>
      </c>
      <c r="AK508">
        <v>0</v>
      </c>
      <c r="AL508">
        <v>0</v>
      </c>
      <c r="AM508">
        <v>0</v>
      </c>
      <c r="AN508">
        <v>74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1195</v>
      </c>
      <c r="B509" t="s">
        <v>79</v>
      </c>
      <c r="C509" t="s">
        <v>1182</v>
      </c>
      <c r="D509" t="s">
        <v>81</v>
      </c>
      <c r="E509" s="2" t="str">
        <f>HYPERLINK("capsilon://?command=openfolder&amp;siteaddress=FAM.docvelocity-na8.net&amp;folderid=FX48E2E676-0C7C-C146-7E0A-ED3E09BC1028","FX22041108")</f>
        <v>FX22041108</v>
      </c>
      <c r="F509" t="s">
        <v>19</v>
      </c>
      <c r="G509" t="s">
        <v>19</v>
      </c>
      <c r="H509" t="s">
        <v>82</v>
      </c>
      <c r="I509" t="s">
        <v>1185</v>
      </c>
      <c r="J509">
        <v>56</v>
      </c>
      <c r="K509" t="s">
        <v>84</v>
      </c>
      <c r="L509" t="s">
        <v>85</v>
      </c>
      <c r="M509" t="s">
        <v>86</v>
      </c>
      <c r="N509">
        <v>2</v>
      </c>
      <c r="O509" s="1">
        <v>44659.770601851851</v>
      </c>
      <c r="P509" s="1">
        <v>44659.975219907406</v>
      </c>
      <c r="Q509">
        <v>16667</v>
      </c>
      <c r="R509">
        <v>1012</v>
      </c>
      <c r="S509" t="b">
        <v>0</v>
      </c>
      <c r="T509" t="s">
        <v>87</v>
      </c>
      <c r="U509" t="b">
        <v>1</v>
      </c>
      <c r="V509" t="s">
        <v>136</v>
      </c>
      <c r="W509" s="1">
        <v>44659.784016203703</v>
      </c>
      <c r="X509">
        <v>509</v>
      </c>
      <c r="Y509">
        <v>42</v>
      </c>
      <c r="Z509">
        <v>0</v>
      </c>
      <c r="AA509">
        <v>42</v>
      </c>
      <c r="AB509">
        <v>0</v>
      </c>
      <c r="AC509">
        <v>14</v>
      </c>
      <c r="AD509">
        <v>14</v>
      </c>
      <c r="AE509">
        <v>0</v>
      </c>
      <c r="AF509">
        <v>0</v>
      </c>
      <c r="AG509">
        <v>0</v>
      </c>
      <c r="AH509" t="s">
        <v>299</v>
      </c>
      <c r="AI509" s="1">
        <v>44659.975219907406</v>
      </c>
      <c r="AJ509">
        <v>503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14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1196</v>
      </c>
      <c r="B510" t="s">
        <v>79</v>
      </c>
      <c r="C510" t="s">
        <v>766</v>
      </c>
      <c r="D510" t="s">
        <v>81</v>
      </c>
      <c r="E510" s="2" t="str">
        <f>HYPERLINK("capsilon://?command=openfolder&amp;siteaddress=FAM.docvelocity-na8.net&amp;folderid=FXDC175D9E-E08B-FCE4-0870-4DAA80D67F77","FX220313945")</f>
        <v>FX220313945</v>
      </c>
      <c r="F510" t="s">
        <v>19</v>
      </c>
      <c r="G510" t="s">
        <v>19</v>
      </c>
      <c r="H510" t="s">
        <v>82</v>
      </c>
      <c r="I510" t="s">
        <v>767</v>
      </c>
      <c r="J510">
        <v>152</v>
      </c>
      <c r="K510" t="s">
        <v>84</v>
      </c>
      <c r="L510" t="s">
        <v>85</v>
      </c>
      <c r="M510" t="s">
        <v>86</v>
      </c>
      <c r="N510">
        <v>2</v>
      </c>
      <c r="O510" s="1">
        <v>44652.636828703704</v>
      </c>
      <c r="P510" s="1">
        <v>44652.652881944443</v>
      </c>
      <c r="Q510">
        <v>961</v>
      </c>
      <c r="R510">
        <v>426</v>
      </c>
      <c r="S510" t="b">
        <v>0</v>
      </c>
      <c r="T510" t="s">
        <v>87</v>
      </c>
      <c r="U510" t="b">
        <v>1</v>
      </c>
      <c r="V510" t="s">
        <v>180</v>
      </c>
      <c r="W510" s="1">
        <v>44652.650972222225</v>
      </c>
      <c r="X510">
        <v>338</v>
      </c>
      <c r="Y510">
        <v>0</v>
      </c>
      <c r="Z510">
        <v>0</v>
      </c>
      <c r="AA510">
        <v>0</v>
      </c>
      <c r="AB510">
        <v>130</v>
      </c>
      <c r="AC510">
        <v>0</v>
      </c>
      <c r="AD510">
        <v>152</v>
      </c>
      <c r="AE510">
        <v>0</v>
      </c>
      <c r="AF510">
        <v>0</v>
      </c>
      <c r="AG510">
        <v>0</v>
      </c>
      <c r="AH510" t="s">
        <v>102</v>
      </c>
      <c r="AI510" s="1">
        <v>44652.652881944443</v>
      </c>
      <c r="AJ510">
        <v>19</v>
      </c>
      <c r="AK510">
        <v>0</v>
      </c>
      <c r="AL510">
        <v>0</v>
      </c>
      <c r="AM510">
        <v>0</v>
      </c>
      <c r="AN510">
        <v>130</v>
      </c>
      <c r="AO510">
        <v>0</v>
      </c>
      <c r="AP510">
        <v>152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1197</v>
      </c>
      <c r="B511" t="s">
        <v>79</v>
      </c>
      <c r="C511" t="s">
        <v>1187</v>
      </c>
      <c r="D511" t="s">
        <v>81</v>
      </c>
      <c r="E511" s="2" t="str">
        <f>HYPERLINK("capsilon://?command=openfolder&amp;siteaddress=FAM.docvelocity-na8.net&amp;folderid=FXC7E8B257-404F-DDC0-8FF1-13C3B1B39317","FX22042532")</f>
        <v>FX22042532</v>
      </c>
      <c r="F511" t="s">
        <v>19</v>
      </c>
      <c r="G511" t="s">
        <v>19</v>
      </c>
      <c r="H511" t="s">
        <v>82</v>
      </c>
      <c r="I511" t="s">
        <v>1188</v>
      </c>
      <c r="J511">
        <v>846</v>
      </c>
      <c r="K511" t="s">
        <v>84</v>
      </c>
      <c r="L511" t="s">
        <v>85</v>
      </c>
      <c r="M511" t="s">
        <v>86</v>
      </c>
      <c r="N511">
        <v>2</v>
      </c>
      <c r="O511" s="1">
        <v>44659.780740740738</v>
      </c>
      <c r="P511" s="1">
        <v>44660.055046296293</v>
      </c>
      <c r="Q511">
        <v>15157</v>
      </c>
      <c r="R511">
        <v>8543</v>
      </c>
      <c r="S511" t="b">
        <v>0</v>
      </c>
      <c r="T511" t="s">
        <v>87</v>
      </c>
      <c r="U511" t="b">
        <v>1</v>
      </c>
      <c r="V511" t="s">
        <v>322</v>
      </c>
      <c r="W511" s="1">
        <v>44659.995752314811</v>
      </c>
      <c r="X511">
        <v>4912</v>
      </c>
      <c r="Y511">
        <v>740</v>
      </c>
      <c r="Z511">
        <v>0</v>
      </c>
      <c r="AA511">
        <v>740</v>
      </c>
      <c r="AB511">
        <v>0</v>
      </c>
      <c r="AC511">
        <v>215</v>
      </c>
      <c r="AD511">
        <v>106</v>
      </c>
      <c r="AE511">
        <v>0</v>
      </c>
      <c r="AF511">
        <v>0</v>
      </c>
      <c r="AG511">
        <v>0</v>
      </c>
      <c r="AH511" t="s">
        <v>1193</v>
      </c>
      <c r="AI511" s="1">
        <v>44660.055046296293</v>
      </c>
      <c r="AJ511">
        <v>3343</v>
      </c>
      <c r="AK511">
        <v>6</v>
      </c>
      <c r="AL511">
        <v>0</v>
      </c>
      <c r="AM511">
        <v>6</v>
      </c>
      <c r="AN511">
        <v>0</v>
      </c>
      <c r="AO511">
        <v>6</v>
      </c>
      <c r="AP511">
        <v>100</v>
      </c>
      <c r="AQ511">
        <v>0</v>
      </c>
      <c r="AR511">
        <v>0</v>
      </c>
      <c r="AS511">
        <v>0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1198</v>
      </c>
      <c r="B512" t="s">
        <v>79</v>
      </c>
      <c r="C512" t="s">
        <v>1190</v>
      </c>
      <c r="D512" t="s">
        <v>81</v>
      </c>
      <c r="E512" s="2" t="str">
        <f>HYPERLINK("capsilon://?command=openfolder&amp;siteaddress=FAM.docvelocity-na8.net&amp;folderid=FX32D6A78D-24EB-C812-0F64-158E060FA9AE","FX22042345")</f>
        <v>FX22042345</v>
      </c>
      <c r="F512" t="s">
        <v>19</v>
      </c>
      <c r="G512" t="s">
        <v>19</v>
      </c>
      <c r="H512" t="s">
        <v>82</v>
      </c>
      <c r="I512" t="s">
        <v>1191</v>
      </c>
      <c r="J512">
        <v>266</v>
      </c>
      <c r="K512" t="s">
        <v>84</v>
      </c>
      <c r="L512" t="s">
        <v>85</v>
      </c>
      <c r="M512" t="s">
        <v>86</v>
      </c>
      <c r="N512">
        <v>2</v>
      </c>
      <c r="O512" s="1">
        <v>44659.781967592593</v>
      </c>
      <c r="P512" s="1">
        <v>44659.981238425928</v>
      </c>
      <c r="Q512">
        <v>15783</v>
      </c>
      <c r="R512">
        <v>1434</v>
      </c>
      <c r="S512" t="b">
        <v>0</v>
      </c>
      <c r="T512" t="s">
        <v>87</v>
      </c>
      <c r="U512" t="b">
        <v>1</v>
      </c>
      <c r="V512" t="s">
        <v>98</v>
      </c>
      <c r="W512" s="1">
        <v>44659.794421296298</v>
      </c>
      <c r="X512">
        <v>789</v>
      </c>
      <c r="Y512">
        <v>237</v>
      </c>
      <c r="Z512">
        <v>0</v>
      </c>
      <c r="AA512">
        <v>237</v>
      </c>
      <c r="AB512">
        <v>0</v>
      </c>
      <c r="AC512">
        <v>8</v>
      </c>
      <c r="AD512">
        <v>29</v>
      </c>
      <c r="AE512">
        <v>0</v>
      </c>
      <c r="AF512">
        <v>0</v>
      </c>
      <c r="AG512">
        <v>0</v>
      </c>
      <c r="AH512" t="s">
        <v>1193</v>
      </c>
      <c r="AI512" s="1">
        <v>44659.981238425928</v>
      </c>
      <c r="AJ512">
        <v>645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29</v>
      </c>
      <c r="AQ512">
        <v>0</v>
      </c>
      <c r="AR512">
        <v>0</v>
      </c>
      <c r="AS512">
        <v>0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1199</v>
      </c>
      <c r="B513" t="s">
        <v>79</v>
      </c>
      <c r="C513" t="s">
        <v>1200</v>
      </c>
      <c r="D513" t="s">
        <v>81</v>
      </c>
      <c r="E513" s="2" t="str">
        <f>HYPERLINK("capsilon://?command=openfolder&amp;siteaddress=FAM.docvelocity-na8.net&amp;folderid=FXB3A4C5BB-EEC8-C399-AFE0-EA1906F2E1D9","FX22042980")</f>
        <v>FX22042980</v>
      </c>
      <c r="F513" t="s">
        <v>19</v>
      </c>
      <c r="G513" t="s">
        <v>19</v>
      </c>
      <c r="H513" t="s">
        <v>82</v>
      </c>
      <c r="I513" t="s">
        <v>1201</v>
      </c>
      <c r="J513">
        <v>101</v>
      </c>
      <c r="K513" t="s">
        <v>84</v>
      </c>
      <c r="L513" t="s">
        <v>85</v>
      </c>
      <c r="M513" t="s">
        <v>86</v>
      </c>
      <c r="N513">
        <v>2</v>
      </c>
      <c r="O513" s="1">
        <v>44659.782847222225</v>
      </c>
      <c r="P513" s="1">
        <v>44659.983726851853</v>
      </c>
      <c r="Q513">
        <v>15463</v>
      </c>
      <c r="R513">
        <v>1893</v>
      </c>
      <c r="S513" t="b">
        <v>0</v>
      </c>
      <c r="T513" t="s">
        <v>87</v>
      </c>
      <c r="U513" t="b">
        <v>0</v>
      </c>
      <c r="V513" t="s">
        <v>245</v>
      </c>
      <c r="W513" s="1">
        <v>44659.95207175926</v>
      </c>
      <c r="X513">
        <v>1081</v>
      </c>
      <c r="Y513">
        <v>89</v>
      </c>
      <c r="Z513">
        <v>0</v>
      </c>
      <c r="AA513">
        <v>89</v>
      </c>
      <c r="AB513">
        <v>0</v>
      </c>
      <c r="AC513">
        <v>3</v>
      </c>
      <c r="AD513">
        <v>12</v>
      </c>
      <c r="AE513">
        <v>0</v>
      </c>
      <c r="AF513">
        <v>0</v>
      </c>
      <c r="AG513">
        <v>0</v>
      </c>
      <c r="AH513" t="s">
        <v>299</v>
      </c>
      <c r="AI513" s="1">
        <v>44659.983726851853</v>
      </c>
      <c r="AJ513">
        <v>734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12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1202</v>
      </c>
      <c r="B514" t="s">
        <v>79</v>
      </c>
      <c r="C514" t="s">
        <v>1203</v>
      </c>
      <c r="D514" t="s">
        <v>81</v>
      </c>
      <c r="E514" s="2" t="str">
        <f>HYPERLINK("capsilon://?command=openfolder&amp;siteaddress=FAM.docvelocity-na8.net&amp;folderid=FX131A8FD7-0162-1108-2DBA-5B041560B298","FX22042702")</f>
        <v>FX22042702</v>
      </c>
      <c r="F514" t="s">
        <v>19</v>
      </c>
      <c r="G514" t="s">
        <v>19</v>
      </c>
      <c r="H514" t="s">
        <v>82</v>
      </c>
      <c r="I514" t="s">
        <v>1204</v>
      </c>
      <c r="J514">
        <v>86</v>
      </c>
      <c r="K514" t="s">
        <v>84</v>
      </c>
      <c r="L514" t="s">
        <v>85</v>
      </c>
      <c r="M514" t="s">
        <v>86</v>
      </c>
      <c r="N514">
        <v>1</v>
      </c>
      <c r="O514" s="1">
        <v>44659.784085648149</v>
      </c>
      <c r="P514" s="1">
        <v>44659.963796296295</v>
      </c>
      <c r="Q514">
        <v>13878</v>
      </c>
      <c r="R514">
        <v>1649</v>
      </c>
      <c r="S514" t="b">
        <v>0</v>
      </c>
      <c r="T514" t="s">
        <v>87</v>
      </c>
      <c r="U514" t="b">
        <v>0</v>
      </c>
      <c r="V514" t="s">
        <v>245</v>
      </c>
      <c r="W514" s="1">
        <v>44659.963796296295</v>
      </c>
      <c r="X514">
        <v>1013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86</v>
      </c>
      <c r="AE514">
        <v>74</v>
      </c>
      <c r="AF514">
        <v>0</v>
      </c>
      <c r="AG514">
        <v>9</v>
      </c>
      <c r="AH514" t="s">
        <v>87</v>
      </c>
      <c r="AI514" t="s">
        <v>87</v>
      </c>
      <c r="AJ514" t="s">
        <v>87</v>
      </c>
      <c r="AK514" t="s">
        <v>87</v>
      </c>
      <c r="AL514" t="s">
        <v>87</v>
      </c>
      <c r="AM514" t="s">
        <v>87</v>
      </c>
      <c r="AN514" t="s">
        <v>87</v>
      </c>
      <c r="AO514" t="s">
        <v>87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1205</v>
      </c>
      <c r="B515" t="s">
        <v>79</v>
      </c>
      <c r="C515" t="s">
        <v>872</v>
      </c>
      <c r="D515" t="s">
        <v>81</v>
      </c>
      <c r="E515" s="2" t="str">
        <f>HYPERLINK("capsilon://?command=openfolder&amp;siteaddress=FAM.docvelocity-na8.net&amp;folderid=FX5FE1E230-9F33-EE92-9EC4-07352C708F82","FX220313827")</f>
        <v>FX220313827</v>
      </c>
      <c r="F515" t="s">
        <v>19</v>
      </c>
      <c r="G515" t="s">
        <v>19</v>
      </c>
      <c r="H515" t="s">
        <v>82</v>
      </c>
      <c r="I515" t="s">
        <v>879</v>
      </c>
      <c r="J515">
        <v>56</v>
      </c>
      <c r="K515" t="s">
        <v>84</v>
      </c>
      <c r="L515" t="s">
        <v>85</v>
      </c>
      <c r="M515" t="s">
        <v>86</v>
      </c>
      <c r="N515">
        <v>2</v>
      </c>
      <c r="O515" s="1">
        <v>44652.63790509259</v>
      </c>
      <c r="P515" s="1">
        <v>44652.652650462966</v>
      </c>
      <c r="Q515">
        <v>802</v>
      </c>
      <c r="R515">
        <v>472</v>
      </c>
      <c r="S515" t="b">
        <v>0</v>
      </c>
      <c r="T515" t="s">
        <v>87</v>
      </c>
      <c r="U515" t="b">
        <v>1</v>
      </c>
      <c r="V515" t="s">
        <v>139</v>
      </c>
      <c r="W515" s="1">
        <v>44652.650347222225</v>
      </c>
      <c r="X515">
        <v>279</v>
      </c>
      <c r="Y515">
        <v>42</v>
      </c>
      <c r="Z515">
        <v>0</v>
      </c>
      <c r="AA515">
        <v>42</v>
      </c>
      <c r="AB515">
        <v>0</v>
      </c>
      <c r="AC515">
        <v>0</v>
      </c>
      <c r="AD515">
        <v>14</v>
      </c>
      <c r="AE515">
        <v>0</v>
      </c>
      <c r="AF515">
        <v>0</v>
      </c>
      <c r="AG515">
        <v>0</v>
      </c>
      <c r="AH515" t="s">
        <v>102</v>
      </c>
      <c r="AI515" s="1">
        <v>44652.652650462966</v>
      </c>
      <c r="AJ515">
        <v>184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1206</v>
      </c>
      <c r="B516" t="s">
        <v>79</v>
      </c>
      <c r="C516" t="s">
        <v>1207</v>
      </c>
      <c r="D516" t="s">
        <v>81</v>
      </c>
      <c r="E516" s="2" t="str">
        <f>HYPERLINK("capsilon://?command=openfolder&amp;siteaddress=FAM.docvelocity-na8.net&amp;folderid=FX8E7ED5DD-E9D8-7BA0-4DAF-C1EF0375A399","FX22042188")</f>
        <v>FX22042188</v>
      </c>
      <c r="F516" t="s">
        <v>19</v>
      </c>
      <c r="G516" t="s">
        <v>19</v>
      </c>
      <c r="H516" t="s">
        <v>82</v>
      </c>
      <c r="I516" t="s">
        <v>1208</v>
      </c>
      <c r="J516">
        <v>28</v>
      </c>
      <c r="K516" t="s">
        <v>84</v>
      </c>
      <c r="L516" t="s">
        <v>85</v>
      </c>
      <c r="M516" t="s">
        <v>86</v>
      </c>
      <c r="N516">
        <v>2</v>
      </c>
      <c r="O516" s="1">
        <v>44659.841527777775</v>
      </c>
      <c r="P516" s="1">
        <v>44659.982430555552</v>
      </c>
      <c r="Q516">
        <v>11903</v>
      </c>
      <c r="R516">
        <v>271</v>
      </c>
      <c r="S516" t="b">
        <v>0</v>
      </c>
      <c r="T516" t="s">
        <v>87</v>
      </c>
      <c r="U516" t="b">
        <v>0</v>
      </c>
      <c r="V516" t="s">
        <v>382</v>
      </c>
      <c r="W516" s="1">
        <v>44659.950474537036</v>
      </c>
      <c r="X516">
        <v>169</v>
      </c>
      <c r="Y516">
        <v>21</v>
      </c>
      <c r="Z516">
        <v>0</v>
      </c>
      <c r="AA516">
        <v>21</v>
      </c>
      <c r="AB516">
        <v>0</v>
      </c>
      <c r="AC516">
        <v>0</v>
      </c>
      <c r="AD516">
        <v>7</v>
      </c>
      <c r="AE516">
        <v>0</v>
      </c>
      <c r="AF516">
        <v>0</v>
      </c>
      <c r="AG516">
        <v>0</v>
      </c>
      <c r="AH516" t="s">
        <v>1193</v>
      </c>
      <c r="AI516" s="1">
        <v>44659.982430555552</v>
      </c>
      <c r="AJ516">
        <v>102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7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1209</v>
      </c>
      <c r="B517" t="s">
        <v>79</v>
      </c>
      <c r="C517" t="s">
        <v>1207</v>
      </c>
      <c r="D517" t="s">
        <v>81</v>
      </c>
      <c r="E517" s="2" t="str">
        <f>HYPERLINK("capsilon://?command=openfolder&amp;siteaddress=FAM.docvelocity-na8.net&amp;folderid=FX8E7ED5DD-E9D8-7BA0-4DAF-C1EF0375A399","FX22042188")</f>
        <v>FX22042188</v>
      </c>
      <c r="F517" t="s">
        <v>19</v>
      </c>
      <c r="G517" t="s">
        <v>19</v>
      </c>
      <c r="H517" t="s">
        <v>82</v>
      </c>
      <c r="I517" t="s">
        <v>1210</v>
      </c>
      <c r="J517">
        <v>93</v>
      </c>
      <c r="K517" t="s">
        <v>84</v>
      </c>
      <c r="L517" t="s">
        <v>85</v>
      </c>
      <c r="M517" t="s">
        <v>86</v>
      </c>
      <c r="N517">
        <v>1</v>
      </c>
      <c r="O517" s="1">
        <v>44659.841689814813</v>
      </c>
      <c r="P517" s="1">
        <v>44659.952939814815</v>
      </c>
      <c r="Q517">
        <v>9400</v>
      </c>
      <c r="R517">
        <v>212</v>
      </c>
      <c r="S517" t="b">
        <v>0</v>
      </c>
      <c r="T517" t="s">
        <v>87</v>
      </c>
      <c r="U517" t="b">
        <v>0</v>
      </c>
      <c r="V517" t="s">
        <v>382</v>
      </c>
      <c r="W517" s="1">
        <v>44659.952939814815</v>
      </c>
      <c r="X517">
        <v>212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93</v>
      </c>
      <c r="AE517">
        <v>88</v>
      </c>
      <c r="AF517">
        <v>0</v>
      </c>
      <c r="AG517">
        <v>2</v>
      </c>
      <c r="AH517" t="s">
        <v>87</v>
      </c>
      <c r="AI517" t="s">
        <v>87</v>
      </c>
      <c r="AJ517" t="s">
        <v>87</v>
      </c>
      <c r="AK517" t="s">
        <v>87</v>
      </c>
      <c r="AL517" t="s">
        <v>87</v>
      </c>
      <c r="AM517" t="s">
        <v>87</v>
      </c>
      <c r="AN517" t="s">
        <v>87</v>
      </c>
      <c r="AO517" t="s">
        <v>87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1211</v>
      </c>
      <c r="B518" t="s">
        <v>79</v>
      </c>
      <c r="C518" t="s">
        <v>1207</v>
      </c>
      <c r="D518" t="s">
        <v>81</v>
      </c>
      <c r="E518" s="2" t="str">
        <f>HYPERLINK("capsilon://?command=openfolder&amp;siteaddress=FAM.docvelocity-na8.net&amp;folderid=FX8E7ED5DD-E9D8-7BA0-4DAF-C1EF0375A399","FX22042188")</f>
        <v>FX22042188</v>
      </c>
      <c r="F518" t="s">
        <v>19</v>
      </c>
      <c r="G518" t="s">
        <v>19</v>
      </c>
      <c r="H518" t="s">
        <v>82</v>
      </c>
      <c r="I518" t="s">
        <v>1212</v>
      </c>
      <c r="J518">
        <v>59</v>
      </c>
      <c r="K518" t="s">
        <v>84</v>
      </c>
      <c r="L518" t="s">
        <v>85</v>
      </c>
      <c r="M518" t="s">
        <v>86</v>
      </c>
      <c r="N518">
        <v>2</v>
      </c>
      <c r="O518" s="1">
        <v>44659.841944444444</v>
      </c>
      <c r="P518" s="1">
        <v>44659.98841435185</v>
      </c>
      <c r="Q518">
        <v>11771</v>
      </c>
      <c r="R518">
        <v>884</v>
      </c>
      <c r="S518" t="b">
        <v>0</v>
      </c>
      <c r="T518" t="s">
        <v>87</v>
      </c>
      <c r="U518" t="b">
        <v>0</v>
      </c>
      <c r="V518" t="s">
        <v>382</v>
      </c>
      <c r="W518" s="1">
        <v>44659.958310185182</v>
      </c>
      <c r="X518">
        <v>464</v>
      </c>
      <c r="Y518">
        <v>54</v>
      </c>
      <c r="Z518">
        <v>0</v>
      </c>
      <c r="AA518">
        <v>54</v>
      </c>
      <c r="AB518">
        <v>0</v>
      </c>
      <c r="AC518">
        <v>4</v>
      </c>
      <c r="AD518">
        <v>5</v>
      </c>
      <c r="AE518">
        <v>0</v>
      </c>
      <c r="AF518">
        <v>0</v>
      </c>
      <c r="AG518">
        <v>0</v>
      </c>
      <c r="AH518" t="s">
        <v>299</v>
      </c>
      <c r="AI518" s="1">
        <v>44659.98841435185</v>
      </c>
      <c r="AJ518">
        <v>404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5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1213</v>
      </c>
      <c r="B519" t="s">
        <v>79</v>
      </c>
      <c r="C519" t="s">
        <v>1207</v>
      </c>
      <c r="D519" t="s">
        <v>81</v>
      </c>
      <c r="E519" s="2" t="str">
        <f>HYPERLINK("capsilon://?command=openfolder&amp;siteaddress=FAM.docvelocity-na8.net&amp;folderid=FX8E7ED5DD-E9D8-7BA0-4DAF-C1EF0375A399","FX22042188")</f>
        <v>FX22042188</v>
      </c>
      <c r="F519" t="s">
        <v>19</v>
      </c>
      <c r="G519" t="s">
        <v>19</v>
      </c>
      <c r="H519" t="s">
        <v>82</v>
      </c>
      <c r="I519" t="s">
        <v>1214</v>
      </c>
      <c r="J519">
        <v>32</v>
      </c>
      <c r="K519" t="s">
        <v>84</v>
      </c>
      <c r="L519" t="s">
        <v>85</v>
      </c>
      <c r="M519" t="s">
        <v>86</v>
      </c>
      <c r="N519">
        <v>2</v>
      </c>
      <c r="O519" s="1">
        <v>44659.842256944445</v>
      </c>
      <c r="P519" s="1">
        <v>44659.989571759259</v>
      </c>
      <c r="Q519">
        <v>12520</v>
      </c>
      <c r="R519">
        <v>208</v>
      </c>
      <c r="S519" t="b">
        <v>0</v>
      </c>
      <c r="T519" t="s">
        <v>87</v>
      </c>
      <c r="U519" t="b">
        <v>0</v>
      </c>
      <c r="V519" t="s">
        <v>245</v>
      </c>
      <c r="W519" s="1">
        <v>44659.965069444443</v>
      </c>
      <c r="X519">
        <v>109</v>
      </c>
      <c r="Y519">
        <v>0</v>
      </c>
      <c r="Z519">
        <v>0</v>
      </c>
      <c r="AA519">
        <v>0</v>
      </c>
      <c r="AB519">
        <v>27</v>
      </c>
      <c r="AC519">
        <v>0</v>
      </c>
      <c r="AD519">
        <v>32</v>
      </c>
      <c r="AE519">
        <v>0</v>
      </c>
      <c r="AF519">
        <v>0</v>
      </c>
      <c r="AG519">
        <v>0</v>
      </c>
      <c r="AH519" t="s">
        <v>299</v>
      </c>
      <c r="AI519" s="1">
        <v>44659.989571759259</v>
      </c>
      <c r="AJ519">
        <v>99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32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1215</v>
      </c>
      <c r="B520" t="s">
        <v>79</v>
      </c>
      <c r="C520" t="s">
        <v>1207</v>
      </c>
      <c r="D520" t="s">
        <v>81</v>
      </c>
      <c r="E520" s="2" t="str">
        <f>HYPERLINK("capsilon://?command=openfolder&amp;siteaddress=FAM.docvelocity-na8.net&amp;folderid=FX8E7ED5DD-E9D8-7BA0-4DAF-C1EF0375A399","FX22042188")</f>
        <v>FX22042188</v>
      </c>
      <c r="F520" t="s">
        <v>19</v>
      </c>
      <c r="G520" t="s">
        <v>19</v>
      </c>
      <c r="H520" t="s">
        <v>82</v>
      </c>
      <c r="I520" t="s">
        <v>1216</v>
      </c>
      <c r="J520">
        <v>28</v>
      </c>
      <c r="K520" t="s">
        <v>84</v>
      </c>
      <c r="L520" t="s">
        <v>85</v>
      </c>
      <c r="M520" t="s">
        <v>86</v>
      </c>
      <c r="N520">
        <v>1</v>
      </c>
      <c r="O520" s="1">
        <v>44659.842835648145</v>
      </c>
      <c r="P520" s="1">
        <v>44660.011666666665</v>
      </c>
      <c r="Q520">
        <v>13924</v>
      </c>
      <c r="R520">
        <v>663</v>
      </c>
      <c r="S520" t="b">
        <v>0</v>
      </c>
      <c r="T520" t="s">
        <v>87</v>
      </c>
      <c r="U520" t="b">
        <v>0</v>
      </c>
      <c r="V520" t="s">
        <v>245</v>
      </c>
      <c r="W520" s="1">
        <v>44660.011666666665</v>
      </c>
      <c r="X520">
        <v>316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28</v>
      </c>
      <c r="AE520">
        <v>21</v>
      </c>
      <c r="AF520">
        <v>0</v>
      </c>
      <c r="AG520">
        <v>3</v>
      </c>
      <c r="AH520" t="s">
        <v>87</v>
      </c>
      <c r="AI520" t="s">
        <v>87</v>
      </c>
      <c r="AJ520" t="s">
        <v>87</v>
      </c>
      <c r="AK520" t="s">
        <v>87</v>
      </c>
      <c r="AL520" t="s">
        <v>87</v>
      </c>
      <c r="AM520" t="s">
        <v>87</v>
      </c>
      <c r="AN520" t="s">
        <v>87</v>
      </c>
      <c r="AO520" t="s">
        <v>87</v>
      </c>
      <c r="AP520" t="s">
        <v>87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1217</v>
      </c>
      <c r="B521" t="s">
        <v>79</v>
      </c>
      <c r="C521" t="s">
        <v>1218</v>
      </c>
      <c r="D521" t="s">
        <v>81</v>
      </c>
      <c r="E521" s="2" t="str">
        <f>HYPERLINK("capsilon://?command=openfolder&amp;siteaddress=FAM.docvelocity-na8.net&amp;folderid=FX4CC89FE2-51C3-8163-A007-D3A613817EE3","FX22043247")</f>
        <v>FX22043247</v>
      </c>
      <c r="F521" t="s">
        <v>19</v>
      </c>
      <c r="G521" t="s">
        <v>19</v>
      </c>
      <c r="H521" t="s">
        <v>82</v>
      </c>
      <c r="I521" t="s">
        <v>1219</v>
      </c>
      <c r="J521">
        <v>492</v>
      </c>
      <c r="K521" t="s">
        <v>84</v>
      </c>
      <c r="L521" t="s">
        <v>85</v>
      </c>
      <c r="M521" t="s">
        <v>86</v>
      </c>
      <c r="N521">
        <v>1</v>
      </c>
      <c r="O521" s="1">
        <v>44659.874050925922</v>
      </c>
      <c r="P521" s="1">
        <v>44660.014328703706</v>
      </c>
      <c r="Q521">
        <v>10507</v>
      </c>
      <c r="R521">
        <v>1613</v>
      </c>
      <c r="S521" t="b">
        <v>0</v>
      </c>
      <c r="T521" t="s">
        <v>87</v>
      </c>
      <c r="U521" t="b">
        <v>0</v>
      </c>
      <c r="V521" t="s">
        <v>322</v>
      </c>
      <c r="W521" s="1">
        <v>44660.014328703706</v>
      </c>
      <c r="X521">
        <v>1400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492</v>
      </c>
      <c r="AE521">
        <v>468</v>
      </c>
      <c r="AF521">
        <v>0</v>
      </c>
      <c r="AG521">
        <v>11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1220</v>
      </c>
      <c r="B522" t="s">
        <v>79</v>
      </c>
      <c r="C522" t="s">
        <v>1221</v>
      </c>
      <c r="D522" t="s">
        <v>81</v>
      </c>
      <c r="E522" s="2" t="str">
        <f>HYPERLINK("capsilon://?command=openfolder&amp;siteaddress=FAM.docvelocity-na8.net&amp;folderid=FXEC635B98-F876-22F7-DE72-F0B88C4E33AB","FX22041369")</f>
        <v>FX22041369</v>
      </c>
      <c r="F522" t="s">
        <v>19</v>
      </c>
      <c r="G522" t="s">
        <v>19</v>
      </c>
      <c r="H522" t="s">
        <v>82</v>
      </c>
      <c r="I522" t="s">
        <v>1222</v>
      </c>
      <c r="J522">
        <v>215</v>
      </c>
      <c r="K522" t="s">
        <v>84</v>
      </c>
      <c r="L522" t="s">
        <v>85</v>
      </c>
      <c r="M522" t="s">
        <v>86</v>
      </c>
      <c r="N522">
        <v>1</v>
      </c>
      <c r="O522" s="1">
        <v>44659.878518518519</v>
      </c>
      <c r="P522" s="1">
        <v>44660.015613425923</v>
      </c>
      <c r="Q522">
        <v>11369</v>
      </c>
      <c r="R522">
        <v>476</v>
      </c>
      <c r="S522" t="b">
        <v>0</v>
      </c>
      <c r="T522" t="s">
        <v>87</v>
      </c>
      <c r="U522" t="b">
        <v>0</v>
      </c>
      <c r="V522" t="s">
        <v>245</v>
      </c>
      <c r="W522" s="1">
        <v>44660.015613425923</v>
      </c>
      <c r="X522">
        <v>340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215</v>
      </c>
      <c r="AE522">
        <v>203</v>
      </c>
      <c r="AF522">
        <v>0</v>
      </c>
      <c r="AG522">
        <v>6</v>
      </c>
      <c r="AH522" t="s">
        <v>87</v>
      </c>
      <c r="AI522" t="s">
        <v>87</v>
      </c>
      <c r="AJ522" t="s">
        <v>87</v>
      </c>
      <c r="AK522" t="s">
        <v>87</v>
      </c>
      <c r="AL522" t="s">
        <v>87</v>
      </c>
      <c r="AM522" t="s">
        <v>87</v>
      </c>
      <c r="AN522" t="s">
        <v>87</v>
      </c>
      <c r="AO522" t="s">
        <v>87</v>
      </c>
      <c r="AP522" t="s">
        <v>87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1223</v>
      </c>
      <c r="B523" t="s">
        <v>79</v>
      </c>
      <c r="C523" t="s">
        <v>1207</v>
      </c>
      <c r="D523" t="s">
        <v>81</v>
      </c>
      <c r="E523" s="2" t="str">
        <f>HYPERLINK("capsilon://?command=openfolder&amp;siteaddress=FAM.docvelocity-na8.net&amp;folderid=FX8E7ED5DD-E9D8-7BA0-4DAF-C1EF0375A399","FX22042188")</f>
        <v>FX22042188</v>
      </c>
      <c r="F523" t="s">
        <v>19</v>
      </c>
      <c r="G523" t="s">
        <v>19</v>
      </c>
      <c r="H523" t="s">
        <v>82</v>
      </c>
      <c r="I523" t="s">
        <v>1210</v>
      </c>
      <c r="J523">
        <v>117</v>
      </c>
      <c r="K523" t="s">
        <v>84</v>
      </c>
      <c r="L523" t="s">
        <v>85</v>
      </c>
      <c r="M523" t="s">
        <v>86</v>
      </c>
      <c r="N523">
        <v>2</v>
      </c>
      <c r="O523" s="1">
        <v>44659.953645833331</v>
      </c>
      <c r="P523" s="1">
        <v>44659.989108796297</v>
      </c>
      <c r="Q523">
        <v>433</v>
      </c>
      <c r="R523">
        <v>2631</v>
      </c>
      <c r="S523" t="b">
        <v>0</v>
      </c>
      <c r="T523" t="s">
        <v>87</v>
      </c>
      <c r="U523" t="b">
        <v>1</v>
      </c>
      <c r="V523" t="s">
        <v>382</v>
      </c>
      <c r="W523" s="1">
        <v>44659.982662037037</v>
      </c>
      <c r="X523">
        <v>2103</v>
      </c>
      <c r="Y523">
        <v>77</v>
      </c>
      <c r="Z523">
        <v>0</v>
      </c>
      <c r="AA523">
        <v>77</v>
      </c>
      <c r="AB523">
        <v>0</v>
      </c>
      <c r="AC523">
        <v>43</v>
      </c>
      <c r="AD523">
        <v>40</v>
      </c>
      <c r="AE523">
        <v>0</v>
      </c>
      <c r="AF523">
        <v>0</v>
      </c>
      <c r="AG523">
        <v>0</v>
      </c>
      <c r="AH523" t="s">
        <v>1193</v>
      </c>
      <c r="AI523" s="1">
        <v>44659.989108796297</v>
      </c>
      <c r="AJ523">
        <v>528</v>
      </c>
      <c r="AK523">
        <v>2</v>
      </c>
      <c r="AL523">
        <v>0</v>
      </c>
      <c r="AM523">
        <v>2</v>
      </c>
      <c r="AN523">
        <v>3</v>
      </c>
      <c r="AO523">
        <v>2</v>
      </c>
      <c r="AP523">
        <v>38</v>
      </c>
      <c r="AQ523">
        <v>0</v>
      </c>
      <c r="AR523">
        <v>0</v>
      </c>
      <c r="AS523">
        <v>0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1224</v>
      </c>
      <c r="B524" t="s">
        <v>79</v>
      </c>
      <c r="C524" t="s">
        <v>1203</v>
      </c>
      <c r="D524" t="s">
        <v>81</v>
      </c>
      <c r="E524" s="2" t="str">
        <f>HYPERLINK("capsilon://?command=openfolder&amp;siteaddress=FAM.docvelocity-na8.net&amp;folderid=FX131A8FD7-0162-1108-2DBA-5B041560B298","FX22042702")</f>
        <v>FX22042702</v>
      </c>
      <c r="F524" t="s">
        <v>19</v>
      </c>
      <c r="G524" t="s">
        <v>19</v>
      </c>
      <c r="H524" t="s">
        <v>82</v>
      </c>
      <c r="I524" t="s">
        <v>1204</v>
      </c>
      <c r="J524">
        <v>278</v>
      </c>
      <c r="K524" t="s">
        <v>84</v>
      </c>
      <c r="L524" t="s">
        <v>85</v>
      </c>
      <c r="M524" t="s">
        <v>86</v>
      </c>
      <c r="N524">
        <v>2</v>
      </c>
      <c r="O524" s="1">
        <v>44659.964849537035</v>
      </c>
      <c r="P524" s="1">
        <v>44660.048946759256</v>
      </c>
      <c r="Q524">
        <v>1718</v>
      </c>
      <c r="R524">
        <v>5548</v>
      </c>
      <c r="S524" t="b">
        <v>0</v>
      </c>
      <c r="T524" t="s">
        <v>87</v>
      </c>
      <c r="U524" t="b">
        <v>1</v>
      </c>
      <c r="V524" t="s">
        <v>245</v>
      </c>
      <c r="W524" s="1">
        <v>44660.007997685185</v>
      </c>
      <c r="X524">
        <v>3337</v>
      </c>
      <c r="Y524">
        <v>219</v>
      </c>
      <c r="Z524">
        <v>0</v>
      </c>
      <c r="AA524">
        <v>219</v>
      </c>
      <c r="AB524">
        <v>0</v>
      </c>
      <c r="AC524">
        <v>69</v>
      </c>
      <c r="AD524">
        <v>59</v>
      </c>
      <c r="AE524">
        <v>0</v>
      </c>
      <c r="AF524">
        <v>0</v>
      </c>
      <c r="AG524">
        <v>0</v>
      </c>
      <c r="AH524" t="s">
        <v>299</v>
      </c>
      <c r="AI524" s="1">
        <v>44660.048946759256</v>
      </c>
      <c r="AJ524">
        <v>2206</v>
      </c>
      <c r="AK524">
        <v>13</v>
      </c>
      <c r="AL524">
        <v>0</v>
      </c>
      <c r="AM524">
        <v>13</v>
      </c>
      <c r="AN524">
        <v>0</v>
      </c>
      <c r="AO524">
        <v>13</v>
      </c>
      <c r="AP524">
        <v>46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1225</v>
      </c>
      <c r="B525" t="s">
        <v>79</v>
      </c>
      <c r="C525" t="s">
        <v>1207</v>
      </c>
      <c r="D525" t="s">
        <v>81</v>
      </c>
      <c r="E525" s="2" t="str">
        <f>HYPERLINK("capsilon://?command=openfolder&amp;siteaddress=FAM.docvelocity-na8.net&amp;folderid=FX8E7ED5DD-E9D8-7BA0-4DAF-C1EF0375A399","FX22042188")</f>
        <v>FX22042188</v>
      </c>
      <c r="F525" t="s">
        <v>19</v>
      </c>
      <c r="G525" t="s">
        <v>19</v>
      </c>
      <c r="H525" t="s">
        <v>82</v>
      </c>
      <c r="I525" t="s">
        <v>1216</v>
      </c>
      <c r="J525">
        <v>84</v>
      </c>
      <c r="K525" t="s">
        <v>84</v>
      </c>
      <c r="L525" t="s">
        <v>85</v>
      </c>
      <c r="M525" t="s">
        <v>86</v>
      </c>
      <c r="N525">
        <v>2</v>
      </c>
      <c r="O525" s="1">
        <v>44660.012395833335</v>
      </c>
      <c r="P525" s="1">
        <v>44660.05741898148</v>
      </c>
      <c r="Q525">
        <v>2352</v>
      </c>
      <c r="R525">
        <v>1538</v>
      </c>
      <c r="S525" t="b">
        <v>0</v>
      </c>
      <c r="T525" t="s">
        <v>87</v>
      </c>
      <c r="U525" t="b">
        <v>1</v>
      </c>
      <c r="V525" t="s">
        <v>382</v>
      </c>
      <c r="W525" s="1">
        <v>44660.022094907406</v>
      </c>
      <c r="X525">
        <v>807</v>
      </c>
      <c r="Y525">
        <v>63</v>
      </c>
      <c r="Z525">
        <v>0</v>
      </c>
      <c r="AA525">
        <v>63</v>
      </c>
      <c r="AB525">
        <v>0</v>
      </c>
      <c r="AC525">
        <v>37</v>
      </c>
      <c r="AD525">
        <v>21</v>
      </c>
      <c r="AE525">
        <v>0</v>
      </c>
      <c r="AF525">
        <v>0</v>
      </c>
      <c r="AG525">
        <v>0</v>
      </c>
      <c r="AH525" t="s">
        <v>299</v>
      </c>
      <c r="AI525" s="1">
        <v>44660.05741898148</v>
      </c>
      <c r="AJ525">
        <v>731</v>
      </c>
      <c r="AK525">
        <v>2</v>
      </c>
      <c r="AL525">
        <v>0</v>
      </c>
      <c r="AM525">
        <v>2</v>
      </c>
      <c r="AN525">
        <v>0</v>
      </c>
      <c r="AO525">
        <v>2</v>
      </c>
      <c r="AP525">
        <v>19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1226</v>
      </c>
      <c r="B526" t="s">
        <v>79</v>
      </c>
      <c r="C526" t="s">
        <v>1218</v>
      </c>
      <c r="D526" t="s">
        <v>81</v>
      </c>
      <c r="E526" s="2" t="str">
        <f>HYPERLINK("capsilon://?command=openfolder&amp;siteaddress=FAM.docvelocity-na8.net&amp;folderid=FX4CC89FE2-51C3-8163-A007-D3A613817EE3","FX22043247")</f>
        <v>FX22043247</v>
      </c>
      <c r="F526" t="s">
        <v>19</v>
      </c>
      <c r="G526" t="s">
        <v>19</v>
      </c>
      <c r="H526" t="s">
        <v>82</v>
      </c>
      <c r="I526" t="s">
        <v>1219</v>
      </c>
      <c r="J526">
        <v>676</v>
      </c>
      <c r="K526" t="s">
        <v>84</v>
      </c>
      <c r="L526" t="s">
        <v>85</v>
      </c>
      <c r="M526" t="s">
        <v>86</v>
      </c>
      <c r="N526">
        <v>2</v>
      </c>
      <c r="O526" s="1">
        <v>44660.015740740739</v>
      </c>
      <c r="P526" s="1">
        <v>44660.088356481479</v>
      </c>
      <c r="Q526">
        <v>853</v>
      </c>
      <c r="R526">
        <v>5421</v>
      </c>
      <c r="S526" t="b">
        <v>0</v>
      </c>
      <c r="T526" t="s">
        <v>87</v>
      </c>
      <c r="U526" t="b">
        <v>1</v>
      </c>
      <c r="V526" t="s">
        <v>322</v>
      </c>
      <c r="W526" s="1">
        <v>44660.048078703701</v>
      </c>
      <c r="X526">
        <v>2729</v>
      </c>
      <c r="Y526">
        <v>586</v>
      </c>
      <c r="Z526">
        <v>0</v>
      </c>
      <c r="AA526">
        <v>586</v>
      </c>
      <c r="AB526">
        <v>27</v>
      </c>
      <c r="AC526">
        <v>87</v>
      </c>
      <c r="AD526">
        <v>90</v>
      </c>
      <c r="AE526">
        <v>0</v>
      </c>
      <c r="AF526">
        <v>0</v>
      </c>
      <c r="AG526">
        <v>0</v>
      </c>
      <c r="AH526" t="s">
        <v>299</v>
      </c>
      <c r="AI526" s="1">
        <v>44660.088356481479</v>
      </c>
      <c r="AJ526">
        <v>2672</v>
      </c>
      <c r="AK526">
        <v>1</v>
      </c>
      <c r="AL526">
        <v>0</v>
      </c>
      <c r="AM526">
        <v>1</v>
      </c>
      <c r="AN526">
        <v>27</v>
      </c>
      <c r="AO526">
        <v>1</v>
      </c>
      <c r="AP526">
        <v>89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1227</v>
      </c>
      <c r="B527" t="s">
        <v>79</v>
      </c>
      <c r="C527" t="s">
        <v>1221</v>
      </c>
      <c r="D527" t="s">
        <v>81</v>
      </c>
      <c r="E527" s="2" t="str">
        <f>HYPERLINK("capsilon://?command=openfolder&amp;siteaddress=FAM.docvelocity-na8.net&amp;folderid=FXEC635B98-F876-22F7-DE72-F0B88C4E33AB","FX22041369")</f>
        <v>FX22041369</v>
      </c>
      <c r="F527" t="s">
        <v>19</v>
      </c>
      <c r="G527" t="s">
        <v>19</v>
      </c>
      <c r="H527" t="s">
        <v>82</v>
      </c>
      <c r="I527" t="s">
        <v>1222</v>
      </c>
      <c r="J527">
        <v>315</v>
      </c>
      <c r="K527" t="s">
        <v>84</v>
      </c>
      <c r="L527" t="s">
        <v>85</v>
      </c>
      <c r="M527" t="s">
        <v>86</v>
      </c>
      <c r="N527">
        <v>2</v>
      </c>
      <c r="O527" s="1">
        <v>44660.017187500001</v>
      </c>
      <c r="P527" s="1">
        <v>44660.077430555553</v>
      </c>
      <c r="Q527">
        <v>3432</v>
      </c>
      <c r="R527">
        <v>1773</v>
      </c>
      <c r="S527" t="b">
        <v>0</v>
      </c>
      <c r="T527" t="s">
        <v>87</v>
      </c>
      <c r="U527" t="b">
        <v>1</v>
      </c>
      <c r="V527" t="s">
        <v>245</v>
      </c>
      <c r="W527" s="1">
        <v>44660.034560185188</v>
      </c>
      <c r="X527">
        <v>1256</v>
      </c>
      <c r="Y527">
        <v>210</v>
      </c>
      <c r="Z527">
        <v>0</v>
      </c>
      <c r="AA527">
        <v>210</v>
      </c>
      <c r="AB527">
        <v>61</v>
      </c>
      <c r="AC527">
        <v>3</v>
      </c>
      <c r="AD527">
        <v>105</v>
      </c>
      <c r="AE527">
        <v>0</v>
      </c>
      <c r="AF527">
        <v>0</v>
      </c>
      <c r="AG527">
        <v>0</v>
      </c>
      <c r="AH527" t="s">
        <v>1193</v>
      </c>
      <c r="AI527" s="1">
        <v>44660.077430555553</v>
      </c>
      <c r="AJ527">
        <v>478</v>
      </c>
      <c r="AK527">
        <v>6</v>
      </c>
      <c r="AL527">
        <v>0</v>
      </c>
      <c r="AM527">
        <v>6</v>
      </c>
      <c r="AN527">
        <v>61</v>
      </c>
      <c r="AO527">
        <v>6</v>
      </c>
      <c r="AP527">
        <v>99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1228</v>
      </c>
      <c r="B528" t="s">
        <v>79</v>
      </c>
      <c r="C528" t="s">
        <v>872</v>
      </c>
      <c r="D528" t="s">
        <v>81</v>
      </c>
      <c r="E528" s="2" t="str">
        <f>HYPERLINK("capsilon://?command=openfolder&amp;siteaddress=FAM.docvelocity-na8.net&amp;folderid=FX5FE1E230-9F33-EE92-9EC4-07352C708F82","FX220313827")</f>
        <v>FX220313827</v>
      </c>
      <c r="F528" t="s">
        <v>19</v>
      </c>
      <c r="G528" t="s">
        <v>19</v>
      </c>
      <c r="H528" t="s">
        <v>82</v>
      </c>
      <c r="I528" t="s">
        <v>886</v>
      </c>
      <c r="J528">
        <v>56</v>
      </c>
      <c r="K528" t="s">
        <v>84</v>
      </c>
      <c r="L528" t="s">
        <v>85</v>
      </c>
      <c r="M528" t="s">
        <v>86</v>
      </c>
      <c r="N528">
        <v>2</v>
      </c>
      <c r="O528" s="1">
        <v>44652.64534722222</v>
      </c>
      <c r="P528" s="1">
        <v>44652.657002314816</v>
      </c>
      <c r="Q528">
        <v>475</v>
      </c>
      <c r="R528">
        <v>532</v>
      </c>
      <c r="S528" t="b">
        <v>0</v>
      </c>
      <c r="T528" t="s">
        <v>87</v>
      </c>
      <c r="U528" t="b">
        <v>1</v>
      </c>
      <c r="V528" t="s">
        <v>139</v>
      </c>
      <c r="W528" s="1">
        <v>44652.65556712963</v>
      </c>
      <c r="X528">
        <v>450</v>
      </c>
      <c r="Y528">
        <v>42</v>
      </c>
      <c r="Z528">
        <v>0</v>
      </c>
      <c r="AA528">
        <v>42</v>
      </c>
      <c r="AB528">
        <v>0</v>
      </c>
      <c r="AC528">
        <v>6</v>
      </c>
      <c r="AD528">
        <v>14</v>
      </c>
      <c r="AE528">
        <v>0</v>
      </c>
      <c r="AF528">
        <v>0</v>
      </c>
      <c r="AG528">
        <v>0</v>
      </c>
      <c r="AH528" t="s">
        <v>102</v>
      </c>
      <c r="AI528" s="1">
        <v>44652.657002314816</v>
      </c>
      <c r="AJ528">
        <v>76</v>
      </c>
      <c r="AK528">
        <v>2</v>
      </c>
      <c r="AL528">
        <v>0</v>
      </c>
      <c r="AM528">
        <v>2</v>
      </c>
      <c r="AN528">
        <v>0</v>
      </c>
      <c r="AO528">
        <v>1</v>
      </c>
      <c r="AP528">
        <v>12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1229</v>
      </c>
      <c r="B529" t="s">
        <v>79</v>
      </c>
      <c r="C529" t="s">
        <v>1053</v>
      </c>
      <c r="D529" t="s">
        <v>81</v>
      </c>
      <c r="E529" s="2" t="str">
        <f>HYPERLINK("capsilon://?command=openfolder&amp;siteaddress=FAM.docvelocity-na8.net&amp;folderid=FXB1647422-6B88-E7D1-5F05-FBCDA3D3CE05","FX220312464")</f>
        <v>FX220312464</v>
      </c>
      <c r="F529" t="s">
        <v>19</v>
      </c>
      <c r="G529" t="s">
        <v>19</v>
      </c>
      <c r="H529" t="s">
        <v>82</v>
      </c>
      <c r="I529" t="s">
        <v>1054</v>
      </c>
      <c r="J529">
        <v>591</v>
      </c>
      <c r="K529" t="s">
        <v>84</v>
      </c>
      <c r="L529" t="s">
        <v>85</v>
      </c>
      <c r="M529" t="s">
        <v>86</v>
      </c>
      <c r="N529">
        <v>2</v>
      </c>
      <c r="O529" s="1">
        <v>44652.645381944443</v>
      </c>
      <c r="P529" s="1">
        <v>44652.692210648151</v>
      </c>
      <c r="Q529">
        <v>1658</v>
      </c>
      <c r="R529">
        <v>2388</v>
      </c>
      <c r="S529" t="b">
        <v>0</v>
      </c>
      <c r="T529" t="s">
        <v>87</v>
      </c>
      <c r="U529" t="b">
        <v>1</v>
      </c>
      <c r="V529" t="s">
        <v>180</v>
      </c>
      <c r="W529" s="1">
        <v>44652.663842592592</v>
      </c>
      <c r="X529">
        <v>1111</v>
      </c>
      <c r="Y529">
        <v>445</v>
      </c>
      <c r="Z529">
        <v>0</v>
      </c>
      <c r="AA529">
        <v>445</v>
      </c>
      <c r="AB529">
        <v>0</v>
      </c>
      <c r="AC529">
        <v>9</v>
      </c>
      <c r="AD529">
        <v>146</v>
      </c>
      <c r="AE529">
        <v>0</v>
      </c>
      <c r="AF529">
        <v>0</v>
      </c>
      <c r="AG529">
        <v>0</v>
      </c>
      <c r="AH529" t="s">
        <v>190</v>
      </c>
      <c r="AI529" s="1">
        <v>44652.692210648151</v>
      </c>
      <c r="AJ529">
        <v>1128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146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1230</v>
      </c>
      <c r="B530" t="s">
        <v>79</v>
      </c>
      <c r="C530" t="s">
        <v>1231</v>
      </c>
      <c r="D530" t="s">
        <v>81</v>
      </c>
      <c r="E530" s="2" t="str">
        <f>HYPERLINK("capsilon://?command=openfolder&amp;siteaddress=FAM.docvelocity-na8.net&amp;folderid=FX7D7B12B2-393C-D28C-991A-791B5BE057F7","FX220313813")</f>
        <v>FX220313813</v>
      </c>
      <c r="F530" t="s">
        <v>19</v>
      </c>
      <c r="G530" t="s">
        <v>19</v>
      </c>
      <c r="H530" t="s">
        <v>82</v>
      </c>
      <c r="I530" t="s">
        <v>1232</v>
      </c>
      <c r="J530">
        <v>76</v>
      </c>
      <c r="K530" t="s">
        <v>84</v>
      </c>
      <c r="L530" t="s">
        <v>85</v>
      </c>
      <c r="M530" t="s">
        <v>86</v>
      </c>
      <c r="N530">
        <v>1</v>
      </c>
      <c r="O530" s="1">
        <v>44652.648877314816</v>
      </c>
      <c r="P530" s="1">
        <v>44652.654340277775</v>
      </c>
      <c r="Q530">
        <v>393</v>
      </c>
      <c r="R530">
        <v>79</v>
      </c>
      <c r="S530" t="b">
        <v>0</v>
      </c>
      <c r="T530" t="s">
        <v>87</v>
      </c>
      <c r="U530" t="b">
        <v>0</v>
      </c>
      <c r="V530" t="s">
        <v>88</v>
      </c>
      <c r="W530" s="1">
        <v>44652.654340277775</v>
      </c>
      <c r="X530">
        <v>79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76</v>
      </c>
      <c r="AE530">
        <v>64</v>
      </c>
      <c r="AF530">
        <v>0</v>
      </c>
      <c r="AG530">
        <v>3</v>
      </c>
      <c r="AH530" t="s">
        <v>87</v>
      </c>
      <c r="AI530" t="s">
        <v>87</v>
      </c>
      <c r="AJ530" t="s">
        <v>87</v>
      </c>
      <c r="AK530" t="s">
        <v>87</v>
      </c>
      <c r="AL530" t="s">
        <v>87</v>
      </c>
      <c r="AM530" t="s">
        <v>87</v>
      </c>
      <c r="AN530" t="s">
        <v>87</v>
      </c>
      <c r="AO530" t="s">
        <v>87</v>
      </c>
      <c r="AP530" t="s">
        <v>87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1233</v>
      </c>
      <c r="B531" t="s">
        <v>79</v>
      </c>
      <c r="C531" t="s">
        <v>1144</v>
      </c>
      <c r="D531" t="s">
        <v>81</v>
      </c>
      <c r="E531" s="2" t="str">
        <f>HYPERLINK("capsilon://?command=openfolder&amp;siteaddress=FAM.docvelocity-na8.net&amp;folderid=FXEF5D14A6-7EFC-C78D-5787-46A761445D7E","FX2204116")</f>
        <v>FX2204116</v>
      </c>
      <c r="F531" t="s">
        <v>19</v>
      </c>
      <c r="G531" t="s">
        <v>19</v>
      </c>
      <c r="H531" t="s">
        <v>82</v>
      </c>
      <c r="I531" t="s">
        <v>1145</v>
      </c>
      <c r="J531">
        <v>204</v>
      </c>
      <c r="K531" t="s">
        <v>84</v>
      </c>
      <c r="L531" t="s">
        <v>85</v>
      </c>
      <c r="M531" t="s">
        <v>86</v>
      </c>
      <c r="N531">
        <v>2</v>
      </c>
      <c r="O531" s="1">
        <v>44652.649259259262</v>
      </c>
      <c r="P531" s="1">
        <v>44652.74459490741</v>
      </c>
      <c r="Q531">
        <v>5129</v>
      </c>
      <c r="R531">
        <v>3108</v>
      </c>
      <c r="S531" t="b">
        <v>0</v>
      </c>
      <c r="T531" t="s">
        <v>87</v>
      </c>
      <c r="U531" t="b">
        <v>1</v>
      </c>
      <c r="V531" t="s">
        <v>189</v>
      </c>
      <c r="W531" s="1">
        <v>44652.674907407411</v>
      </c>
      <c r="X531">
        <v>1885</v>
      </c>
      <c r="Y531">
        <v>160</v>
      </c>
      <c r="Z531">
        <v>0</v>
      </c>
      <c r="AA531">
        <v>160</v>
      </c>
      <c r="AB531">
        <v>0</v>
      </c>
      <c r="AC531">
        <v>48</v>
      </c>
      <c r="AD531">
        <v>44</v>
      </c>
      <c r="AE531">
        <v>0</v>
      </c>
      <c r="AF531">
        <v>0</v>
      </c>
      <c r="AG531">
        <v>0</v>
      </c>
      <c r="AH531" t="s">
        <v>190</v>
      </c>
      <c r="AI531" s="1">
        <v>44652.74459490741</v>
      </c>
      <c r="AJ531">
        <v>1203</v>
      </c>
      <c r="AK531">
        <v>5</v>
      </c>
      <c r="AL531">
        <v>0</v>
      </c>
      <c r="AM531">
        <v>5</v>
      </c>
      <c r="AN531">
        <v>0</v>
      </c>
      <c r="AO531">
        <v>5</v>
      </c>
      <c r="AP531">
        <v>39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1234</v>
      </c>
      <c r="B532" t="s">
        <v>79</v>
      </c>
      <c r="C532" t="s">
        <v>1086</v>
      </c>
      <c r="D532" t="s">
        <v>81</v>
      </c>
      <c r="E532" s="2" t="str">
        <f>HYPERLINK("capsilon://?command=openfolder&amp;siteaddress=FAM.docvelocity-na8.net&amp;folderid=FX7C6A1EBA-8EDF-2CAB-83D2-BB3DBFE26DE6","FX2204146")</f>
        <v>FX2204146</v>
      </c>
      <c r="F532" t="s">
        <v>19</v>
      </c>
      <c r="G532" t="s">
        <v>19</v>
      </c>
      <c r="H532" t="s">
        <v>82</v>
      </c>
      <c r="I532" t="s">
        <v>1087</v>
      </c>
      <c r="J532">
        <v>232</v>
      </c>
      <c r="K532" t="s">
        <v>84</v>
      </c>
      <c r="L532" t="s">
        <v>85</v>
      </c>
      <c r="M532" t="s">
        <v>86</v>
      </c>
      <c r="N532">
        <v>2</v>
      </c>
      <c r="O532" s="1">
        <v>44652.650034722225</v>
      </c>
      <c r="P532" s="1">
        <v>44652.745254629626</v>
      </c>
      <c r="Q532">
        <v>5972</v>
      </c>
      <c r="R532">
        <v>2255</v>
      </c>
      <c r="S532" t="b">
        <v>0</v>
      </c>
      <c r="T532" t="s">
        <v>87</v>
      </c>
      <c r="U532" t="b">
        <v>1</v>
      </c>
      <c r="V532" t="s">
        <v>531</v>
      </c>
      <c r="W532" s="1">
        <v>44652.672002314815</v>
      </c>
      <c r="X532">
        <v>1146</v>
      </c>
      <c r="Y532">
        <v>198</v>
      </c>
      <c r="Z532">
        <v>0</v>
      </c>
      <c r="AA532">
        <v>198</v>
      </c>
      <c r="AB532">
        <v>0</v>
      </c>
      <c r="AC532">
        <v>18</v>
      </c>
      <c r="AD532">
        <v>34</v>
      </c>
      <c r="AE532">
        <v>0</v>
      </c>
      <c r="AF532">
        <v>0</v>
      </c>
      <c r="AG532">
        <v>0</v>
      </c>
      <c r="AH532" t="s">
        <v>99</v>
      </c>
      <c r="AI532" s="1">
        <v>44652.745254629626</v>
      </c>
      <c r="AJ532">
        <v>1022</v>
      </c>
      <c r="AK532">
        <v>4</v>
      </c>
      <c r="AL532">
        <v>0</v>
      </c>
      <c r="AM532">
        <v>4</v>
      </c>
      <c r="AN532">
        <v>0</v>
      </c>
      <c r="AO532">
        <v>2</v>
      </c>
      <c r="AP532">
        <v>30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1235</v>
      </c>
      <c r="B533" t="s">
        <v>79</v>
      </c>
      <c r="C533" t="s">
        <v>1236</v>
      </c>
      <c r="D533" t="s">
        <v>81</v>
      </c>
      <c r="E533" s="2" t="str">
        <f>HYPERLINK("capsilon://?command=openfolder&amp;siteaddress=FAM.docvelocity-na8.net&amp;folderid=FX7D559EBC-10ED-7D16-B5EA-827126821211","FX22042455")</f>
        <v>FX22042455</v>
      </c>
      <c r="F533" t="s">
        <v>19</v>
      </c>
      <c r="G533" t="s">
        <v>19</v>
      </c>
      <c r="H533" t="s">
        <v>82</v>
      </c>
      <c r="I533" t="s">
        <v>1237</v>
      </c>
      <c r="J533">
        <v>32</v>
      </c>
      <c r="K533" t="s">
        <v>84</v>
      </c>
      <c r="L533" t="s">
        <v>85</v>
      </c>
      <c r="M533" t="s">
        <v>86</v>
      </c>
      <c r="N533">
        <v>1</v>
      </c>
      <c r="O533" s="1">
        <v>44662.435208333336</v>
      </c>
      <c r="P533" s="1">
        <v>44662.447939814818</v>
      </c>
      <c r="Q533">
        <v>897</v>
      </c>
      <c r="R533">
        <v>203</v>
      </c>
      <c r="S533" t="b">
        <v>0</v>
      </c>
      <c r="T533" t="s">
        <v>87</v>
      </c>
      <c r="U533" t="b">
        <v>0</v>
      </c>
      <c r="V533" t="s">
        <v>407</v>
      </c>
      <c r="W533" s="1">
        <v>44662.447939814818</v>
      </c>
      <c r="X533">
        <v>156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32</v>
      </c>
      <c r="AE533">
        <v>27</v>
      </c>
      <c r="AF533">
        <v>0</v>
      </c>
      <c r="AG533">
        <v>4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1238</v>
      </c>
      <c r="B534" t="s">
        <v>79</v>
      </c>
      <c r="C534" t="s">
        <v>1236</v>
      </c>
      <c r="D534" t="s">
        <v>81</v>
      </c>
      <c r="E534" s="2" t="str">
        <f>HYPERLINK("capsilon://?command=openfolder&amp;siteaddress=FAM.docvelocity-na8.net&amp;folderid=FX7D559EBC-10ED-7D16-B5EA-827126821211","FX22042455")</f>
        <v>FX22042455</v>
      </c>
      <c r="F534" t="s">
        <v>19</v>
      </c>
      <c r="G534" t="s">
        <v>19</v>
      </c>
      <c r="H534" t="s">
        <v>82</v>
      </c>
      <c r="I534" t="s">
        <v>1239</v>
      </c>
      <c r="J534">
        <v>28</v>
      </c>
      <c r="K534" t="s">
        <v>84</v>
      </c>
      <c r="L534" t="s">
        <v>85</v>
      </c>
      <c r="M534" t="s">
        <v>86</v>
      </c>
      <c r="N534">
        <v>1</v>
      </c>
      <c r="O534" s="1">
        <v>44662.43546296296</v>
      </c>
      <c r="P534" s="1">
        <v>44662.449502314812</v>
      </c>
      <c r="Q534">
        <v>1032</v>
      </c>
      <c r="R534">
        <v>181</v>
      </c>
      <c r="S534" t="b">
        <v>0</v>
      </c>
      <c r="T534" t="s">
        <v>87</v>
      </c>
      <c r="U534" t="b">
        <v>0</v>
      </c>
      <c r="V534" t="s">
        <v>407</v>
      </c>
      <c r="W534" s="1">
        <v>44662.449502314812</v>
      </c>
      <c r="X534">
        <v>134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28</v>
      </c>
      <c r="AE534">
        <v>21</v>
      </c>
      <c r="AF534">
        <v>0</v>
      </c>
      <c r="AG534">
        <v>2</v>
      </c>
      <c r="AH534" t="s">
        <v>87</v>
      </c>
      <c r="AI534" t="s">
        <v>87</v>
      </c>
      <c r="AJ534" t="s">
        <v>87</v>
      </c>
      <c r="AK534" t="s">
        <v>87</v>
      </c>
      <c r="AL534" t="s">
        <v>87</v>
      </c>
      <c r="AM534" t="s">
        <v>87</v>
      </c>
      <c r="AN534" t="s">
        <v>87</v>
      </c>
      <c r="AO534" t="s">
        <v>87</v>
      </c>
      <c r="AP534" t="s">
        <v>87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1240</v>
      </c>
      <c r="B535" t="s">
        <v>79</v>
      </c>
      <c r="C535" t="s">
        <v>862</v>
      </c>
      <c r="D535" t="s">
        <v>81</v>
      </c>
      <c r="E535" s="2" t="str">
        <f>HYPERLINK("capsilon://?command=openfolder&amp;siteaddress=FAM.docvelocity-na8.net&amp;folderid=FXC6827D08-849C-E464-E56A-85031C66B2CB","FX22041006")</f>
        <v>FX22041006</v>
      </c>
      <c r="F535" t="s">
        <v>19</v>
      </c>
      <c r="G535" t="s">
        <v>19</v>
      </c>
      <c r="H535" t="s">
        <v>82</v>
      </c>
      <c r="I535" t="s">
        <v>1241</v>
      </c>
      <c r="J535">
        <v>0</v>
      </c>
      <c r="K535" t="s">
        <v>84</v>
      </c>
      <c r="L535" t="s">
        <v>85</v>
      </c>
      <c r="M535" t="s">
        <v>86</v>
      </c>
      <c r="N535">
        <v>2</v>
      </c>
      <c r="O535" s="1">
        <v>44662.439791666664</v>
      </c>
      <c r="P535" s="1">
        <v>44662.449467592596</v>
      </c>
      <c r="Q535">
        <v>55</v>
      </c>
      <c r="R535">
        <v>781</v>
      </c>
      <c r="S535" t="b">
        <v>0</v>
      </c>
      <c r="T535" t="s">
        <v>87</v>
      </c>
      <c r="U535" t="b">
        <v>0</v>
      </c>
      <c r="V535" t="s">
        <v>148</v>
      </c>
      <c r="W535" s="1">
        <v>44662.445243055554</v>
      </c>
      <c r="X535">
        <v>445</v>
      </c>
      <c r="Y535">
        <v>52</v>
      </c>
      <c r="Z535">
        <v>0</v>
      </c>
      <c r="AA535">
        <v>52</v>
      </c>
      <c r="AB535">
        <v>0</v>
      </c>
      <c r="AC535">
        <v>16</v>
      </c>
      <c r="AD535">
        <v>-52</v>
      </c>
      <c r="AE535">
        <v>0</v>
      </c>
      <c r="AF535">
        <v>0</v>
      </c>
      <c r="AG535">
        <v>0</v>
      </c>
      <c r="AH535" t="s">
        <v>420</v>
      </c>
      <c r="AI535" s="1">
        <v>44662.449467592596</v>
      </c>
      <c r="AJ535">
        <v>336</v>
      </c>
      <c r="AK535">
        <v>3</v>
      </c>
      <c r="AL535">
        <v>0</v>
      </c>
      <c r="AM535">
        <v>3</v>
      </c>
      <c r="AN535">
        <v>0</v>
      </c>
      <c r="AO535">
        <v>3</v>
      </c>
      <c r="AP535">
        <v>-55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1242</v>
      </c>
      <c r="B536" t="s">
        <v>79</v>
      </c>
      <c r="C536" t="s">
        <v>1243</v>
      </c>
      <c r="D536" t="s">
        <v>81</v>
      </c>
      <c r="E536" s="2" t="str">
        <f>HYPERLINK("capsilon://?command=openfolder&amp;siteaddress=FAM.docvelocity-na8.net&amp;folderid=FXA71CE2A6-851A-762B-79B6-1315D8BD7C30","FX22042660")</f>
        <v>FX22042660</v>
      </c>
      <c r="F536" t="s">
        <v>19</v>
      </c>
      <c r="G536" t="s">
        <v>19</v>
      </c>
      <c r="H536" t="s">
        <v>82</v>
      </c>
      <c r="I536" t="s">
        <v>1244</v>
      </c>
      <c r="J536">
        <v>120</v>
      </c>
      <c r="K536" t="s">
        <v>84</v>
      </c>
      <c r="L536" t="s">
        <v>85</v>
      </c>
      <c r="M536" t="s">
        <v>86</v>
      </c>
      <c r="N536">
        <v>1</v>
      </c>
      <c r="O536" s="1">
        <v>44662.449212962965</v>
      </c>
      <c r="P536" s="1">
        <v>44662.453310185185</v>
      </c>
      <c r="Q536">
        <v>96</v>
      </c>
      <c r="R536">
        <v>258</v>
      </c>
      <c r="S536" t="b">
        <v>0</v>
      </c>
      <c r="T536" t="s">
        <v>87</v>
      </c>
      <c r="U536" t="b">
        <v>0</v>
      </c>
      <c r="V536" t="s">
        <v>660</v>
      </c>
      <c r="W536" s="1">
        <v>44662.453310185185</v>
      </c>
      <c r="X536">
        <v>213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120</v>
      </c>
      <c r="AE536">
        <v>96</v>
      </c>
      <c r="AF536">
        <v>0</v>
      </c>
      <c r="AG536">
        <v>6</v>
      </c>
      <c r="AH536" t="s">
        <v>87</v>
      </c>
      <c r="AI536" t="s">
        <v>87</v>
      </c>
      <c r="AJ536" t="s">
        <v>87</v>
      </c>
      <c r="AK536" t="s">
        <v>87</v>
      </c>
      <c r="AL536" t="s">
        <v>87</v>
      </c>
      <c r="AM536" t="s">
        <v>87</v>
      </c>
      <c r="AN536" t="s">
        <v>87</v>
      </c>
      <c r="AO536" t="s">
        <v>87</v>
      </c>
      <c r="AP536" t="s">
        <v>87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1245</v>
      </c>
      <c r="B537" t="s">
        <v>79</v>
      </c>
      <c r="C537" t="s">
        <v>1236</v>
      </c>
      <c r="D537" t="s">
        <v>81</v>
      </c>
      <c r="E537" s="2" t="str">
        <f>HYPERLINK("capsilon://?command=openfolder&amp;siteaddress=FAM.docvelocity-na8.net&amp;folderid=FX7D559EBC-10ED-7D16-B5EA-827126821211","FX22042455")</f>
        <v>FX22042455</v>
      </c>
      <c r="F537" t="s">
        <v>19</v>
      </c>
      <c r="G537" t="s">
        <v>19</v>
      </c>
      <c r="H537" t="s">
        <v>82</v>
      </c>
      <c r="I537" t="s">
        <v>1237</v>
      </c>
      <c r="J537">
        <v>128</v>
      </c>
      <c r="K537" t="s">
        <v>84</v>
      </c>
      <c r="L537" t="s">
        <v>85</v>
      </c>
      <c r="M537" t="s">
        <v>86</v>
      </c>
      <c r="N537">
        <v>2</v>
      </c>
      <c r="O537" s="1">
        <v>44662.451284722221</v>
      </c>
      <c r="P537" s="1">
        <v>44662.63082175926</v>
      </c>
      <c r="Q537">
        <v>11263</v>
      </c>
      <c r="R537">
        <v>4249</v>
      </c>
      <c r="S537" t="b">
        <v>0</v>
      </c>
      <c r="T537" t="s">
        <v>87</v>
      </c>
      <c r="U537" t="b">
        <v>1</v>
      </c>
      <c r="V537" t="s">
        <v>189</v>
      </c>
      <c r="W537" s="1">
        <v>44662.510960648149</v>
      </c>
      <c r="X537">
        <v>2997</v>
      </c>
      <c r="Y537">
        <v>181</v>
      </c>
      <c r="Z537">
        <v>0</v>
      </c>
      <c r="AA537">
        <v>181</v>
      </c>
      <c r="AB537">
        <v>0</v>
      </c>
      <c r="AC537">
        <v>119</v>
      </c>
      <c r="AD537">
        <v>-53</v>
      </c>
      <c r="AE537">
        <v>0</v>
      </c>
      <c r="AF537">
        <v>0</v>
      </c>
      <c r="AG537">
        <v>0</v>
      </c>
      <c r="AH537" t="s">
        <v>102</v>
      </c>
      <c r="AI537" s="1">
        <v>44662.63082175926</v>
      </c>
      <c r="AJ537">
        <v>753</v>
      </c>
      <c r="AK537">
        <v>12</v>
      </c>
      <c r="AL537">
        <v>0</v>
      </c>
      <c r="AM537">
        <v>12</v>
      </c>
      <c r="AN537">
        <v>0</v>
      </c>
      <c r="AO537">
        <v>5</v>
      </c>
      <c r="AP537">
        <v>-65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1246</v>
      </c>
      <c r="B538" t="s">
        <v>79</v>
      </c>
      <c r="C538" t="s">
        <v>1236</v>
      </c>
      <c r="D538" t="s">
        <v>81</v>
      </c>
      <c r="E538" s="2" t="str">
        <f>HYPERLINK("capsilon://?command=openfolder&amp;siteaddress=FAM.docvelocity-na8.net&amp;folderid=FX7D559EBC-10ED-7D16-B5EA-827126821211","FX22042455")</f>
        <v>FX22042455</v>
      </c>
      <c r="F538" t="s">
        <v>19</v>
      </c>
      <c r="G538" t="s">
        <v>19</v>
      </c>
      <c r="H538" t="s">
        <v>82</v>
      </c>
      <c r="I538" t="s">
        <v>1239</v>
      </c>
      <c r="J538">
        <v>56</v>
      </c>
      <c r="K538" t="s">
        <v>84</v>
      </c>
      <c r="L538" t="s">
        <v>85</v>
      </c>
      <c r="M538" t="s">
        <v>86</v>
      </c>
      <c r="N538">
        <v>2</v>
      </c>
      <c r="O538" s="1">
        <v>44662.452847222223</v>
      </c>
      <c r="P538" s="1">
        <v>44662.462199074071</v>
      </c>
      <c r="Q538">
        <v>190</v>
      </c>
      <c r="R538">
        <v>618</v>
      </c>
      <c r="S538" t="b">
        <v>0</v>
      </c>
      <c r="T538" t="s">
        <v>87</v>
      </c>
      <c r="U538" t="b">
        <v>1</v>
      </c>
      <c r="V538" t="s">
        <v>660</v>
      </c>
      <c r="W538" s="1">
        <v>44662.458495370367</v>
      </c>
      <c r="X538">
        <v>447</v>
      </c>
      <c r="Y538">
        <v>42</v>
      </c>
      <c r="Z538">
        <v>0</v>
      </c>
      <c r="AA538">
        <v>42</v>
      </c>
      <c r="AB538">
        <v>0</v>
      </c>
      <c r="AC538">
        <v>36</v>
      </c>
      <c r="AD538">
        <v>14</v>
      </c>
      <c r="AE538">
        <v>0</v>
      </c>
      <c r="AF538">
        <v>0</v>
      </c>
      <c r="AG538">
        <v>0</v>
      </c>
      <c r="AH538" t="s">
        <v>413</v>
      </c>
      <c r="AI538" s="1">
        <v>44662.462199074071</v>
      </c>
      <c r="AJ538">
        <v>171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14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1247</v>
      </c>
      <c r="B539" t="s">
        <v>79</v>
      </c>
      <c r="C539" t="s">
        <v>1248</v>
      </c>
      <c r="D539" t="s">
        <v>81</v>
      </c>
      <c r="E539" s="2" t="str">
        <f>HYPERLINK("capsilon://?command=openfolder&amp;siteaddress=FAM.docvelocity-na8.net&amp;folderid=FXF2FA7721-99EE-EAE9-A0E3-B5528796B6F6","FX22035034")</f>
        <v>FX22035034</v>
      </c>
      <c r="F539" t="s">
        <v>19</v>
      </c>
      <c r="G539" t="s">
        <v>19</v>
      </c>
      <c r="H539" t="s">
        <v>82</v>
      </c>
      <c r="I539" t="s">
        <v>1249</v>
      </c>
      <c r="J539">
        <v>0</v>
      </c>
      <c r="K539" t="s">
        <v>84</v>
      </c>
      <c r="L539" t="s">
        <v>85</v>
      </c>
      <c r="M539" t="s">
        <v>86</v>
      </c>
      <c r="N539">
        <v>2</v>
      </c>
      <c r="O539" s="1">
        <v>44662.455335648148</v>
      </c>
      <c r="P539" s="1">
        <v>44662.494467592594</v>
      </c>
      <c r="Q539">
        <v>3136</v>
      </c>
      <c r="R539">
        <v>245</v>
      </c>
      <c r="S539" t="b">
        <v>0</v>
      </c>
      <c r="T539" t="s">
        <v>87</v>
      </c>
      <c r="U539" t="b">
        <v>0</v>
      </c>
      <c r="V539" t="s">
        <v>127</v>
      </c>
      <c r="W539" s="1">
        <v>44662.492256944446</v>
      </c>
      <c r="X539">
        <v>120</v>
      </c>
      <c r="Y539">
        <v>0</v>
      </c>
      <c r="Z539">
        <v>0</v>
      </c>
      <c r="AA539">
        <v>0</v>
      </c>
      <c r="AB539">
        <v>37</v>
      </c>
      <c r="AC539">
        <v>0</v>
      </c>
      <c r="AD539">
        <v>0</v>
      </c>
      <c r="AE539">
        <v>0</v>
      </c>
      <c r="AF539">
        <v>0</v>
      </c>
      <c r="AG539">
        <v>0</v>
      </c>
      <c r="AH539" t="s">
        <v>442</v>
      </c>
      <c r="AI539" s="1">
        <v>44662.494467592594</v>
      </c>
      <c r="AJ539">
        <v>43</v>
      </c>
      <c r="AK539">
        <v>0</v>
      </c>
      <c r="AL539">
        <v>0</v>
      </c>
      <c r="AM539">
        <v>0</v>
      </c>
      <c r="AN539">
        <v>37</v>
      </c>
      <c r="AO539">
        <v>0</v>
      </c>
      <c r="AP539">
        <v>0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1250</v>
      </c>
      <c r="B540" t="s">
        <v>79</v>
      </c>
      <c r="C540" t="s">
        <v>1243</v>
      </c>
      <c r="D540" t="s">
        <v>81</v>
      </c>
      <c r="E540" s="2" t="str">
        <f>HYPERLINK("capsilon://?command=openfolder&amp;siteaddress=FAM.docvelocity-na8.net&amp;folderid=FXA71CE2A6-851A-762B-79B6-1315D8BD7C30","FX22042660")</f>
        <v>FX22042660</v>
      </c>
      <c r="F540" t="s">
        <v>19</v>
      </c>
      <c r="G540" t="s">
        <v>19</v>
      </c>
      <c r="H540" t="s">
        <v>82</v>
      </c>
      <c r="I540" t="s">
        <v>1244</v>
      </c>
      <c r="J540">
        <v>180</v>
      </c>
      <c r="K540" t="s">
        <v>84</v>
      </c>
      <c r="L540" t="s">
        <v>85</v>
      </c>
      <c r="M540" t="s">
        <v>86</v>
      </c>
      <c r="N540">
        <v>2</v>
      </c>
      <c r="O540" s="1">
        <v>44662.456909722219</v>
      </c>
      <c r="P540" s="1">
        <v>44662.663206018522</v>
      </c>
      <c r="Q540">
        <v>15022</v>
      </c>
      <c r="R540">
        <v>2802</v>
      </c>
      <c r="S540" t="b">
        <v>0</v>
      </c>
      <c r="T540" t="s">
        <v>87</v>
      </c>
      <c r="U540" t="b">
        <v>1</v>
      </c>
      <c r="V540" t="s">
        <v>130</v>
      </c>
      <c r="W540" s="1">
        <v>44662.511655092596</v>
      </c>
      <c r="X540">
        <v>1944</v>
      </c>
      <c r="Y540">
        <v>226</v>
      </c>
      <c r="Z540">
        <v>0</v>
      </c>
      <c r="AA540">
        <v>226</v>
      </c>
      <c r="AB540">
        <v>0</v>
      </c>
      <c r="AC540">
        <v>196</v>
      </c>
      <c r="AD540">
        <v>-46</v>
      </c>
      <c r="AE540">
        <v>0</v>
      </c>
      <c r="AF540">
        <v>0</v>
      </c>
      <c r="AG540">
        <v>0</v>
      </c>
      <c r="AH540" t="s">
        <v>102</v>
      </c>
      <c r="AI540" s="1">
        <v>44662.663206018522</v>
      </c>
      <c r="AJ540">
        <v>562</v>
      </c>
      <c r="AK540">
        <v>4</v>
      </c>
      <c r="AL540">
        <v>0</v>
      </c>
      <c r="AM540">
        <v>4</v>
      </c>
      <c r="AN540">
        <v>0</v>
      </c>
      <c r="AO540">
        <v>3</v>
      </c>
      <c r="AP540">
        <v>-50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1251</v>
      </c>
      <c r="B541" t="s">
        <v>79</v>
      </c>
      <c r="C541" t="s">
        <v>1231</v>
      </c>
      <c r="D541" t="s">
        <v>81</v>
      </c>
      <c r="E541" s="2" t="str">
        <f>HYPERLINK("capsilon://?command=openfolder&amp;siteaddress=FAM.docvelocity-na8.net&amp;folderid=FX7D7B12B2-393C-D28C-991A-791B5BE057F7","FX220313813")</f>
        <v>FX220313813</v>
      </c>
      <c r="F541" t="s">
        <v>19</v>
      </c>
      <c r="G541" t="s">
        <v>19</v>
      </c>
      <c r="H541" t="s">
        <v>82</v>
      </c>
      <c r="I541" t="s">
        <v>1232</v>
      </c>
      <c r="J541">
        <v>104</v>
      </c>
      <c r="K541" t="s">
        <v>84</v>
      </c>
      <c r="L541" t="s">
        <v>85</v>
      </c>
      <c r="M541" t="s">
        <v>86</v>
      </c>
      <c r="N541">
        <v>2</v>
      </c>
      <c r="O541" s="1">
        <v>44652.65525462963</v>
      </c>
      <c r="P541" s="1">
        <v>44652.667442129627</v>
      </c>
      <c r="Q541">
        <v>143</v>
      </c>
      <c r="R541">
        <v>910</v>
      </c>
      <c r="S541" t="b">
        <v>0</v>
      </c>
      <c r="T541" t="s">
        <v>87</v>
      </c>
      <c r="U541" t="b">
        <v>1</v>
      </c>
      <c r="V541" t="s">
        <v>148</v>
      </c>
      <c r="W541" s="1">
        <v>44652.660497685189</v>
      </c>
      <c r="X541">
        <v>372</v>
      </c>
      <c r="Y541">
        <v>85</v>
      </c>
      <c r="Z541">
        <v>0</v>
      </c>
      <c r="AA541">
        <v>85</v>
      </c>
      <c r="AB541">
        <v>0</v>
      </c>
      <c r="AC541">
        <v>1</v>
      </c>
      <c r="AD541">
        <v>19</v>
      </c>
      <c r="AE541">
        <v>0</v>
      </c>
      <c r="AF541">
        <v>0</v>
      </c>
      <c r="AG541">
        <v>0</v>
      </c>
      <c r="AH541" t="s">
        <v>99</v>
      </c>
      <c r="AI541" s="1">
        <v>44652.667442129627</v>
      </c>
      <c r="AJ541">
        <v>538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1252</v>
      </c>
      <c r="B542" t="s">
        <v>79</v>
      </c>
      <c r="C542" t="s">
        <v>1253</v>
      </c>
      <c r="D542" t="s">
        <v>81</v>
      </c>
      <c r="E542" s="2" t="str">
        <f t="shared" ref="E542:E547" si="15">HYPERLINK("capsilon://?command=openfolder&amp;siteaddress=FAM.docvelocity-na8.net&amp;folderid=FX4A2D066D-54D2-9DAC-007A-468A59D13405","FX220312714")</f>
        <v>FX220312714</v>
      </c>
      <c r="F542" t="s">
        <v>19</v>
      </c>
      <c r="G542" t="s">
        <v>19</v>
      </c>
      <c r="H542" t="s">
        <v>82</v>
      </c>
      <c r="I542" t="s">
        <v>1254</v>
      </c>
      <c r="J542">
        <v>32</v>
      </c>
      <c r="K542" t="s">
        <v>84</v>
      </c>
      <c r="L542" t="s">
        <v>85</v>
      </c>
      <c r="M542" t="s">
        <v>86</v>
      </c>
      <c r="N542">
        <v>2</v>
      </c>
      <c r="O542" s="1">
        <v>44662.462106481478</v>
      </c>
      <c r="P542" s="1">
        <v>44662.484895833331</v>
      </c>
      <c r="Q542">
        <v>1096</v>
      </c>
      <c r="R542">
        <v>873</v>
      </c>
      <c r="S542" t="b">
        <v>0</v>
      </c>
      <c r="T542" t="s">
        <v>87</v>
      </c>
      <c r="U542" t="b">
        <v>0</v>
      </c>
      <c r="V542" t="s">
        <v>148</v>
      </c>
      <c r="W542" s="1">
        <v>44662.472939814812</v>
      </c>
      <c r="X542">
        <v>639</v>
      </c>
      <c r="Y542">
        <v>36</v>
      </c>
      <c r="Z542">
        <v>0</v>
      </c>
      <c r="AA542">
        <v>36</v>
      </c>
      <c r="AB542">
        <v>0</v>
      </c>
      <c r="AC542">
        <v>31</v>
      </c>
      <c r="AD542">
        <v>-4</v>
      </c>
      <c r="AE542">
        <v>0</v>
      </c>
      <c r="AF542">
        <v>0</v>
      </c>
      <c r="AG542">
        <v>0</v>
      </c>
      <c r="AH542" t="s">
        <v>442</v>
      </c>
      <c r="AI542" s="1">
        <v>44662.484895833331</v>
      </c>
      <c r="AJ542">
        <v>234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-4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1255</v>
      </c>
      <c r="B543" t="s">
        <v>79</v>
      </c>
      <c r="C543" t="s">
        <v>1253</v>
      </c>
      <c r="D543" t="s">
        <v>81</v>
      </c>
      <c r="E543" s="2" t="str">
        <f t="shared" si="15"/>
        <v>FX220312714</v>
      </c>
      <c r="F543" t="s">
        <v>19</v>
      </c>
      <c r="G543" t="s">
        <v>19</v>
      </c>
      <c r="H543" t="s">
        <v>82</v>
      </c>
      <c r="I543" t="s">
        <v>1256</v>
      </c>
      <c r="J543">
        <v>32</v>
      </c>
      <c r="K543" t="s">
        <v>84</v>
      </c>
      <c r="L543" t="s">
        <v>85</v>
      </c>
      <c r="M543" t="s">
        <v>86</v>
      </c>
      <c r="N543">
        <v>2</v>
      </c>
      <c r="O543" s="1">
        <v>44662.463541666664</v>
      </c>
      <c r="P543" s="1">
        <v>44662.472719907404</v>
      </c>
      <c r="Q543">
        <v>296</v>
      </c>
      <c r="R543">
        <v>497</v>
      </c>
      <c r="S543" t="b">
        <v>0</v>
      </c>
      <c r="T543" t="s">
        <v>87</v>
      </c>
      <c r="U543" t="b">
        <v>0</v>
      </c>
      <c r="V543" t="s">
        <v>158</v>
      </c>
      <c r="W543" s="1">
        <v>44662.471203703702</v>
      </c>
      <c r="X543">
        <v>387</v>
      </c>
      <c r="Y543">
        <v>41</v>
      </c>
      <c r="Z543">
        <v>0</v>
      </c>
      <c r="AA543">
        <v>41</v>
      </c>
      <c r="AB543">
        <v>0</v>
      </c>
      <c r="AC543">
        <v>35</v>
      </c>
      <c r="AD543">
        <v>-9</v>
      </c>
      <c r="AE543">
        <v>0</v>
      </c>
      <c r="AF543">
        <v>0</v>
      </c>
      <c r="AG543">
        <v>0</v>
      </c>
      <c r="AH543" t="s">
        <v>413</v>
      </c>
      <c r="AI543" s="1">
        <v>44662.472719907404</v>
      </c>
      <c r="AJ543">
        <v>110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-9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1257</v>
      </c>
      <c r="B544" t="s">
        <v>79</v>
      </c>
      <c r="C544" t="s">
        <v>1253</v>
      </c>
      <c r="D544" t="s">
        <v>81</v>
      </c>
      <c r="E544" s="2" t="str">
        <f t="shared" si="15"/>
        <v>FX220312714</v>
      </c>
      <c r="F544" t="s">
        <v>19</v>
      </c>
      <c r="G544" t="s">
        <v>19</v>
      </c>
      <c r="H544" t="s">
        <v>82</v>
      </c>
      <c r="I544" t="s">
        <v>1258</v>
      </c>
      <c r="J544">
        <v>32</v>
      </c>
      <c r="K544" t="s">
        <v>84</v>
      </c>
      <c r="L544" t="s">
        <v>85</v>
      </c>
      <c r="M544" t="s">
        <v>86</v>
      </c>
      <c r="N544">
        <v>2</v>
      </c>
      <c r="O544" s="1">
        <v>44662.463576388887</v>
      </c>
      <c r="P544" s="1">
        <v>44662.487453703703</v>
      </c>
      <c r="Q544">
        <v>1536</v>
      </c>
      <c r="R544">
        <v>527</v>
      </c>
      <c r="S544" t="b">
        <v>0</v>
      </c>
      <c r="T544" t="s">
        <v>87</v>
      </c>
      <c r="U544" t="b">
        <v>0</v>
      </c>
      <c r="V544" t="s">
        <v>158</v>
      </c>
      <c r="W544" s="1">
        <v>44662.474768518521</v>
      </c>
      <c r="X544">
        <v>307</v>
      </c>
      <c r="Y544">
        <v>41</v>
      </c>
      <c r="Z544">
        <v>0</v>
      </c>
      <c r="AA544">
        <v>41</v>
      </c>
      <c r="AB544">
        <v>0</v>
      </c>
      <c r="AC544">
        <v>37</v>
      </c>
      <c r="AD544">
        <v>-9</v>
      </c>
      <c r="AE544">
        <v>0</v>
      </c>
      <c r="AF544">
        <v>0</v>
      </c>
      <c r="AG544">
        <v>0</v>
      </c>
      <c r="AH544" t="s">
        <v>442</v>
      </c>
      <c r="AI544" s="1">
        <v>44662.487453703703</v>
      </c>
      <c r="AJ544">
        <v>220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-9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1259</v>
      </c>
      <c r="B545" t="s">
        <v>79</v>
      </c>
      <c r="C545" t="s">
        <v>1253</v>
      </c>
      <c r="D545" t="s">
        <v>81</v>
      </c>
      <c r="E545" s="2" t="str">
        <f t="shared" si="15"/>
        <v>FX220312714</v>
      </c>
      <c r="F545" t="s">
        <v>19</v>
      </c>
      <c r="G545" t="s">
        <v>19</v>
      </c>
      <c r="H545" t="s">
        <v>82</v>
      </c>
      <c r="I545" t="s">
        <v>1260</v>
      </c>
      <c r="J545">
        <v>32</v>
      </c>
      <c r="K545" t="s">
        <v>84</v>
      </c>
      <c r="L545" t="s">
        <v>85</v>
      </c>
      <c r="M545" t="s">
        <v>86</v>
      </c>
      <c r="N545">
        <v>2</v>
      </c>
      <c r="O545" s="1">
        <v>44662.463680555556</v>
      </c>
      <c r="P545" s="1">
        <v>44662.489930555559</v>
      </c>
      <c r="Q545">
        <v>1815</v>
      </c>
      <c r="R545">
        <v>453</v>
      </c>
      <c r="S545" t="b">
        <v>0</v>
      </c>
      <c r="T545" t="s">
        <v>87</v>
      </c>
      <c r="U545" t="b">
        <v>0</v>
      </c>
      <c r="V545" t="s">
        <v>158</v>
      </c>
      <c r="W545" s="1">
        <v>44662.477581018517</v>
      </c>
      <c r="X545">
        <v>242</v>
      </c>
      <c r="Y545">
        <v>41</v>
      </c>
      <c r="Z545">
        <v>0</v>
      </c>
      <c r="AA545">
        <v>41</v>
      </c>
      <c r="AB545">
        <v>0</v>
      </c>
      <c r="AC545">
        <v>34</v>
      </c>
      <c r="AD545">
        <v>-9</v>
      </c>
      <c r="AE545">
        <v>0</v>
      </c>
      <c r="AF545">
        <v>0</v>
      </c>
      <c r="AG545">
        <v>0</v>
      </c>
      <c r="AH545" t="s">
        <v>442</v>
      </c>
      <c r="AI545" s="1">
        <v>44662.489930555559</v>
      </c>
      <c r="AJ545">
        <v>211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-9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1261</v>
      </c>
      <c r="B546" t="s">
        <v>79</v>
      </c>
      <c r="C546" t="s">
        <v>1253</v>
      </c>
      <c r="D546" t="s">
        <v>81</v>
      </c>
      <c r="E546" s="2" t="str">
        <f t="shared" si="15"/>
        <v>FX220312714</v>
      </c>
      <c r="F546" t="s">
        <v>19</v>
      </c>
      <c r="G546" t="s">
        <v>19</v>
      </c>
      <c r="H546" t="s">
        <v>82</v>
      </c>
      <c r="I546" t="s">
        <v>1262</v>
      </c>
      <c r="J546">
        <v>32</v>
      </c>
      <c r="K546" t="s">
        <v>84</v>
      </c>
      <c r="L546" t="s">
        <v>85</v>
      </c>
      <c r="M546" t="s">
        <v>86</v>
      </c>
      <c r="N546">
        <v>2</v>
      </c>
      <c r="O546" s="1">
        <v>44662.46371527778</v>
      </c>
      <c r="P546" s="1">
        <v>44662.491898148146</v>
      </c>
      <c r="Q546">
        <v>1973</v>
      </c>
      <c r="R546">
        <v>462</v>
      </c>
      <c r="S546" t="b">
        <v>0</v>
      </c>
      <c r="T546" t="s">
        <v>87</v>
      </c>
      <c r="U546" t="b">
        <v>0</v>
      </c>
      <c r="V546" t="s">
        <v>158</v>
      </c>
      <c r="W546" s="1">
        <v>44662.480624999997</v>
      </c>
      <c r="X546">
        <v>262</v>
      </c>
      <c r="Y546">
        <v>41</v>
      </c>
      <c r="Z546">
        <v>0</v>
      </c>
      <c r="AA546">
        <v>41</v>
      </c>
      <c r="AB546">
        <v>0</v>
      </c>
      <c r="AC546">
        <v>34</v>
      </c>
      <c r="AD546">
        <v>-9</v>
      </c>
      <c r="AE546">
        <v>0</v>
      </c>
      <c r="AF546">
        <v>0</v>
      </c>
      <c r="AG546">
        <v>0</v>
      </c>
      <c r="AH546" t="s">
        <v>99</v>
      </c>
      <c r="AI546" s="1">
        <v>44662.491898148146</v>
      </c>
      <c r="AJ546">
        <v>200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-9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1263</v>
      </c>
      <c r="B547" t="s">
        <v>79</v>
      </c>
      <c r="C547" t="s">
        <v>1253</v>
      </c>
      <c r="D547" t="s">
        <v>81</v>
      </c>
      <c r="E547" s="2" t="str">
        <f t="shared" si="15"/>
        <v>FX220312714</v>
      </c>
      <c r="F547" t="s">
        <v>19</v>
      </c>
      <c r="G547" t="s">
        <v>19</v>
      </c>
      <c r="H547" t="s">
        <v>82</v>
      </c>
      <c r="I547" t="s">
        <v>1264</v>
      </c>
      <c r="J547">
        <v>32</v>
      </c>
      <c r="K547" t="s">
        <v>84</v>
      </c>
      <c r="L547" t="s">
        <v>85</v>
      </c>
      <c r="M547" t="s">
        <v>86</v>
      </c>
      <c r="N547">
        <v>2</v>
      </c>
      <c r="O547" s="1">
        <v>44662.463831018518</v>
      </c>
      <c r="P547" s="1">
        <v>44662.493958333333</v>
      </c>
      <c r="Q547">
        <v>1966</v>
      </c>
      <c r="R547">
        <v>637</v>
      </c>
      <c r="S547" t="b">
        <v>0</v>
      </c>
      <c r="T547" t="s">
        <v>87</v>
      </c>
      <c r="U547" t="b">
        <v>0</v>
      </c>
      <c r="V547" t="s">
        <v>158</v>
      </c>
      <c r="W547" s="1">
        <v>44662.484039351853</v>
      </c>
      <c r="X547">
        <v>294</v>
      </c>
      <c r="Y547">
        <v>41</v>
      </c>
      <c r="Z547">
        <v>0</v>
      </c>
      <c r="AA547">
        <v>41</v>
      </c>
      <c r="AB547">
        <v>0</v>
      </c>
      <c r="AC547">
        <v>34</v>
      </c>
      <c r="AD547">
        <v>-9</v>
      </c>
      <c r="AE547">
        <v>0</v>
      </c>
      <c r="AF547">
        <v>0</v>
      </c>
      <c r="AG547">
        <v>0</v>
      </c>
      <c r="AH547" t="s">
        <v>442</v>
      </c>
      <c r="AI547" s="1">
        <v>44662.493958333333</v>
      </c>
      <c r="AJ547">
        <v>169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-9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1265</v>
      </c>
      <c r="B548" t="s">
        <v>79</v>
      </c>
      <c r="C548" t="s">
        <v>1266</v>
      </c>
      <c r="D548" t="s">
        <v>81</v>
      </c>
      <c r="E548" s="2" t="str">
        <f>HYPERLINK("capsilon://?command=openfolder&amp;siteaddress=FAM.docvelocity-na8.net&amp;folderid=FX462B7AC7-E921-0408-1430-6ED18F09C156","FX21114978")</f>
        <v>FX21114978</v>
      </c>
      <c r="F548" t="s">
        <v>19</v>
      </c>
      <c r="G548" t="s">
        <v>19</v>
      </c>
      <c r="H548" t="s">
        <v>82</v>
      </c>
      <c r="I548" t="s">
        <v>1267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44662.467013888891</v>
      </c>
      <c r="P548" s="1">
        <v>44662.495069444441</v>
      </c>
      <c r="Q548">
        <v>1546</v>
      </c>
      <c r="R548">
        <v>878</v>
      </c>
      <c r="S548" t="b">
        <v>0</v>
      </c>
      <c r="T548" t="s">
        <v>87</v>
      </c>
      <c r="U548" t="b">
        <v>0</v>
      </c>
      <c r="V548" t="s">
        <v>158</v>
      </c>
      <c r="W548" s="1">
        <v>44662.491053240738</v>
      </c>
      <c r="X548">
        <v>605</v>
      </c>
      <c r="Y548">
        <v>21</v>
      </c>
      <c r="Z548">
        <v>0</v>
      </c>
      <c r="AA548">
        <v>21</v>
      </c>
      <c r="AB548">
        <v>0</v>
      </c>
      <c r="AC548">
        <v>20</v>
      </c>
      <c r="AD548">
        <v>7</v>
      </c>
      <c r="AE548">
        <v>0</v>
      </c>
      <c r="AF548">
        <v>0</v>
      </c>
      <c r="AG548">
        <v>0</v>
      </c>
      <c r="AH548" t="s">
        <v>99</v>
      </c>
      <c r="AI548" s="1">
        <v>44662.495069444441</v>
      </c>
      <c r="AJ548">
        <v>273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7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1268</v>
      </c>
      <c r="B549" t="s">
        <v>79</v>
      </c>
      <c r="C549" t="s">
        <v>1266</v>
      </c>
      <c r="D549" t="s">
        <v>81</v>
      </c>
      <c r="E549" s="2" t="str">
        <f>HYPERLINK("capsilon://?command=openfolder&amp;siteaddress=FAM.docvelocity-na8.net&amp;folderid=FX462B7AC7-E921-0408-1430-6ED18F09C156","FX21114978")</f>
        <v>FX21114978</v>
      </c>
      <c r="F549" t="s">
        <v>19</v>
      </c>
      <c r="G549" t="s">
        <v>19</v>
      </c>
      <c r="H549" t="s">
        <v>82</v>
      </c>
      <c r="I549" t="s">
        <v>1269</v>
      </c>
      <c r="J549">
        <v>32</v>
      </c>
      <c r="K549" t="s">
        <v>84</v>
      </c>
      <c r="L549" t="s">
        <v>85</v>
      </c>
      <c r="M549" t="s">
        <v>86</v>
      </c>
      <c r="N549">
        <v>2</v>
      </c>
      <c r="O549" s="1">
        <v>44662.46707175926</v>
      </c>
      <c r="P549" s="1">
        <v>44662.505370370367</v>
      </c>
      <c r="Q549">
        <v>2311</v>
      </c>
      <c r="R549">
        <v>998</v>
      </c>
      <c r="S549" t="b">
        <v>0</v>
      </c>
      <c r="T549" t="s">
        <v>87</v>
      </c>
      <c r="U549" t="b">
        <v>0</v>
      </c>
      <c r="V549" t="s">
        <v>158</v>
      </c>
      <c r="W549" s="1">
        <v>44662.500254629631</v>
      </c>
      <c r="X549">
        <v>794</v>
      </c>
      <c r="Y549">
        <v>42</v>
      </c>
      <c r="Z549">
        <v>0</v>
      </c>
      <c r="AA549">
        <v>42</v>
      </c>
      <c r="AB549">
        <v>0</v>
      </c>
      <c r="AC549">
        <v>38</v>
      </c>
      <c r="AD549">
        <v>-10</v>
      </c>
      <c r="AE549">
        <v>0</v>
      </c>
      <c r="AF549">
        <v>0</v>
      </c>
      <c r="AG549">
        <v>0</v>
      </c>
      <c r="AH549" t="s">
        <v>99</v>
      </c>
      <c r="AI549" s="1">
        <v>44662.505370370367</v>
      </c>
      <c r="AJ549">
        <v>191</v>
      </c>
      <c r="AK549">
        <v>3</v>
      </c>
      <c r="AL549">
        <v>0</v>
      </c>
      <c r="AM549">
        <v>3</v>
      </c>
      <c r="AN549">
        <v>0</v>
      </c>
      <c r="AO549">
        <v>3</v>
      </c>
      <c r="AP549">
        <v>-13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1270</v>
      </c>
      <c r="B550" t="s">
        <v>79</v>
      </c>
      <c r="C550" t="s">
        <v>1266</v>
      </c>
      <c r="D550" t="s">
        <v>81</v>
      </c>
      <c r="E550" s="2" t="str">
        <f>HYPERLINK("capsilon://?command=openfolder&amp;siteaddress=FAM.docvelocity-na8.net&amp;folderid=FX462B7AC7-E921-0408-1430-6ED18F09C156","FX21114978")</f>
        <v>FX21114978</v>
      </c>
      <c r="F550" t="s">
        <v>19</v>
      </c>
      <c r="G550" t="s">
        <v>19</v>
      </c>
      <c r="H550" t="s">
        <v>82</v>
      </c>
      <c r="I550" t="s">
        <v>1271</v>
      </c>
      <c r="J550">
        <v>32</v>
      </c>
      <c r="K550" t="s">
        <v>84</v>
      </c>
      <c r="L550" t="s">
        <v>85</v>
      </c>
      <c r="M550" t="s">
        <v>86</v>
      </c>
      <c r="N550">
        <v>2</v>
      </c>
      <c r="O550" s="1">
        <v>44662.467141203706</v>
      </c>
      <c r="P550" s="1">
        <v>44662.507627314815</v>
      </c>
      <c r="Q550">
        <v>2718</v>
      </c>
      <c r="R550">
        <v>780</v>
      </c>
      <c r="S550" t="b">
        <v>0</v>
      </c>
      <c r="T550" t="s">
        <v>87</v>
      </c>
      <c r="U550" t="b">
        <v>0</v>
      </c>
      <c r="V550" t="s">
        <v>127</v>
      </c>
      <c r="W550" s="1">
        <v>44662.498831018522</v>
      </c>
      <c r="X550">
        <v>567</v>
      </c>
      <c r="Y550">
        <v>45</v>
      </c>
      <c r="Z550">
        <v>0</v>
      </c>
      <c r="AA550">
        <v>45</v>
      </c>
      <c r="AB550">
        <v>0</v>
      </c>
      <c r="AC550">
        <v>42</v>
      </c>
      <c r="AD550">
        <v>-13</v>
      </c>
      <c r="AE550">
        <v>0</v>
      </c>
      <c r="AF550">
        <v>0</v>
      </c>
      <c r="AG550">
        <v>0</v>
      </c>
      <c r="AH550" t="s">
        <v>99</v>
      </c>
      <c r="AI550" s="1">
        <v>44662.507627314815</v>
      </c>
      <c r="AJ550">
        <v>194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-13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1272</v>
      </c>
      <c r="B551" t="s">
        <v>79</v>
      </c>
      <c r="C551" t="s">
        <v>1273</v>
      </c>
      <c r="D551" t="s">
        <v>81</v>
      </c>
      <c r="E551" s="2" t="str">
        <f>HYPERLINK("capsilon://?command=openfolder&amp;siteaddress=FAM.docvelocity-na8.net&amp;folderid=FX63B978CA-328B-D008-DBA7-EF95BAC98059","FX22037506")</f>
        <v>FX22037506</v>
      </c>
      <c r="F551" t="s">
        <v>19</v>
      </c>
      <c r="G551" t="s">
        <v>19</v>
      </c>
      <c r="H551" t="s">
        <v>82</v>
      </c>
      <c r="I551" t="s">
        <v>1274</v>
      </c>
      <c r="J551">
        <v>0</v>
      </c>
      <c r="K551" t="s">
        <v>84</v>
      </c>
      <c r="L551" t="s">
        <v>85</v>
      </c>
      <c r="M551" t="s">
        <v>86</v>
      </c>
      <c r="N551">
        <v>2</v>
      </c>
      <c r="O551" s="1">
        <v>44662.478194444448</v>
      </c>
      <c r="P551" s="1">
        <v>44662.507800925923</v>
      </c>
      <c r="Q551">
        <v>2460</v>
      </c>
      <c r="R551">
        <v>98</v>
      </c>
      <c r="S551" t="b">
        <v>0</v>
      </c>
      <c r="T551" t="s">
        <v>87</v>
      </c>
      <c r="U551" t="b">
        <v>0</v>
      </c>
      <c r="V551" t="s">
        <v>180</v>
      </c>
      <c r="W551" s="1">
        <v>44662.500486111108</v>
      </c>
      <c r="X551">
        <v>27</v>
      </c>
      <c r="Y551">
        <v>0</v>
      </c>
      <c r="Z551">
        <v>0</v>
      </c>
      <c r="AA551">
        <v>0</v>
      </c>
      <c r="AB551">
        <v>37</v>
      </c>
      <c r="AC551">
        <v>0</v>
      </c>
      <c r="AD551">
        <v>0</v>
      </c>
      <c r="AE551">
        <v>0</v>
      </c>
      <c r="AF551">
        <v>0</v>
      </c>
      <c r="AG551">
        <v>0</v>
      </c>
      <c r="AH551" t="s">
        <v>99</v>
      </c>
      <c r="AI551" s="1">
        <v>44662.507800925923</v>
      </c>
      <c r="AJ551">
        <v>14</v>
      </c>
      <c r="AK551">
        <v>0</v>
      </c>
      <c r="AL551">
        <v>0</v>
      </c>
      <c r="AM551">
        <v>0</v>
      </c>
      <c r="AN551">
        <v>37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1275</v>
      </c>
      <c r="B552" t="s">
        <v>79</v>
      </c>
      <c r="C552" t="s">
        <v>1276</v>
      </c>
      <c r="D552" t="s">
        <v>81</v>
      </c>
      <c r="E552" s="2" t="str">
        <f>HYPERLINK("capsilon://?command=openfolder&amp;siteaddress=FAM.docvelocity-na8.net&amp;folderid=FX285EF429-3E72-AB92-62D6-E7E2C74321DD","FX22042484")</f>
        <v>FX22042484</v>
      </c>
      <c r="F552" t="s">
        <v>19</v>
      </c>
      <c r="G552" t="s">
        <v>19</v>
      </c>
      <c r="H552" t="s">
        <v>82</v>
      </c>
      <c r="I552" t="s">
        <v>1277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44662.484664351854</v>
      </c>
      <c r="P552" s="1">
        <v>44662.501736111109</v>
      </c>
      <c r="Q552">
        <v>816</v>
      </c>
      <c r="R552">
        <v>659</v>
      </c>
      <c r="S552" t="b">
        <v>0</v>
      </c>
      <c r="T552" t="s">
        <v>87</v>
      </c>
      <c r="U552" t="b">
        <v>0</v>
      </c>
      <c r="V552" t="s">
        <v>108</v>
      </c>
      <c r="W552" s="1">
        <v>44662.496747685182</v>
      </c>
      <c r="X552">
        <v>321</v>
      </c>
      <c r="Y552">
        <v>21</v>
      </c>
      <c r="Z552">
        <v>0</v>
      </c>
      <c r="AA552">
        <v>21</v>
      </c>
      <c r="AB552">
        <v>0</v>
      </c>
      <c r="AC552">
        <v>18</v>
      </c>
      <c r="AD552">
        <v>7</v>
      </c>
      <c r="AE552">
        <v>0</v>
      </c>
      <c r="AF552">
        <v>0</v>
      </c>
      <c r="AG552">
        <v>0</v>
      </c>
      <c r="AH552" t="s">
        <v>99</v>
      </c>
      <c r="AI552" s="1">
        <v>44662.501736111109</v>
      </c>
      <c r="AJ552">
        <v>278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7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1278</v>
      </c>
      <c r="B553" t="s">
        <v>79</v>
      </c>
      <c r="C553" t="s">
        <v>1276</v>
      </c>
      <c r="D553" t="s">
        <v>81</v>
      </c>
      <c r="E553" s="2" t="str">
        <f>HYPERLINK("capsilon://?command=openfolder&amp;siteaddress=FAM.docvelocity-na8.net&amp;folderid=FX285EF429-3E72-AB92-62D6-E7E2C74321DD","FX22042484")</f>
        <v>FX22042484</v>
      </c>
      <c r="F553" t="s">
        <v>19</v>
      </c>
      <c r="G553" t="s">
        <v>19</v>
      </c>
      <c r="H553" t="s">
        <v>82</v>
      </c>
      <c r="I553" t="s">
        <v>1279</v>
      </c>
      <c r="J553">
        <v>98</v>
      </c>
      <c r="K553" t="s">
        <v>84</v>
      </c>
      <c r="L553" t="s">
        <v>85</v>
      </c>
      <c r="M553" t="s">
        <v>86</v>
      </c>
      <c r="N553">
        <v>1</v>
      </c>
      <c r="O553" s="1">
        <v>44662.485381944447</v>
      </c>
      <c r="P553" s="1">
        <v>44662.495011574072</v>
      </c>
      <c r="Q553">
        <v>593</v>
      </c>
      <c r="R553">
        <v>239</v>
      </c>
      <c r="S553" t="b">
        <v>0</v>
      </c>
      <c r="T553" t="s">
        <v>87</v>
      </c>
      <c r="U553" t="b">
        <v>0</v>
      </c>
      <c r="V553" t="s">
        <v>88</v>
      </c>
      <c r="W553" s="1">
        <v>44662.495011574072</v>
      </c>
      <c r="X553">
        <v>239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98</v>
      </c>
      <c r="AE553">
        <v>79</v>
      </c>
      <c r="AF553">
        <v>0</v>
      </c>
      <c r="AG553">
        <v>5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1280</v>
      </c>
      <c r="B554" t="s">
        <v>79</v>
      </c>
      <c r="C554" t="s">
        <v>1276</v>
      </c>
      <c r="D554" t="s">
        <v>81</v>
      </c>
      <c r="E554" s="2" t="str">
        <f>HYPERLINK("capsilon://?command=openfolder&amp;siteaddress=FAM.docvelocity-na8.net&amp;folderid=FX285EF429-3E72-AB92-62D6-E7E2C74321DD","FX22042484")</f>
        <v>FX22042484</v>
      </c>
      <c r="F554" t="s">
        <v>19</v>
      </c>
      <c r="G554" t="s">
        <v>19</v>
      </c>
      <c r="H554" t="s">
        <v>82</v>
      </c>
      <c r="I554" t="s">
        <v>1281</v>
      </c>
      <c r="J554">
        <v>60</v>
      </c>
      <c r="K554" t="s">
        <v>84</v>
      </c>
      <c r="L554" t="s">
        <v>85</v>
      </c>
      <c r="M554" t="s">
        <v>86</v>
      </c>
      <c r="N554">
        <v>1</v>
      </c>
      <c r="O554" s="1">
        <v>44662.485682870371</v>
      </c>
      <c r="P554" s="1">
        <v>44662.550069444442</v>
      </c>
      <c r="Q554">
        <v>2197</v>
      </c>
      <c r="R554">
        <v>3366</v>
      </c>
      <c r="S554" t="b">
        <v>0</v>
      </c>
      <c r="T554" t="s">
        <v>87</v>
      </c>
      <c r="U554" t="b">
        <v>0</v>
      </c>
      <c r="V554" t="s">
        <v>88</v>
      </c>
      <c r="W554" s="1">
        <v>44662.550069444442</v>
      </c>
      <c r="X554">
        <v>224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60</v>
      </c>
      <c r="AE554">
        <v>48</v>
      </c>
      <c r="AF554">
        <v>0</v>
      </c>
      <c r="AG554">
        <v>4</v>
      </c>
      <c r="AH554" t="s">
        <v>87</v>
      </c>
      <c r="AI554" t="s">
        <v>87</v>
      </c>
      <c r="AJ554" t="s">
        <v>87</v>
      </c>
      <c r="AK554" t="s">
        <v>87</v>
      </c>
      <c r="AL554" t="s">
        <v>87</v>
      </c>
      <c r="AM554" t="s">
        <v>87</v>
      </c>
      <c r="AN554" t="s">
        <v>87</v>
      </c>
      <c r="AO554" t="s">
        <v>87</v>
      </c>
      <c r="AP554" t="s">
        <v>87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1282</v>
      </c>
      <c r="B555" t="s">
        <v>79</v>
      </c>
      <c r="C555" t="s">
        <v>1150</v>
      </c>
      <c r="D555" t="s">
        <v>81</v>
      </c>
      <c r="E555" s="2" t="str">
        <f>HYPERLINK("capsilon://?command=openfolder&amp;siteaddress=FAM.docvelocity-na8.net&amp;folderid=FXFEF00A0B-F970-1C7F-F27E-6A6DFDFB12E0","FX22042182")</f>
        <v>FX22042182</v>
      </c>
      <c r="F555" t="s">
        <v>19</v>
      </c>
      <c r="G555" t="s">
        <v>19</v>
      </c>
      <c r="H555" t="s">
        <v>82</v>
      </c>
      <c r="I555" t="s">
        <v>1283</v>
      </c>
      <c r="J555">
        <v>28</v>
      </c>
      <c r="K555" t="s">
        <v>84</v>
      </c>
      <c r="L555" t="s">
        <v>85</v>
      </c>
      <c r="M555" t="s">
        <v>86</v>
      </c>
      <c r="N555">
        <v>2</v>
      </c>
      <c r="O555" s="1">
        <v>44662.497534722221</v>
      </c>
      <c r="P555" s="1">
        <v>44662.509895833333</v>
      </c>
      <c r="Q555">
        <v>321</v>
      </c>
      <c r="R555">
        <v>747</v>
      </c>
      <c r="S555" t="b">
        <v>0</v>
      </c>
      <c r="T555" t="s">
        <v>87</v>
      </c>
      <c r="U555" t="b">
        <v>0</v>
      </c>
      <c r="V555" t="s">
        <v>98</v>
      </c>
      <c r="W555" s="1">
        <v>44662.505613425928</v>
      </c>
      <c r="X555">
        <v>567</v>
      </c>
      <c r="Y555">
        <v>21</v>
      </c>
      <c r="Z555">
        <v>0</v>
      </c>
      <c r="AA555">
        <v>21</v>
      </c>
      <c r="AB555">
        <v>0</v>
      </c>
      <c r="AC555">
        <v>18</v>
      </c>
      <c r="AD555">
        <v>7</v>
      </c>
      <c r="AE555">
        <v>0</v>
      </c>
      <c r="AF555">
        <v>0</v>
      </c>
      <c r="AG555">
        <v>0</v>
      </c>
      <c r="AH555" t="s">
        <v>99</v>
      </c>
      <c r="AI555" s="1">
        <v>44662.509895833333</v>
      </c>
      <c r="AJ555">
        <v>180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7</v>
      </c>
      <c r="AQ555">
        <v>0</v>
      </c>
      <c r="AR555">
        <v>0</v>
      </c>
      <c r="AS555">
        <v>0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1284</v>
      </c>
      <c r="B556" t="s">
        <v>79</v>
      </c>
      <c r="C556" t="s">
        <v>1150</v>
      </c>
      <c r="D556" t="s">
        <v>81</v>
      </c>
      <c r="E556" s="2" t="str">
        <f>HYPERLINK("capsilon://?command=openfolder&amp;siteaddress=FAM.docvelocity-na8.net&amp;folderid=FXFEF00A0B-F970-1C7F-F27E-6A6DFDFB12E0","FX22042182")</f>
        <v>FX22042182</v>
      </c>
      <c r="F556" t="s">
        <v>19</v>
      </c>
      <c r="G556" t="s">
        <v>19</v>
      </c>
      <c r="H556" t="s">
        <v>82</v>
      </c>
      <c r="I556" t="s">
        <v>1285</v>
      </c>
      <c r="J556">
        <v>28</v>
      </c>
      <c r="K556" t="s">
        <v>84</v>
      </c>
      <c r="L556" t="s">
        <v>85</v>
      </c>
      <c r="M556" t="s">
        <v>86</v>
      </c>
      <c r="N556">
        <v>2</v>
      </c>
      <c r="O556" s="1">
        <v>44662.497743055559</v>
      </c>
      <c r="P556" s="1">
        <v>44662.510138888887</v>
      </c>
      <c r="Q556">
        <v>678</v>
      </c>
      <c r="R556">
        <v>393</v>
      </c>
      <c r="S556" t="b">
        <v>0</v>
      </c>
      <c r="T556" t="s">
        <v>87</v>
      </c>
      <c r="U556" t="b">
        <v>0</v>
      </c>
      <c r="V556" t="s">
        <v>180</v>
      </c>
      <c r="W556" s="1">
        <v>44662.503171296295</v>
      </c>
      <c r="X556">
        <v>202</v>
      </c>
      <c r="Y556">
        <v>21</v>
      </c>
      <c r="Z556">
        <v>0</v>
      </c>
      <c r="AA556">
        <v>21</v>
      </c>
      <c r="AB556">
        <v>0</v>
      </c>
      <c r="AC556">
        <v>19</v>
      </c>
      <c r="AD556">
        <v>7</v>
      </c>
      <c r="AE556">
        <v>0</v>
      </c>
      <c r="AF556">
        <v>0</v>
      </c>
      <c r="AG556">
        <v>0</v>
      </c>
      <c r="AH556" t="s">
        <v>442</v>
      </c>
      <c r="AI556" s="1">
        <v>44662.510138888887</v>
      </c>
      <c r="AJ556">
        <v>191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1286</v>
      </c>
      <c r="B557" t="s">
        <v>79</v>
      </c>
      <c r="C557" t="s">
        <v>1150</v>
      </c>
      <c r="D557" t="s">
        <v>81</v>
      </c>
      <c r="E557" s="2" t="str">
        <f>HYPERLINK("capsilon://?command=openfolder&amp;siteaddress=FAM.docvelocity-na8.net&amp;folderid=FXFEF00A0B-F970-1C7F-F27E-6A6DFDFB12E0","FX22042182")</f>
        <v>FX22042182</v>
      </c>
      <c r="F557" t="s">
        <v>19</v>
      </c>
      <c r="G557" t="s">
        <v>19</v>
      </c>
      <c r="H557" t="s">
        <v>82</v>
      </c>
      <c r="I557" t="s">
        <v>1287</v>
      </c>
      <c r="J557">
        <v>32</v>
      </c>
      <c r="K557" t="s">
        <v>84</v>
      </c>
      <c r="L557" t="s">
        <v>85</v>
      </c>
      <c r="M557" t="s">
        <v>86</v>
      </c>
      <c r="N557">
        <v>1</v>
      </c>
      <c r="O557" s="1">
        <v>44662.497893518521</v>
      </c>
      <c r="P557" s="1">
        <v>44662.523888888885</v>
      </c>
      <c r="Q557">
        <v>1872</v>
      </c>
      <c r="R557">
        <v>374</v>
      </c>
      <c r="S557" t="b">
        <v>0</v>
      </c>
      <c r="T557" t="s">
        <v>87</v>
      </c>
      <c r="U557" t="b">
        <v>0</v>
      </c>
      <c r="V557" t="s">
        <v>88</v>
      </c>
      <c r="W557" s="1">
        <v>44662.523888888885</v>
      </c>
      <c r="X557">
        <v>190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32</v>
      </c>
      <c r="AE557">
        <v>27</v>
      </c>
      <c r="AF557">
        <v>0</v>
      </c>
      <c r="AG557">
        <v>4</v>
      </c>
      <c r="AH557" t="s">
        <v>87</v>
      </c>
      <c r="AI557" t="s">
        <v>87</v>
      </c>
      <c r="AJ557" t="s">
        <v>87</v>
      </c>
      <c r="AK557" t="s">
        <v>87</v>
      </c>
      <c r="AL557" t="s">
        <v>87</v>
      </c>
      <c r="AM557" t="s">
        <v>87</v>
      </c>
      <c r="AN557" t="s">
        <v>87</v>
      </c>
      <c r="AO557" t="s">
        <v>87</v>
      </c>
      <c r="AP557" t="s">
        <v>87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1288</v>
      </c>
      <c r="B558" t="s">
        <v>79</v>
      </c>
      <c r="C558" t="s">
        <v>1276</v>
      </c>
      <c r="D558" t="s">
        <v>81</v>
      </c>
      <c r="E558" s="2" t="str">
        <f>HYPERLINK("capsilon://?command=openfolder&amp;siteaddress=FAM.docvelocity-na8.net&amp;folderid=FX285EF429-3E72-AB92-62D6-E7E2C74321DD","FX22042484")</f>
        <v>FX22042484</v>
      </c>
      <c r="F558" t="s">
        <v>19</v>
      </c>
      <c r="G558" t="s">
        <v>19</v>
      </c>
      <c r="H558" t="s">
        <v>82</v>
      </c>
      <c r="I558" t="s">
        <v>1279</v>
      </c>
      <c r="J558">
        <v>194</v>
      </c>
      <c r="K558" t="s">
        <v>84</v>
      </c>
      <c r="L558" t="s">
        <v>85</v>
      </c>
      <c r="M558" t="s">
        <v>86</v>
      </c>
      <c r="N558">
        <v>2</v>
      </c>
      <c r="O558" s="1">
        <v>44662.498344907406</v>
      </c>
      <c r="P558" s="1">
        <v>44662.660416666666</v>
      </c>
      <c r="Q558">
        <v>10219</v>
      </c>
      <c r="R558">
        <v>3784</v>
      </c>
      <c r="S558" t="b">
        <v>0</v>
      </c>
      <c r="T558" t="s">
        <v>87</v>
      </c>
      <c r="U558" t="b">
        <v>1</v>
      </c>
      <c r="V558" t="s">
        <v>127</v>
      </c>
      <c r="W558" s="1">
        <v>44662.532870370371</v>
      </c>
      <c r="X558">
        <v>2941</v>
      </c>
      <c r="Y558">
        <v>244</v>
      </c>
      <c r="Z558">
        <v>0</v>
      </c>
      <c r="AA558">
        <v>244</v>
      </c>
      <c r="AB558">
        <v>0</v>
      </c>
      <c r="AC558">
        <v>204</v>
      </c>
      <c r="AD558">
        <v>-50</v>
      </c>
      <c r="AE558">
        <v>0</v>
      </c>
      <c r="AF558">
        <v>0</v>
      </c>
      <c r="AG558">
        <v>0</v>
      </c>
      <c r="AH558" t="s">
        <v>182</v>
      </c>
      <c r="AI558" s="1">
        <v>44662.660416666666</v>
      </c>
      <c r="AJ558">
        <v>843</v>
      </c>
      <c r="AK558">
        <v>4</v>
      </c>
      <c r="AL558">
        <v>0</v>
      </c>
      <c r="AM558">
        <v>4</v>
      </c>
      <c r="AN558">
        <v>0</v>
      </c>
      <c r="AO558">
        <v>4</v>
      </c>
      <c r="AP558">
        <v>-54</v>
      </c>
      <c r="AQ558">
        <v>0</v>
      </c>
      <c r="AR558">
        <v>0</v>
      </c>
      <c r="AS558">
        <v>0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1289</v>
      </c>
      <c r="B559" t="s">
        <v>79</v>
      </c>
      <c r="C559" t="s">
        <v>1290</v>
      </c>
      <c r="D559" t="s">
        <v>81</v>
      </c>
      <c r="E559" s="2" t="str">
        <f>HYPERLINK("capsilon://?command=openfolder&amp;siteaddress=FAM.docvelocity-na8.net&amp;folderid=FX94DC2577-C75D-6723-8EC5-EE92E4B44981","FX22043047")</f>
        <v>FX22043047</v>
      </c>
      <c r="F559" t="s">
        <v>19</v>
      </c>
      <c r="G559" t="s">
        <v>19</v>
      </c>
      <c r="H559" t="s">
        <v>82</v>
      </c>
      <c r="I559" t="s">
        <v>1291</v>
      </c>
      <c r="J559">
        <v>0</v>
      </c>
      <c r="K559" t="s">
        <v>84</v>
      </c>
      <c r="L559" t="s">
        <v>85</v>
      </c>
      <c r="M559" t="s">
        <v>86</v>
      </c>
      <c r="N559">
        <v>2</v>
      </c>
      <c r="O559" s="1">
        <v>44662.503263888888</v>
      </c>
      <c r="P559" s="1">
        <v>44662.516516203701</v>
      </c>
      <c r="Q559">
        <v>78</v>
      </c>
      <c r="R559">
        <v>1067</v>
      </c>
      <c r="S559" t="b">
        <v>0</v>
      </c>
      <c r="T559" t="s">
        <v>87</v>
      </c>
      <c r="U559" t="b">
        <v>0</v>
      </c>
      <c r="V559" t="s">
        <v>180</v>
      </c>
      <c r="W559" s="1">
        <v>44662.509317129632</v>
      </c>
      <c r="X559">
        <v>507</v>
      </c>
      <c r="Y559">
        <v>52</v>
      </c>
      <c r="Z559">
        <v>0</v>
      </c>
      <c r="AA559">
        <v>52</v>
      </c>
      <c r="AB559">
        <v>0</v>
      </c>
      <c r="AC559">
        <v>42</v>
      </c>
      <c r="AD559">
        <v>-52</v>
      </c>
      <c r="AE559">
        <v>0</v>
      </c>
      <c r="AF559">
        <v>0</v>
      </c>
      <c r="AG559">
        <v>0</v>
      </c>
      <c r="AH559" t="s">
        <v>442</v>
      </c>
      <c r="AI559" s="1">
        <v>44662.516516203701</v>
      </c>
      <c r="AJ559">
        <v>550</v>
      </c>
      <c r="AK559">
        <v>3</v>
      </c>
      <c r="AL559">
        <v>0</v>
      </c>
      <c r="AM559">
        <v>3</v>
      </c>
      <c r="AN559">
        <v>0</v>
      </c>
      <c r="AO559">
        <v>3</v>
      </c>
      <c r="AP559">
        <v>-55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1292</v>
      </c>
      <c r="B560" t="s">
        <v>79</v>
      </c>
      <c r="C560" t="s">
        <v>1293</v>
      </c>
      <c r="D560" t="s">
        <v>81</v>
      </c>
      <c r="E560" s="2" t="str">
        <f>HYPERLINK("capsilon://?command=openfolder&amp;siteaddress=FAM.docvelocity-na8.net&amp;folderid=FX77A55E08-F77D-D8ED-8C8B-C30F68C49726","FX22041699")</f>
        <v>FX22041699</v>
      </c>
      <c r="F560" t="s">
        <v>19</v>
      </c>
      <c r="G560" t="s">
        <v>19</v>
      </c>
      <c r="H560" t="s">
        <v>82</v>
      </c>
      <c r="I560" t="s">
        <v>1294</v>
      </c>
      <c r="J560">
        <v>60</v>
      </c>
      <c r="K560" t="s">
        <v>84</v>
      </c>
      <c r="L560" t="s">
        <v>85</v>
      </c>
      <c r="M560" t="s">
        <v>86</v>
      </c>
      <c r="N560">
        <v>1</v>
      </c>
      <c r="O560" s="1">
        <v>44662.503877314812</v>
      </c>
      <c r="P560" s="1">
        <v>44662.536122685182</v>
      </c>
      <c r="Q560">
        <v>2064</v>
      </c>
      <c r="R560">
        <v>722</v>
      </c>
      <c r="S560" t="b">
        <v>0</v>
      </c>
      <c r="T560" t="s">
        <v>87</v>
      </c>
      <c r="U560" t="b">
        <v>0</v>
      </c>
      <c r="V560" t="s">
        <v>88</v>
      </c>
      <c r="W560" s="1">
        <v>44662.536122685182</v>
      </c>
      <c r="X560">
        <v>180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60</v>
      </c>
      <c r="AE560">
        <v>48</v>
      </c>
      <c r="AF560">
        <v>0</v>
      </c>
      <c r="AG560">
        <v>4</v>
      </c>
      <c r="AH560" t="s">
        <v>87</v>
      </c>
      <c r="AI560" t="s">
        <v>87</v>
      </c>
      <c r="AJ560" t="s">
        <v>87</v>
      </c>
      <c r="AK560" t="s">
        <v>87</v>
      </c>
      <c r="AL560" t="s">
        <v>87</v>
      </c>
      <c r="AM560" t="s">
        <v>87</v>
      </c>
      <c r="AN560" t="s">
        <v>87</v>
      </c>
      <c r="AO560" t="s">
        <v>87</v>
      </c>
      <c r="AP560" t="s">
        <v>87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1295</v>
      </c>
      <c r="B561" t="s">
        <v>79</v>
      </c>
      <c r="C561" t="s">
        <v>1296</v>
      </c>
      <c r="D561" t="s">
        <v>81</v>
      </c>
      <c r="E561" s="2" t="str">
        <f>HYPERLINK("capsilon://?command=openfolder&amp;siteaddress=FAM.docvelocity-na8.net&amp;folderid=FXEA18ECE4-1502-3D29-6722-CCAFC23EB3F1","FX22021988")</f>
        <v>FX22021988</v>
      </c>
      <c r="F561" t="s">
        <v>19</v>
      </c>
      <c r="G561" t="s">
        <v>19</v>
      </c>
      <c r="H561" t="s">
        <v>82</v>
      </c>
      <c r="I561" t="s">
        <v>1297</v>
      </c>
      <c r="J561">
        <v>32</v>
      </c>
      <c r="K561" t="s">
        <v>84</v>
      </c>
      <c r="L561" t="s">
        <v>85</v>
      </c>
      <c r="M561" t="s">
        <v>86</v>
      </c>
      <c r="N561">
        <v>2</v>
      </c>
      <c r="O561" s="1">
        <v>44662.506180555552</v>
      </c>
      <c r="P561" s="1">
        <v>44662.684374999997</v>
      </c>
      <c r="Q561">
        <v>14216</v>
      </c>
      <c r="R561">
        <v>1180</v>
      </c>
      <c r="S561" t="b">
        <v>0</v>
      </c>
      <c r="T561" t="s">
        <v>87</v>
      </c>
      <c r="U561" t="b">
        <v>0</v>
      </c>
      <c r="V561" t="s">
        <v>148</v>
      </c>
      <c r="W561" s="1">
        <v>44662.51771990741</v>
      </c>
      <c r="X561">
        <v>993</v>
      </c>
      <c r="Y561">
        <v>41</v>
      </c>
      <c r="Z561">
        <v>0</v>
      </c>
      <c r="AA561">
        <v>41</v>
      </c>
      <c r="AB561">
        <v>0</v>
      </c>
      <c r="AC561">
        <v>37</v>
      </c>
      <c r="AD561">
        <v>-9</v>
      </c>
      <c r="AE561">
        <v>0</v>
      </c>
      <c r="AF561">
        <v>0</v>
      </c>
      <c r="AG561">
        <v>0</v>
      </c>
      <c r="AH561" t="s">
        <v>479</v>
      </c>
      <c r="AI561" s="1">
        <v>44662.684374999997</v>
      </c>
      <c r="AJ561">
        <v>187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-12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1298</v>
      </c>
      <c r="B562" t="s">
        <v>79</v>
      </c>
      <c r="C562" t="s">
        <v>1296</v>
      </c>
      <c r="D562" t="s">
        <v>81</v>
      </c>
      <c r="E562" s="2" t="str">
        <f>HYPERLINK("capsilon://?command=openfolder&amp;siteaddress=FAM.docvelocity-na8.net&amp;folderid=FXEA18ECE4-1502-3D29-6722-CCAFC23EB3F1","FX22021988")</f>
        <v>FX22021988</v>
      </c>
      <c r="F562" t="s">
        <v>19</v>
      </c>
      <c r="G562" t="s">
        <v>19</v>
      </c>
      <c r="H562" t="s">
        <v>82</v>
      </c>
      <c r="I562" t="s">
        <v>1299</v>
      </c>
      <c r="J562">
        <v>32</v>
      </c>
      <c r="K562" t="s">
        <v>84</v>
      </c>
      <c r="L562" t="s">
        <v>85</v>
      </c>
      <c r="M562" t="s">
        <v>86</v>
      </c>
      <c r="N562">
        <v>2</v>
      </c>
      <c r="O562" s="1">
        <v>44662.506296296298</v>
      </c>
      <c r="P562" s="1">
        <v>44662.687430555554</v>
      </c>
      <c r="Q562">
        <v>14764</v>
      </c>
      <c r="R562">
        <v>886</v>
      </c>
      <c r="S562" t="b">
        <v>0</v>
      </c>
      <c r="T562" t="s">
        <v>87</v>
      </c>
      <c r="U562" t="b">
        <v>0</v>
      </c>
      <c r="V562" t="s">
        <v>98</v>
      </c>
      <c r="W562" s="1">
        <v>44662.513773148145</v>
      </c>
      <c r="X562">
        <v>623</v>
      </c>
      <c r="Y562">
        <v>41</v>
      </c>
      <c r="Z562">
        <v>0</v>
      </c>
      <c r="AA562">
        <v>41</v>
      </c>
      <c r="AB562">
        <v>0</v>
      </c>
      <c r="AC562">
        <v>37</v>
      </c>
      <c r="AD562">
        <v>-9</v>
      </c>
      <c r="AE562">
        <v>0</v>
      </c>
      <c r="AF562">
        <v>0</v>
      </c>
      <c r="AG562">
        <v>0</v>
      </c>
      <c r="AH562" t="s">
        <v>479</v>
      </c>
      <c r="AI562" s="1">
        <v>44662.687430555554</v>
      </c>
      <c r="AJ562">
        <v>263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-13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1300</v>
      </c>
      <c r="B563" t="s">
        <v>79</v>
      </c>
      <c r="C563" t="s">
        <v>1290</v>
      </c>
      <c r="D563" t="s">
        <v>81</v>
      </c>
      <c r="E563" s="2" t="str">
        <f>HYPERLINK("capsilon://?command=openfolder&amp;siteaddress=FAM.docvelocity-na8.net&amp;folderid=FX94DC2577-C75D-6723-8EC5-EE92E4B44981","FX22043047")</f>
        <v>FX22043047</v>
      </c>
      <c r="F563" t="s">
        <v>19</v>
      </c>
      <c r="G563" t="s">
        <v>19</v>
      </c>
      <c r="H563" t="s">
        <v>82</v>
      </c>
      <c r="I563" t="s">
        <v>1301</v>
      </c>
      <c r="J563">
        <v>28</v>
      </c>
      <c r="K563" t="s">
        <v>84</v>
      </c>
      <c r="L563" t="s">
        <v>85</v>
      </c>
      <c r="M563" t="s">
        <v>86</v>
      </c>
      <c r="N563">
        <v>2</v>
      </c>
      <c r="O563" s="1">
        <v>44662.507384259261</v>
      </c>
      <c r="P563" s="1">
        <v>44662.686805555553</v>
      </c>
      <c r="Q563">
        <v>15062</v>
      </c>
      <c r="R563">
        <v>440</v>
      </c>
      <c r="S563" t="b">
        <v>0</v>
      </c>
      <c r="T563" t="s">
        <v>87</v>
      </c>
      <c r="U563" t="b">
        <v>0</v>
      </c>
      <c r="V563" t="s">
        <v>180</v>
      </c>
      <c r="W563" s="1">
        <v>44662.512881944444</v>
      </c>
      <c r="X563">
        <v>295</v>
      </c>
      <c r="Y563">
        <v>21</v>
      </c>
      <c r="Z563">
        <v>0</v>
      </c>
      <c r="AA563">
        <v>21</v>
      </c>
      <c r="AB563">
        <v>0</v>
      </c>
      <c r="AC563">
        <v>18</v>
      </c>
      <c r="AD563">
        <v>7</v>
      </c>
      <c r="AE563">
        <v>0</v>
      </c>
      <c r="AF563">
        <v>0</v>
      </c>
      <c r="AG563">
        <v>0</v>
      </c>
      <c r="AH563" t="s">
        <v>193</v>
      </c>
      <c r="AI563" s="1">
        <v>44662.686805555553</v>
      </c>
      <c r="AJ563">
        <v>145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7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1302</v>
      </c>
      <c r="B564" t="s">
        <v>79</v>
      </c>
      <c r="C564" t="s">
        <v>1290</v>
      </c>
      <c r="D564" t="s">
        <v>81</v>
      </c>
      <c r="E564" s="2" t="str">
        <f>HYPERLINK("capsilon://?command=openfolder&amp;siteaddress=FAM.docvelocity-na8.net&amp;folderid=FX94DC2577-C75D-6723-8EC5-EE92E4B44981","FX22043047")</f>
        <v>FX22043047</v>
      </c>
      <c r="F564" t="s">
        <v>19</v>
      </c>
      <c r="G564" t="s">
        <v>19</v>
      </c>
      <c r="H564" t="s">
        <v>82</v>
      </c>
      <c r="I564" t="s">
        <v>1303</v>
      </c>
      <c r="J564">
        <v>32</v>
      </c>
      <c r="K564" t="s">
        <v>84</v>
      </c>
      <c r="L564" t="s">
        <v>85</v>
      </c>
      <c r="M564" t="s">
        <v>86</v>
      </c>
      <c r="N564">
        <v>2</v>
      </c>
      <c r="O564" s="1">
        <v>44662.508275462962</v>
      </c>
      <c r="P564" s="1">
        <v>44662.691377314812</v>
      </c>
      <c r="Q564">
        <v>13967</v>
      </c>
      <c r="R564">
        <v>1853</v>
      </c>
      <c r="S564" t="b">
        <v>0</v>
      </c>
      <c r="T564" t="s">
        <v>87</v>
      </c>
      <c r="U564" t="b">
        <v>0</v>
      </c>
      <c r="V564" t="s">
        <v>189</v>
      </c>
      <c r="W564" s="1">
        <v>44662.528148148151</v>
      </c>
      <c r="X564">
        <v>1448</v>
      </c>
      <c r="Y564">
        <v>143</v>
      </c>
      <c r="Z564">
        <v>0</v>
      </c>
      <c r="AA564">
        <v>143</v>
      </c>
      <c r="AB564">
        <v>0</v>
      </c>
      <c r="AC564">
        <v>120</v>
      </c>
      <c r="AD564">
        <v>-111</v>
      </c>
      <c r="AE564">
        <v>0</v>
      </c>
      <c r="AF564">
        <v>0</v>
      </c>
      <c r="AG564">
        <v>0</v>
      </c>
      <c r="AH564" t="s">
        <v>102</v>
      </c>
      <c r="AI564" s="1">
        <v>44662.691377314812</v>
      </c>
      <c r="AJ564">
        <v>405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-111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1304</v>
      </c>
      <c r="B565" t="s">
        <v>79</v>
      </c>
      <c r="C565" t="s">
        <v>1290</v>
      </c>
      <c r="D565" t="s">
        <v>81</v>
      </c>
      <c r="E565" s="2" t="str">
        <f>HYPERLINK("capsilon://?command=openfolder&amp;siteaddress=FAM.docvelocity-na8.net&amp;folderid=FX94DC2577-C75D-6723-8EC5-EE92E4B44981","FX22043047")</f>
        <v>FX22043047</v>
      </c>
      <c r="F565" t="s">
        <v>19</v>
      </c>
      <c r="G565" t="s">
        <v>19</v>
      </c>
      <c r="H565" t="s">
        <v>82</v>
      </c>
      <c r="I565" t="s">
        <v>1305</v>
      </c>
      <c r="J565">
        <v>32</v>
      </c>
      <c r="K565" t="s">
        <v>84</v>
      </c>
      <c r="L565" t="s">
        <v>85</v>
      </c>
      <c r="M565" t="s">
        <v>86</v>
      </c>
      <c r="N565">
        <v>2</v>
      </c>
      <c r="O565" s="1">
        <v>44662.508946759262</v>
      </c>
      <c r="P565" s="1">
        <v>44662.696516203701</v>
      </c>
      <c r="Q565">
        <v>14444</v>
      </c>
      <c r="R565">
        <v>1762</v>
      </c>
      <c r="S565" t="b">
        <v>0</v>
      </c>
      <c r="T565" t="s">
        <v>87</v>
      </c>
      <c r="U565" t="b">
        <v>0</v>
      </c>
      <c r="V565" t="s">
        <v>189</v>
      </c>
      <c r="W565" s="1">
        <v>44662.602905092594</v>
      </c>
      <c r="X565">
        <v>941</v>
      </c>
      <c r="Y565">
        <v>123</v>
      </c>
      <c r="Z565">
        <v>0</v>
      </c>
      <c r="AA565">
        <v>123</v>
      </c>
      <c r="AB565">
        <v>0</v>
      </c>
      <c r="AC565">
        <v>121</v>
      </c>
      <c r="AD565">
        <v>-91</v>
      </c>
      <c r="AE565">
        <v>0</v>
      </c>
      <c r="AF565">
        <v>0</v>
      </c>
      <c r="AG565">
        <v>0</v>
      </c>
      <c r="AH565" t="s">
        <v>102</v>
      </c>
      <c r="AI565" s="1">
        <v>44662.696516203701</v>
      </c>
      <c r="AJ565">
        <v>443</v>
      </c>
      <c r="AK565">
        <v>16</v>
      </c>
      <c r="AL565">
        <v>0</v>
      </c>
      <c r="AM565">
        <v>16</v>
      </c>
      <c r="AN565">
        <v>0</v>
      </c>
      <c r="AO565">
        <v>16</v>
      </c>
      <c r="AP565">
        <v>-107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1306</v>
      </c>
      <c r="B566" t="s">
        <v>79</v>
      </c>
      <c r="C566" t="s">
        <v>1290</v>
      </c>
      <c r="D566" t="s">
        <v>81</v>
      </c>
      <c r="E566" s="2" t="str">
        <f>HYPERLINK("capsilon://?command=openfolder&amp;siteaddress=FAM.docvelocity-na8.net&amp;folderid=FX94DC2577-C75D-6723-8EC5-EE92E4B44981","FX22043047")</f>
        <v>FX22043047</v>
      </c>
      <c r="F566" t="s">
        <v>19</v>
      </c>
      <c r="G566" t="s">
        <v>19</v>
      </c>
      <c r="H566" t="s">
        <v>82</v>
      </c>
      <c r="I566" t="s">
        <v>1307</v>
      </c>
      <c r="J566">
        <v>60</v>
      </c>
      <c r="K566" t="s">
        <v>84</v>
      </c>
      <c r="L566" t="s">
        <v>85</v>
      </c>
      <c r="M566" t="s">
        <v>86</v>
      </c>
      <c r="N566">
        <v>1</v>
      </c>
      <c r="O566" s="1">
        <v>44662.509386574071</v>
      </c>
      <c r="P566" s="1">
        <v>44662.540868055556</v>
      </c>
      <c r="Q566">
        <v>2301</v>
      </c>
      <c r="R566">
        <v>419</v>
      </c>
      <c r="S566" t="b">
        <v>0</v>
      </c>
      <c r="T566" t="s">
        <v>87</v>
      </c>
      <c r="U566" t="b">
        <v>0</v>
      </c>
      <c r="V566" t="s">
        <v>88</v>
      </c>
      <c r="W566" s="1">
        <v>44662.540868055556</v>
      </c>
      <c r="X566">
        <v>363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60</v>
      </c>
      <c r="AE566">
        <v>48</v>
      </c>
      <c r="AF566">
        <v>0</v>
      </c>
      <c r="AG566">
        <v>6</v>
      </c>
      <c r="AH566" t="s">
        <v>87</v>
      </c>
      <c r="AI566" t="s">
        <v>87</v>
      </c>
      <c r="AJ566" t="s">
        <v>87</v>
      </c>
      <c r="AK566" t="s">
        <v>87</v>
      </c>
      <c r="AL566" t="s">
        <v>87</v>
      </c>
      <c r="AM566" t="s">
        <v>87</v>
      </c>
      <c r="AN566" t="s">
        <v>87</v>
      </c>
      <c r="AO566" t="s">
        <v>87</v>
      </c>
      <c r="AP566" t="s">
        <v>87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1308</v>
      </c>
      <c r="B567" t="s">
        <v>79</v>
      </c>
      <c r="C567" t="s">
        <v>1102</v>
      </c>
      <c r="D567" t="s">
        <v>81</v>
      </c>
      <c r="E567" s="2" t="str">
        <f>HYPERLINK("capsilon://?command=openfolder&amp;siteaddress=FAM.docvelocity-na8.net&amp;folderid=FX0778F33A-C207-A8D0-CB83-FC7D5FAA2FF1","FX22039686")</f>
        <v>FX22039686</v>
      </c>
      <c r="F567" t="s">
        <v>19</v>
      </c>
      <c r="G567" t="s">
        <v>19</v>
      </c>
      <c r="H567" t="s">
        <v>82</v>
      </c>
      <c r="I567" t="s">
        <v>1309</v>
      </c>
      <c r="J567">
        <v>0</v>
      </c>
      <c r="K567" t="s">
        <v>84</v>
      </c>
      <c r="L567" t="s">
        <v>85</v>
      </c>
      <c r="M567" t="s">
        <v>86</v>
      </c>
      <c r="N567">
        <v>2</v>
      </c>
      <c r="O567" s="1">
        <v>44662.52615740741</v>
      </c>
      <c r="P567" s="1">
        <v>44662.693414351852</v>
      </c>
      <c r="Q567">
        <v>13371</v>
      </c>
      <c r="R567">
        <v>1080</v>
      </c>
      <c r="S567" t="b">
        <v>0</v>
      </c>
      <c r="T567" t="s">
        <v>87</v>
      </c>
      <c r="U567" t="b">
        <v>0</v>
      </c>
      <c r="V567" t="s">
        <v>114</v>
      </c>
      <c r="W567" s="1">
        <v>44662.59988425926</v>
      </c>
      <c r="X567">
        <v>493</v>
      </c>
      <c r="Y567">
        <v>52</v>
      </c>
      <c r="Z567">
        <v>0</v>
      </c>
      <c r="AA567">
        <v>52</v>
      </c>
      <c r="AB567">
        <v>0</v>
      </c>
      <c r="AC567">
        <v>35</v>
      </c>
      <c r="AD567">
        <v>-52</v>
      </c>
      <c r="AE567">
        <v>0</v>
      </c>
      <c r="AF567">
        <v>0</v>
      </c>
      <c r="AG567">
        <v>0</v>
      </c>
      <c r="AH567" t="s">
        <v>479</v>
      </c>
      <c r="AI567" s="1">
        <v>44662.693414351852</v>
      </c>
      <c r="AJ567">
        <v>516</v>
      </c>
      <c r="AK567">
        <v>2</v>
      </c>
      <c r="AL567">
        <v>0</v>
      </c>
      <c r="AM567">
        <v>2</v>
      </c>
      <c r="AN567">
        <v>0</v>
      </c>
      <c r="AO567">
        <v>1</v>
      </c>
      <c r="AP567">
        <v>-54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1310</v>
      </c>
      <c r="B568" t="s">
        <v>79</v>
      </c>
      <c r="C568" t="s">
        <v>1311</v>
      </c>
      <c r="D568" t="s">
        <v>81</v>
      </c>
      <c r="E568" s="2" t="str">
        <f>HYPERLINK("capsilon://?command=openfolder&amp;siteaddress=FAM.docvelocity-na8.net&amp;folderid=FXDBC17DF8-1BBC-95DF-45CE-468AB06E3AB9","FX2204915")</f>
        <v>FX2204915</v>
      </c>
      <c r="F568" t="s">
        <v>19</v>
      </c>
      <c r="G568" t="s">
        <v>19</v>
      </c>
      <c r="H568" t="s">
        <v>82</v>
      </c>
      <c r="I568" t="s">
        <v>1312</v>
      </c>
      <c r="J568">
        <v>60</v>
      </c>
      <c r="K568" t="s">
        <v>84</v>
      </c>
      <c r="L568" t="s">
        <v>85</v>
      </c>
      <c r="M568" t="s">
        <v>86</v>
      </c>
      <c r="N568">
        <v>1</v>
      </c>
      <c r="O568" s="1">
        <v>44662.526620370372</v>
      </c>
      <c r="P568" s="1">
        <v>44662.542430555557</v>
      </c>
      <c r="Q568">
        <v>1245</v>
      </c>
      <c r="R568">
        <v>121</v>
      </c>
      <c r="S568" t="b">
        <v>0</v>
      </c>
      <c r="T568" t="s">
        <v>87</v>
      </c>
      <c r="U568" t="b">
        <v>0</v>
      </c>
      <c r="V568" t="s">
        <v>88</v>
      </c>
      <c r="W568" s="1">
        <v>44662.542430555557</v>
      </c>
      <c r="X568">
        <v>89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60</v>
      </c>
      <c r="AE568">
        <v>48</v>
      </c>
      <c r="AF568">
        <v>0</v>
      </c>
      <c r="AG568">
        <v>5</v>
      </c>
      <c r="AH568" t="s">
        <v>87</v>
      </c>
      <c r="AI568" t="s">
        <v>87</v>
      </c>
      <c r="AJ568" t="s">
        <v>87</v>
      </c>
      <c r="AK568" t="s">
        <v>87</v>
      </c>
      <c r="AL568" t="s">
        <v>87</v>
      </c>
      <c r="AM568" t="s">
        <v>87</v>
      </c>
      <c r="AN568" t="s">
        <v>87</v>
      </c>
      <c r="AO568" t="s">
        <v>87</v>
      </c>
      <c r="AP568" t="s">
        <v>87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1313</v>
      </c>
      <c r="B569" t="s">
        <v>79</v>
      </c>
      <c r="C569" t="s">
        <v>1150</v>
      </c>
      <c r="D569" t="s">
        <v>81</v>
      </c>
      <c r="E569" s="2" t="str">
        <f>HYPERLINK("capsilon://?command=openfolder&amp;siteaddress=FAM.docvelocity-na8.net&amp;folderid=FXFEF00A0B-F970-1C7F-F27E-6A6DFDFB12E0","FX22042182")</f>
        <v>FX22042182</v>
      </c>
      <c r="F569" t="s">
        <v>19</v>
      </c>
      <c r="G569" t="s">
        <v>19</v>
      </c>
      <c r="H569" t="s">
        <v>82</v>
      </c>
      <c r="I569" t="s">
        <v>1287</v>
      </c>
      <c r="J569">
        <v>128</v>
      </c>
      <c r="K569" t="s">
        <v>84</v>
      </c>
      <c r="L569" t="s">
        <v>85</v>
      </c>
      <c r="M569" t="s">
        <v>86</v>
      </c>
      <c r="N569">
        <v>2</v>
      </c>
      <c r="O569" s="1">
        <v>44662.527384259258</v>
      </c>
      <c r="P569" s="1">
        <v>44662.669374999998</v>
      </c>
      <c r="Q569">
        <v>9203</v>
      </c>
      <c r="R569">
        <v>3065</v>
      </c>
      <c r="S569" t="b">
        <v>0</v>
      </c>
      <c r="T569" t="s">
        <v>87</v>
      </c>
      <c r="U569" t="b">
        <v>1</v>
      </c>
      <c r="V569" t="s">
        <v>108</v>
      </c>
      <c r="W569" s="1">
        <v>44662.569143518522</v>
      </c>
      <c r="X569">
        <v>2180</v>
      </c>
      <c r="Y569">
        <v>292</v>
      </c>
      <c r="Z569">
        <v>0</v>
      </c>
      <c r="AA569">
        <v>292</v>
      </c>
      <c r="AB569">
        <v>0</v>
      </c>
      <c r="AC569">
        <v>257</v>
      </c>
      <c r="AD569">
        <v>-164</v>
      </c>
      <c r="AE569">
        <v>0</v>
      </c>
      <c r="AF569">
        <v>0</v>
      </c>
      <c r="AG569">
        <v>0</v>
      </c>
      <c r="AH569" t="s">
        <v>182</v>
      </c>
      <c r="AI569" s="1">
        <v>44662.669374999998</v>
      </c>
      <c r="AJ569">
        <v>773</v>
      </c>
      <c r="AK569">
        <v>9</v>
      </c>
      <c r="AL569">
        <v>0</v>
      </c>
      <c r="AM569">
        <v>9</v>
      </c>
      <c r="AN569">
        <v>0</v>
      </c>
      <c r="AO569">
        <v>9</v>
      </c>
      <c r="AP569">
        <v>-173</v>
      </c>
      <c r="AQ569">
        <v>0</v>
      </c>
      <c r="AR569">
        <v>0</v>
      </c>
      <c r="AS569">
        <v>0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1314</v>
      </c>
      <c r="B570" t="s">
        <v>79</v>
      </c>
      <c r="C570" t="s">
        <v>1315</v>
      </c>
      <c r="D570" t="s">
        <v>81</v>
      </c>
      <c r="E570" s="2" t="str">
        <f>HYPERLINK("capsilon://?command=openfolder&amp;siteaddress=FAM.docvelocity-na8.net&amp;folderid=FX0FE316EC-035F-77C0-0CEA-43684294B518","FX220212719")</f>
        <v>FX220212719</v>
      </c>
      <c r="F570" t="s">
        <v>19</v>
      </c>
      <c r="G570" t="s">
        <v>19</v>
      </c>
      <c r="H570" t="s">
        <v>82</v>
      </c>
      <c r="I570" t="s">
        <v>1316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44662.537615740737</v>
      </c>
      <c r="P570" s="1">
        <v>44662.687673611108</v>
      </c>
      <c r="Q570">
        <v>12845</v>
      </c>
      <c r="R570">
        <v>120</v>
      </c>
      <c r="S570" t="b">
        <v>0</v>
      </c>
      <c r="T570" t="s">
        <v>87</v>
      </c>
      <c r="U570" t="b">
        <v>0</v>
      </c>
      <c r="V570" t="s">
        <v>114</v>
      </c>
      <c r="W570" s="1">
        <v>44662.600902777776</v>
      </c>
      <c r="X570">
        <v>87</v>
      </c>
      <c r="Y570">
        <v>0</v>
      </c>
      <c r="Z570">
        <v>0</v>
      </c>
      <c r="AA570">
        <v>0</v>
      </c>
      <c r="AB570">
        <v>37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99</v>
      </c>
      <c r="AI570" s="1">
        <v>44662.687673611108</v>
      </c>
      <c r="AJ570">
        <v>13</v>
      </c>
      <c r="AK570">
        <v>0</v>
      </c>
      <c r="AL570">
        <v>0</v>
      </c>
      <c r="AM570">
        <v>0</v>
      </c>
      <c r="AN570">
        <v>37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1317</v>
      </c>
      <c r="B571" t="s">
        <v>79</v>
      </c>
      <c r="C571" t="s">
        <v>1293</v>
      </c>
      <c r="D571" t="s">
        <v>81</v>
      </c>
      <c r="E571" s="2" t="str">
        <f>HYPERLINK("capsilon://?command=openfolder&amp;siteaddress=FAM.docvelocity-na8.net&amp;folderid=FX77A55E08-F77D-D8ED-8C8B-C30F68C49726","FX22041699")</f>
        <v>FX22041699</v>
      </c>
      <c r="F571" t="s">
        <v>19</v>
      </c>
      <c r="G571" t="s">
        <v>19</v>
      </c>
      <c r="H571" t="s">
        <v>82</v>
      </c>
      <c r="I571" t="s">
        <v>1294</v>
      </c>
      <c r="J571">
        <v>120</v>
      </c>
      <c r="K571" t="s">
        <v>84</v>
      </c>
      <c r="L571" t="s">
        <v>85</v>
      </c>
      <c r="M571" t="s">
        <v>86</v>
      </c>
      <c r="N571">
        <v>2</v>
      </c>
      <c r="O571" s="1">
        <v>44662.539675925924</v>
      </c>
      <c r="P571" s="1">
        <v>44662.666504629633</v>
      </c>
      <c r="Q571">
        <v>7801</v>
      </c>
      <c r="R571">
        <v>3157</v>
      </c>
      <c r="S571" t="b">
        <v>0</v>
      </c>
      <c r="T571" t="s">
        <v>87</v>
      </c>
      <c r="U571" t="b">
        <v>1</v>
      </c>
      <c r="V571" t="s">
        <v>189</v>
      </c>
      <c r="W571" s="1">
        <v>44662.592002314814</v>
      </c>
      <c r="X571">
        <v>2838</v>
      </c>
      <c r="Y571">
        <v>174</v>
      </c>
      <c r="Z571">
        <v>0</v>
      </c>
      <c r="AA571">
        <v>174</v>
      </c>
      <c r="AB571">
        <v>0</v>
      </c>
      <c r="AC571">
        <v>159</v>
      </c>
      <c r="AD571">
        <v>-54</v>
      </c>
      <c r="AE571">
        <v>0</v>
      </c>
      <c r="AF571">
        <v>0</v>
      </c>
      <c r="AG571">
        <v>0</v>
      </c>
      <c r="AH571" t="s">
        <v>102</v>
      </c>
      <c r="AI571" s="1">
        <v>44662.666504629633</v>
      </c>
      <c r="AJ571">
        <v>284</v>
      </c>
      <c r="AK571">
        <v>5</v>
      </c>
      <c r="AL571">
        <v>0</v>
      </c>
      <c r="AM571">
        <v>5</v>
      </c>
      <c r="AN571">
        <v>0</v>
      </c>
      <c r="AO571">
        <v>4</v>
      </c>
      <c r="AP571">
        <v>-59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1318</v>
      </c>
      <c r="B572" t="s">
        <v>79</v>
      </c>
      <c r="C572" t="s">
        <v>1290</v>
      </c>
      <c r="D572" t="s">
        <v>81</v>
      </c>
      <c r="E572" s="2" t="str">
        <f>HYPERLINK("capsilon://?command=openfolder&amp;siteaddress=FAM.docvelocity-na8.net&amp;folderid=FX94DC2577-C75D-6723-8EC5-EE92E4B44981","FX22043047")</f>
        <v>FX22043047</v>
      </c>
      <c r="F572" t="s">
        <v>19</v>
      </c>
      <c r="G572" t="s">
        <v>19</v>
      </c>
      <c r="H572" t="s">
        <v>82</v>
      </c>
      <c r="I572" t="s">
        <v>1307</v>
      </c>
      <c r="J572">
        <v>188</v>
      </c>
      <c r="K572" t="s">
        <v>84</v>
      </c>
      <c r="L572" t="s">
        <v>85</v>
      </c>
      <c r="M572" t="s">
        <v>86</v>
      </c>
      <c r="N572">
        <v>2</v>
      </c>
      <c r="O572" s="1">
        <v>44662.544652777775</v>
      </c>
      <c r="P572" s="1">
        <v>44662.686678240738</v>
      </c>
      <c r="Q572">
        <v>6192</v>
      </c>
      <c r="R572">
        <v>6079</v>
      </c>
      <c r="S572" t="b">
        <v>0</v>
      </c>
      <c r="T572" t="s">
        <v>87</v>
      </c>
      <c r="U572" t="b">
        <v>1</v>
      </c>
      <c r="V572" t="s">
        <v>108</v>
      </c>
      <c r="W572" s="1">
        <v>44662.622916666667</v>
      </c>
      <c r="X572">
        <v>3513</v>
      </c>
      <c r="Y572">
        <v>308</v>
      </c>
      <c r="Z572">
        <v>0</v>
      </c>
      <c r="AA572">
        <v>308</v>
      </c>
      <c r="AB572">
        <v>27</v>
      </c>
      <c r="AC572">
        <v>294</v>
      </c>
      <c r="AD572">
        <v>-120</v>
      </c>
      <c r="AE572">
        <v>0</v>
      </c>
      <c r="AF572">
        <v>0</v>
      </c>
      <c r="AG572">
        <v>0</v>
      </c>
      <c r="AH572" t="s">
        <v>102</v>
      </c>
      <c r="AI572" s="1">
        <v>44662.686678240738</v>
      </c>
      <c r="AJ572">
        <v>1742</v>
      </c>
      <c r="AK572">
        <v>34</v>
      </c>
      <c r="AL572">
        <v>0</v>
      </c>
      <c r="AM572">
        <v>34</v>
      </c>
      <c r="AN572">
        <v>27</v>
      </c>
      <c r="AO572">
        <v>33</v>
      </c>
      <c r="AP572">
        <v>-154</v>
      </c>
      <c r="AQ572">
        <v>0</v>
      </c>
      <c r="AR572">
        <v>0</v>
      </c>
      <c r="AS572">
        <v>0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1319</v>
      </c>
      <c r="B573" t="s">
        <v>79</v>
      </c>
      <c r="C573" t="s">
        <v>1320</v>
      </c>
      <c r="D573" t="s">
        <v>81</v>
      </c>
      <c r="E573" s="2" t="str">
        <f>HYPERLINK("capsilon://?command=openfolder&amp;siteaddress=FAM.docvelocity-na8.net&amp;folderid=FX8295DBBE-5037-14C0-56BF-2F1D33A1A6CF","FX22043303")</f>
        <v>FX22043303</v>
      </c>
      <c r="F573" t="s">
        <v>19</v>
      </c>
      <c r="G573" t="s">
        <v>19</v>
      </c>
      <c r="H573" t="s">
        <v>82</v>
      </c>
      <c r="I573" t="s">
        <v>1321</v>
      </c>
      <c r="J573">
        <v>28</v>
      </c>
      <c r="K573" t="s">
        <v>84</v>
      </c>
      <c r="L573" t="s">
        <v>85</v>
      </c>
      <c r="M573" t="s">
        <v>86</v>
      </c>
      <c r="N573">
        <v>2</v>
      </c>
      <c r="O573" s="1">
        <v>44662.545474537037</v>
      </c>
      <c r="P573" s="1">
        <v>44662.689409722225</v>
      </c>
      <c r="Q573">
        <v>12025</v>
      </c>
      <c r="R573">
        <v>411</v>
      </c>
      <c r="S573" t="b">
        <v>0</v>
      </c>
      <c r="T573" t="s">
        <v>87</v>
      </c>
      <c r="U573" t="b">
        <v>0</v>
      </c>
      <c r="V573" t="s">
        <v>151</v>
      </c>
      <c r="W573" s="1">
        <v>44662.602766203701</v>
      </c>
      <c r="X573">
        <v>237</v>
      </c>
      <c r="Y573">
        <v>21</v>
      </c>
      <c r="Z573">
        <v>0</v>
      </c>
      <c r="AA573">
        <v>21</v>
      </c>
      <c r="AB573">
        <v>0</v>
      </c>
      <c r="AC573">
        <v>18</v>
      </c>
      <c r="AD573">
        <v>7</v>
      </c>
      <c r="AE573">
        <v>0</v>
      </c>
      <c r="AF573">
        <v>0</v>
      </c>
      <c r="AG573">
        <v>0</v>
      </c>
      <c r="AH573" t="s">
        <v>99</v>
      </c>
      <c r="AI573" s="1">
        <v>44662.689409722225</v>
      </c>
      <c r="AJ573">
        <v>149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7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1322</v>
      </c>
      <c r="B574" t="s">
        <v>79</v>
      </c>
      <c r="C574" t="s">
        <v>1320</v>
      </c>
      <c r="D574" t="s">
        <v>81</v>
      </c>
      <c r="E574" s="2" t="str">
        <f>HYPERLINK("capsilon://?command=openfolder&amp;siteaddress=FAM.docvelocity-na8.net&amp;folderid=FX8295DBBE-5037-14C0-56BF-2F1D33A1A6CF","FX22043303")</f>
        <v>FX22043303</v>
      </c>
      <c r="F574" t="s">
        <v>19</v>
      </c>
      <c r="G574" t="s">
        <v>19</v>
      </c>
      <c r="H574" t="s">
        <v>82</v>
      </c>
      <c r="I574" t="s">
        <v>1323</v>
      </c>
      <c r="J574">
        <v>28</v>
      </c>
      <c r="K574" t="s">
        <v>84</v>
      </c>
      <c r="L574" t="s">
        <v>85</v>
      </c>
      <c r="M574" t="s">
        <v>86</v>
      </c>
      <c r="N574">
        <v>1</v>
      </c>
      <c r="O574" s="1">
        <v>44662.54550925926</v>
      </c>
      <c r="P574" s="1">
        <v>44662.553182870368</v>
      </c>
      <c r="Q574">
        <v>554</v>
      </c>
      <c r="R574">
        <v>109</v>
      </c>
      <c r="S574" t="b">
        <v>0</v>
      </c>
      <c r="T574" t="s">
        <v>87</v>
      </c>
      <c r="U574" t="b">
        <v>0</v>
      </c>
      <c r="V574" t="s">
        <v>88</v>
      </c>
      <c r="W574" s="1">
        <v>44662.553182870368</v>
      </c>
      <c r="X574">
        <v>109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28</v>
      </c>
      <c r="AE574">
        <v>21</v>
      </c>
      <c r="AF574">
        <v>0</v>
      </c>
      <c r="AG574">
        <v>2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1324</v>
      </c>
      <c r="B575" t="s">
        <v>79</v>
      </c>
      <c r="C575" t="s">
        <v>1320</v>
      </c>
      <c r="D575" t="s">
        <v>81</v>
      </c>
      <c r="E575" s="2" t="str">
        <f>HYPERLINK("capsilon://?command=openfolder&amp;siteaddress=FAM.docvelocity-na8.net&amp;folderid=FX8295DBBE-5037-14C0-56BF-2F1D33A1A6CF","FX22043303")</f>
        <v>FX22043303</v>
      </c>
      <c r="F575" t="s">
        <v>19</v>
      </c>
      <c r="G575" t="s">
        <v>19</v>
      </c>
      <c r="H575" t="s">
        <v>82</v>
      </c>
      <c r="I575" t="s">
        <v>1325</v>
      </c>
      <c r="J575">
        <v>32</v>
      </c>
      <c r="K575" t="s">
        <v>84</v>
      </c>
      <c r="L575" t="s">
        <v>85</v>
      </c>
      <c r="M575" t="s">
        <v>86</v>
      </c>
      <c r="N575">
        <v>1</v>
      </c>
      <c r="O575" s="1">
        <v>44662.545868055553</v>
      </c>
      <c r="P575" s="1">
        <v>44662.554212962961</v>
      </c>
      <c r="Q575">
        <v>633</v>
      </c>
      <c r="R575">
        <v>88</v>
      </c>
      <c r="S575" t="b">
        <v>0</v>
      </c>
      <c r="T575" t="s">
        <v>87</v>
      </c>
      <c r="U575" t="b">
        <v>0</v>
      </c>
      <c r="V575" t="s">
        <v>88</v>
      </c>
      <c r="W575" s="1">
        <v>44662.554212962961</v>
      </c>
      <c r="X575">
        <v>88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32</v>
      </c>
      <c r="AE575">
        <v>27</v>
      </c>
      <c r="AF575">
        <v>0</v>
      </c>
      <c r="AG575">
        <v>3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1326</v>
      </c>
      <c r="B576" t="s">
        <v>79</v>
      </c>
      <c r="C576" t="s">
        <v>1311</v>
      </c>
      <c r="D576" t="s">
        <v>81</v>
      </c>
      <c r="E576" s="2" t="str">
        <f>HYPERLINK("capsilon://?command=openfolder&amp;siteaddress=FAM.docvelocity-na8.net&amp;folderid=FXDBC17DF8-1BBC-95DF-45CE-468AB06E3AB9","FX2204915")</f>
        <v>FX2204915</v>
      </c>
      <c r="F576" t="s">
        <v>19</v>
      </c>
      <c r="G576" t="s">
        <v>19</v>
      </c>
      <c r="H576" t="s">
        <v>82</v>
      </c>
      <c r="I576" t="s">
        <v>1312</v>
      </c>
      <c r="J576">
        <v>152</v>
      </c>
      <c r="K576" t="s">
        <v>84</v>
      </c>
      <c r="L576" t="s">
        <v>85</v>
      </c>
      <c r="M576" t="s">
        <v>86</v>
      </c>
      <c r="N576">
        <v>2</v>
      </c>
      <c r="O576" s="1">
        <v>44662.545902777776</v>
      </c>
      <c r="P576" s="1">
        <v>44662.677997685183</v>
      </c>
      <c r="Q576">
        <v>9268</v>
      </c>
      <c r="R576">
        <v>2145</v>
      </c>
      <c r="S576" t="b">
        <v>0</v>
      </c>
      <c r="T576" t="s">
        <v>87</v>
      </c>
      <c r="U576" t="b">
        <v>1</v>
      </c>
      <c r="V576" t="s">
        <v>114</v>
      </c>
      <c r="W576" s="1">
        <v>44662.594166666669</v>
      </c>
      <c r="X576">
        <v>1204</v>
      </c>
      <c r="Y576">
        <v>212</v>
      </c>
      <c r="Z576">
        <v>0</v>
      </c>
      <c r="AA576">
        <v>212</v>
      </c>
      <c r="AB576">
        <v>0</v>
      </c>
      <c r="AC576">
        <v>193</v>
      </c>
      <c r="AD576">
        <v>-60</v>
      </c>
      <c r="AE576">
        <v>0</v>
      </c>
      <c r="AF576">
        <v>0</v>
      </c>
      <c r="AG576">
        <v>0</v>
      </c>
      <c r="AH576" t="s">
        <v>193</v>
      </c>
      <c r="AI576" s="1">
        <v>44662.677997685183</v>
      </c>
      <c r="AJ576">
        <v>763</v>
      </c>
      <c r="AK576">
        <v>3</v>
      </c>
      <c r="AL576">
        <v>0</v>
      </c>
      <c r="AM576">
        <v>3</v>
      </c>
      <c r="AN576">
        <v>0</v>
      </c>
      <c r="AO576">
        <v>3</v>
      </c>
      <c r="AP576">
        <v>-63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1327</v>
      </c>
      <c r="B577" t="s">
        <v>79</v>
      </c>
      <c r="C577" t="s">
        <v>1276</v>
      </c>
      <c r="D577" t="s">
        <v>81</v>
      </c>
      <c r="E577" s="2" t="str">
        <f>HYPERLINK("capsilon://?command=openfolder&amp;siteaddress=FAM.docvelocity-na8.net&amp;folderid=FX285EF429-3E72-AB92-62D6-E7E2C74321DD","FX22042484")</f>
        <v>FX22042484</v>
      </c>
      <c r="F577" t="s">
        <v>19</v>
      </c>
      <c r="G577" t="s">
        <v>19</v>
      </c>
      <c r="H577" t="s">
        <v>82</v>
      </c>
      <c r="I577" t="s">
        <v>1281</v>
      </c>
      <c r="J577">
        <v>124</v>
      </c>
      <c r="K577" t="s">
        <v>84</v>
      </c>
      <c r="L577" t="s">
        <v>85</v>
      </c>
      <c r="M577" t="s">
        <v>86</v>
      </c>
      <c r="N577">
        <v>2</v>
      </c>
      <c r="O577" s="1">
        <v>44662.553449074076</v>
      </c>
      <c r="P577" s="1">
        <v>44662.677754629629</v>
      </c>
      <c r="Q577">
        <v>8134</v>
      </c>
      <c r="R577">
        <v>2606</v>
      </c>
      <c r="S577" t="b">
        <v>0</v>
      </c>
      <c r="T577" t="s">
        <v>87</v>
      </c>
      <c r="U577" t="b">
        <v>1</v>
      </c>
      <c r="V577" t="s">
        <v>151</v>
      </c>
      <c r="W577" s="1">
        <v>44662.600011574075</v>
      </c>
      <c r="X577">
        <v>1872</v>
      </c>
      <c r="Y577">
        <v>175</v>
      </c>
      <c r="Z577">
        <v>0</v>
      </c>
      <c r="AA577">
        <v>175</v>
      </c>
      <c r="AB577">
        <v>0</v>
      </c>
      <c r="AC577">
        <v>151</v>
      </c>
      <c r="AD577">
        <v>-51</v>
      </c>
      <c r="AE577">
        <v>0</v>
      </c>
      <c r="AF577">
        <v>0</v>
      </c>
      <c r="AG577">
        <v>0</v>
      </c>
      <c r="AH577" t="s">
        <v>182</v>
      </c>
      <c r="AI577" s="1">
        <v>44662.677754629629</v>
      </c>
      <c r="AJ577">
        <v>723</v>
      </c>
      <c r="AK577">
        <v>3</v>
      </c>
      <c r="AL577">
        <v>0</v>
      </c>
      <c r="AM577">
        <v>3</v>
      </c>
      <c r="AN577">
        <v>0</v>
      </c>
      <c r="AO577">
        <v>3</v>
      </c>
      <c r="AP577">
        <v>-54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1328</v>
      </c>
      <c r="B578" t="s">
        <v>79</v>
      </c>
      <c r="C578" t="s">
        <v>1329</v>
      </c>
      <c r="D578" t="s">
        <v>81</v>
      </c>
      <c r="E578" s="2" t="str">
        <f>HYPERLINK("capsilon://?command=openfolder&amp;siteaddress=FAM.docvelocity-na8.net&amp;folderid=FXF826D01D-21E5-1B88-6C62-708C1A898BDB","FX22043553")</f>
        <v>FX22043553</v>
      </c>
      <c r="F578" t="s">
        <v>19</v>
      </c>
      <c r="G578" t="s">
        <v>19</v>
      </c>
      <c r="H578" t="s">
        <v>82</v>
      </c>
      <c r="I578" t="s">
        <v>1330</v>
      </c>
      <c r="J578">
        <v>152</v>
      </c>
      <c r="K578" t="s">
        <v>84</v>
      </c>
      <c r="L578" t="s">
        <v>85</v>
      </c>
      <c r="M578" t="s">
        <v>86</v>
      </c>
      <c r="N578">
        <v>1</v>
      </c>
      <c r="O578" s="1">
        <v>44662.556493055556</v>
      </c>
      <c r="P578" s="1">
        <v>44662.582152777781</v>
      </c>
      <c r="Q578">
        <v>1823</v>
      </c>
      <c r="R578">
        <v>394</v>
      </c>
      <c r="S578" t="b">
        <v>0</v>
      </c>
      <c r="T578" t="s">
        <v>87</v>
      </c>
      <c r="U578" t="b">
        <v>0</v>
      </c>
      <c r="V578" t="s">
        <v>88</v>
      </c>
      <c r="W578" s="1">
        <v>44662.582152777781</v>
      </c>
      <c r="X578">
        <v>363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152</v>
      </c>
      <c r="AE578">
        <v>123</v>
      </c>
      <c r="AF578">
        <v>0</v>
      </c>
      <c r="AG578">
        <v>12</v>
      </c>
      <c r="AH578" t="s">
        <v>87</v>
      </c>
      <c r="AI578" t="s">
        <v>87</v>
      </c>
      <c r="AJ578" t="s">
        <v>87</v>
      </c>
      <c r="AK578" t="s">
        <v>87</v>
      </c>
      <c r="AL578" t="s">
        <v>87</v>
      </c>
      <c r="AM578" t="s">
        <v>87</v>
      </c>
      <c r="AN578" t="s">
        <v>87</v>
      </c>
      <c r="AO578" t="s">
        <v>87</v>
      </c>
      <c r="AP578" t="s">
        <v>87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1331</v>
      </c>
      <c r="B579" t="s">
        <v>79</v>
      </c>
      <c r="C579" t="s">
        <v>1320</v>
      </c>
      <c r="D579" t="s">
        <v>81</v>
      </c>
      <c r="E579" s="2" t="str">
        <f>HYPERLINK("capsilon://?command=openfolder&amp;siteaddress=FAM.docvelocity-na8.net&amp;folderid=FX8295DBBE-5037-14C0-56BF-2F1D33A1A6CF","FX22043303")</f>
        <v>FX22043303</v>
      </c>
      <c r="F579" t="s">
        <v>19</v>
      </c>
      <c r="G579" t="s">
        <v>19</v>
      </c>
      <c r="H579" t="s">
        <v>82</v>
      </c>
      <c r="I579" t="s">
        <v>1323</v>
      </c>
      <c r="J579">
        <v>56</v>
      </c>
      <c r="K579" t="s">
        <v>84</v>
      </c>
      <c r="L579" t="s">
        <v>85</v>
      </c>
      <c r="M579" t="s">
        <v>86</v>
      </c>
      <c r="N579">
        <v>2</v>
      </c>
      <c r="O579" s="1">
        <v>44662.556527777779</v>
      </c>
      <c r="P579" s="1">
        <v>44662.672303240739</v>
      </c>
      <c r="Q579">
        <v>9055</v>
      </c>
      <c r="R579">
        <v>948</v>
      </c>
      <c r="S579" t="b">
        <v>0</v>
      </c>
      <c r="T579" t="s">
        <v>87</v>
      </c>
      <c r="U579" t="b">
        <v>1</v>
      </c>
      <c r="V579" t="s">
        <v>196</v>
      </c>
      <c r="W579" s="1">
        <v>44662.588587962964</v>
      </c>
      <c r="X579">
        <v>690</v>
      </c>
      <c r="Y579">
        <v>42</v>
      </c>
      <c r="Z579">
        <v>0</v>
      </c>
      <c r="AA579">
        <v>42</v>
      </c>
      <c r="AB579">
        <v>0</v>
      </c>
      <c r="AC579">
        <v>37</v>
      </c>
      <c r="AD579">
        <v>14</v>
      </c>
      <c r="AE579">
        <v>0</v>
      </c>
      <c r="AF579">
        <v>0</v>
      </c>
      <c r="AG579">
        <v>0</v>
      </c>
      <c r="AH579" t="s">
        <v>99</v>
      </c>
      <c r="AI579" s="1">
        <v>44662.672303240739</v>
      </c>
      <c r="AJ579">
        <v>241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14</v>
      </c>
      <c r="AQ579">
        <v>0</v>
      </c>
      <c r="AR579">
        <v>0</v>
      </c>
      <c r="AS579">
        <v>0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1332</v>
      </c>
      <c r="B580" t="s">
        <v>79</v>
      </c>
      <c r="C580" t="s">
        <v>1253</v>
      </c>
      <c r="D580" t="s">
        <v>81</v>
      </c>
      <c r="E580" s="2" t="str">
        <f>HYPERLINK("capsilon://?command=openfolder&amp;siteaddress=FAM.docvelocity-na8.net&amp;folderid=FX4A2D066D-54D2-9DAC-007A-468A59D13405","FX220312714")</f>
        <v>FX220312714</v>
      </c>
      <c r="F580" t="s">
        <v>19</v>
      </c>
      <c r="G580" t="s">
        <v>19</v>
      </c>
      <c r="H580" t="s">
        <v>82</v>
      </c>
      <c r="I580" t="s">
        <v>1333</v>
      </c>
      <c r="J580">
        <v>32</v>
      </c>
      <c r="K580" t="s">
        <v>84</v>
      </c>
      <c r="L580" t="s">
        <v>85</v>
      </c>
      <c r="M580" t="s">
        <v>86</v>
      </c>
      <c r="N580">
        <v>2</v>
      </c>
      <c r="O580" s="1">
        <v>44662.557187500002</v>
      </c>
      <c r="P580" s="1">
        <v>44662.693298611113</v>
      </c>
      <c r="Q580">
        <v>11314</v>
      </c>
      <c r="R580">
        <v>446</v>
      </c>
      <c r="S580" t="b">
        <v>0</v>
      </c>
      <c r="T580" t="s">
        <v>87</v>
      </c>
      <c r="U580" t="b">
        <v>0</v>
      </c>
      <c r="V580" t="s">
        <v>114</v>
      </c>
      <c r="W580" s="1">
        <v>44662.604120370372</v>
      </c>
      <c r="X580">
        <v>277</v>
      </c>
      <c r="Y580">
        <v>41</v>
      </c>
      <c r="Z580">
        <v>0</v>
      </c>
      <c r="AA580">
        <v>41</v>
      </c>
      <c r="AB580">
        <v>0</v>
      </c>
      <c r="AC580">
        <v>34</v>
      </c>
      <c r="AD580">
        <v>-9</v>
      </c>
      <c r="AE580">
        <v>0</v>
      </c>
      <c r="AF580">
        <v>0</v>
      </c>
      <c r="AG580">
        <v>0</v>
      </c>
      <c r="AH580" t="s">
        <v>99</v>
      </c>
      <c r="AI580" s="1">
        <v>44662.693298611113</v>
      </c>
      <c r="AJ580">
        <v>157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-9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1334</v>
      </c>
      <c r="B581" t="s">
        <v>79</v>
      </c>
      <c r="C581" t="s">
        <v>1253</v>
      </c>
      <c r="D581" t="s">
        <v>81</v>
      </c>
      <c r="E581" s="2" t="str">
        <f>HYPERLINK("capsilon://?command=openfolder&amp;siteaddress=FAM.docvelocity-na8.net&amp;folderid=FX4A2D066D-54D2-9DAC-007A-468A59D13405","FX220312714")</f>
        <v>FX220312714</v>
      </c>
      <c r="F581" t="s">
        <v>19</v>
      </c>
      <c r="G581" t="s">
        <v>19</v>
      </c>
      <c r="H581" t="s">
        <v>82</v>
      </c>
      <c r="I581" t="s">
        <v>1335</v>
      </c>
      <c r="J581">
        <v>32</v>
      </c>
      <c r="K581" t="s">
        <v>84</v>
      </c>
      <c r="L581" t="s">
        <v>85</v>
      </c>
      <c r="M581" t="s">
        <v>86</v>
      </c>
      <c r="N581">
        <v>2</v>
      </c>
      <c r="O581" s="1">
        <v>44662.557256944441</v>
      </c>
      <c r="P581" s="1">
        <v>44662.694988425923</v>
      </c>
      <c r="Q581">
        <v>11262</v>
      </c>
      <c r="R581">
        <v>638</v>
      </c>
      <c r="S581" t="b">
        <v>0</v>
      </c>
      <c r="T581" t="s">
        <v>87</v>
      </c>
      <c r="U581" t="b">
        <v>0</v>
      </c>
      <c r="V581" t="s">
        <v>196</v>
      </c>
      <c r="W581" s="1">
        <v>44662.608194444445</v>
      </c>
      <c r="X581">
        <v>487</v>
      </c>
      <c r="Y581">
        <v>41</v>
      </c>
      <c r="Z581">
        <v>0</v>
      </c>
      <c r="AA581">
        <v>41</v>
      </c>
      <c r="AB581">
        <v>0</v>
      </c>
      <c r="AC581">
        <v>37</v>
      </c>
      <c r="AD581">
        <v>-9</v>
      </c>
      <c r="AE581">
        <v>0</v>
      </c>
      <c r="AF581">
        <v>0</v>
      </c>
      <c r="AG581">
        <v>0</v>
      </c>
      <c r="AH581" t="s">
        <v>99</v>
      </c>
      <c r="AI581" s="1">
        <v>44662.694988425923</v>
      </c>
      <c r="AJ581">
        <v>145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-9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1336</v>
      </c>
      <c r="B582" t="s">
        <v>79</v>
      </c>
      <c r="C582" t="s">
        <v>1253</v>
      </c>
      <c r="D582" t="s">
        <v>81</v>
      </c>
      <c r="E582" s="2" t="str">
        <f>HYPERLINK("capsilon://?command=openfolder&amp;siteaddress=FAM.docvelocity-na8.net&amp;folderid=FX4A2D066D-54D2-9DAC-007A-468A59D13405","FX220312714")</f>
        <v>FX220312714</v>
      </c>
      <c r="F582" t="s">
        <v>19</v>
      </c>
      <c r="G582" t="s">
        <v>19</v>
      </c>
      <c r="H582" t="s">
        <v>82</v>
      </c>
      <c r="I582" t="s">
        <v>1337</v>
      </c>
      <c r="J582">
        <v>28</v>
      </c>
      <c r="K582" t="s">
        <v>84</v>
      </c>
      <c r="L582" t="s">
        <v>85</v>
      </c>
      <c r="M582" t="s">
        <v>86</v>
      </c>
      <c r="N582">
        <v>2</v>
      </c>
      <c r="O582" s="1">
        <v>44662.557430555556</v>
      </c>
      <c r="P582" s="1">
        <v>44662.694432870368</v>
      </c>
      <c r="Q582">
        <v>11547</v>
      </c>
      <c r="R582">
        <v>290</v>
      </c>
      <c r="S582" t="b">
        <v>0</v>
      </c>
      <c r="T582" t="s">
        <v>87</v>
      </c>
      <c r="U582" t="b">
        <v>0</v>
      </c>
      <c r="V582" t="s">
        <v>151</v>
      </c>
      <c r="W582" s="1">
        <v>44662.605011574073</v>
      </c>
      <c r="X582">
        <v>194</v>
      </c>
      <c r="Y582">
        <v>21</v>
      </c>
      <c r="Z582">
        <v>0</v>
      </c>
      <c r="AA582">
        <v>21</v>
      </c>
      <c r="AB582">
        <v>0</v>
      </c>
      <c r="AC582">
        <v>19</v>
      </c>
      <c r="AD582">
        <v>7</v>
      </c>
      <c r="AE582">
        <v>0</v>
      </c>
      <c r="AF582">
        <v>0</v>
      </c>
      <c r="AG582">
        <v>0</v>
      </c>
      <c r="AH582" t="s">
        <v>479</v>
      </c>
      <c r="AI582" s="1">
        <v>44662.694432870368</v>
      </c>
      <c r="AJ582">
        <v>87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7</v>
      </c>
      <c r="AQ582">
        <v>0</v>
      </c>
      <c r="AR582">
        <v>0</v>
      </c>
      <c r="AS582">
        <v>0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1338</v>
      </c>
      <c r="B583" t="s">
        <v>79</v>
      </c>
      <c r="C583" t="s">
        <v>1253</v>
      </c>
      <c r="D583" t="s">
        <v>81</v>
      </c>
      <c r="E583" s="2" t="str">
        <f>HYPERLINK("capsilon://?command=openfolder&amp;siteaddress=FAM.docvelocity-na8.net&amp;folderid=FX4A2D066D-54D2-9DAC-007A-468A59D13405","FX220312714")</f>
        <v>FX220312714</v>
      </c>
      <c r="F583" t="s">
        <v>19</v>
      </c>
      <c r="G583" t="s">
        <v>19</v>
      </c>
      <c r="H583" t="s">
        <v>82</v>
      </c>
      <c r="I583" t="s">
        <v>1339</v>
      </c>
      <c r="J583">
        <v>32</v>
      </c>
      <c r="K583" t="s">
        <v>84</v>
      </c>
      <c r="L583" t="s">
        <v>85</v>
      </c>
      <c r="M583" t="s">
        <v>86</v>
      </c>
      <c r="N583">
        <v>2</v>
      </c>
      <c r="O583" s="1">
        <v>44662.557453703703</v>
      </c>
      <c r="P583" s="1">
        <v>44662.696134259262</v>
      </c>
      <c r="Q583">
        <v>11401</v>
      </c>
      <c r="R583">
        <v>581</v>
      </c>
      <c r="S583" t="b">
        <v>0</v>
      </c>
      <c r="T583" t="s">
        <v>87</v>
      </c>
      <c r="U583" t="b">
        <v>0</v>
      </c>
      <c r="V583" t="s">
        <v>189</v>
      </c>
      <c r="W583" s="1">
        <v>44662.607442129629</v>
      </c>
      <c r="X583">
        <v>391</v>
      </c>
      <c r="Y583">
        <v>41</v>
      </c>
      <c r="Z583">
        <v>0</v>
      </c>
      <c r="AA583">
        <v>41</v>
      </c>
      <c r="AB583">
        <v>0</v>
      </c>
      <c r="AC583">
        <v>37</v>
      </c>
      <c r="AD583">
        <v>-9</v>
      </c>
      <c r="AE583">
        <v>0</v>
      </c>
      <c r="AF583">
        <v>0</v>
      </c>
      <c r="AG583">
        <v>0</v>
      </c>
      <c r="AH583" t="s">
        <v>193</v>
      </c>
      <c r="AI583" s="1">
        <v>44662.696134259262</v>
      </c>
      <c r="AJ583">
        <v>183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-9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1340</v>
      </c>
      <c r="B584" t="s">
        <v>79</v>
      </c>
      <c r="C584" t="s">
        <v>1320</v>
      </c>
      <c r="D584" t="s">
        <v>81</v>
      </c>
      <c r="E584" s="2" t="str">
        <f>HYPERLINK("capsilon://?command=openfolder&amp;siteaddress=FAM.docvelocity-na8.net&amp;folderid=FX8295DBBE-5037-14C0-56BF-2F1D33A1A6CF","FX22043303")</f>
        <v>FX22043303</v>
      </c>
      <c r="F584" t="s">
        <v>19</v>
      </c>
      <c r="G584" t="s">
        <v>19</v>
      </c>
      <c r="H584" t="s">
        <v>82</v>
      </c>
      <c r="I584" t="s">
        <v>1325</v>
      </c>
      <c r="J584">
        <v>96</v>
      </c>
      <c r="K584" t="s">
        <v>84</v>
      </c>
      <c r="L584" t="s">
        <v>85</v>
      </c>
      <c r="M584" t="s">
        <v>86</v>
      </c>
      <c r="N584">
        <v>2</v>
      </c>
      <c r="O584" s="1">
        <v>44662.557592592595</v>
      </c>
      <c r="P584" s="1">
        <v>44662.678668981483</v>
      </c>
      <c r="Q584">
        <v>8700</v>
      </c>
      <c r="R584">
        <v>1761</v>
      </c>
      <c r="S584" t="b">
        <v>0</v>
      </c>
      <c r="T584" t="s">
        <v>87</v>
      </c>
      <c r="U584" t="b">
        <v>1</v>
      </c>
      <c r="V584" t="s">
        <v>196</v>
      </c>
      <c r="W584" s="1">
        <v>44662.602546296293</v>
      </c>
      <c r="X584">
        <v>1205</v>
      </c>
      <c r="Y584">
        <v>177</v>
      </c>
      <c r="Z584">
        <v>0</v>
      </c>
      <c r="AA584">
        <v>177</v>
      </c>
      <c r="AB584">
        <v>0</v>
      </c>
      <c r="AC584">
        <v>145</v>
      </c>
      <c r="AD584">
        <v>-81</v>
      </c>
      <c r="AE584">
        <v>0</v>
      </c>
      <c r="AF584">
        <v>0</v>
      </c>
      <c r="AG584">
        <v>0</v>
      </c>
      <c r="AH584" t="s">
        <v>99</v>
      </c>
      <c r="AI584" s="1">
        <v>44662.678668981483</v>
      </c>
      <c r="AJ584">
        <v>549</v>
      </c>
      <c r="AK584">
        <v>2</v>
      </c>
      <c r="AL584">
        <v>0</v>
      </c>
      <c r="AM584">
        <v>2</v>
      </c>
      <c r="AN584">
        <v>0</v>
      </c>
      <c r="AO584">
        <v>1</v>
      </c>
      <c r="AP584">
        <v>-83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1341</v>
      </c>
      <c r="B585" t="s">
        <v>79</v>
      </c>
      <c r="C585" t="s">
        <v>1253</v>
      </c>
      <c r="D585" t="s">
        <v>81</v>
      </c>
      <c r="E585" s="2" t="str">
        <f>HYPERLINK("capsilon://?command=openfolder&amp;siteaddress=FAM.docvelocity-na8.net&amp;folderid=FX4A2D066D-54D2-9DAC-007A-468A59D13405","FX220312714")</f>
        <v>FX220312714</v>
      </c>
      <c r="F585" t="s">
        <v>19</v>
      </c>
      <c r="G585" t="s">
        <v>19</v>
      </c>
      <c r="H585" t="s">
        <v>82</v>
      </c>
      <c r="I585" t="s">
        <v>1342</v>
      </c>
      <c r="J585">
        <v>28</v>
      </c>
      <c r="K585" t="s">
        <v>84</v>
      </c>
      <c r="L585" t="s">
        <v>85</v>
      </c>
      <c r="M585" t="s">
        <v>86</v>
      </c>
      <c r="N585">
        <v>2</v>
      </c>
      <c r="O585" s="1">
        <v>44662.567175925928</v>
      </c>
      <c r="P585" s="1">
        <v>44662.695902777778</v>
      </c>
      <c r="Q585">
        <v>10504</v>
      </c>
      <c r="R585">
        <v>618</v>
      </c>
      <c r="S585" t="b">
        <v>0</v>
      </c>
      <c r="T585" t="s">
        <v>87</v>
      </c>
      <c r="U585" t="b">
        <v>0</v>
      </c>
      <c r="V585" t="s">
        <v>148</v>
      </c>
      <c r="W585" s="1">
        <v>44662.609479166669</v>
      </c>
      <c r="X585">
        <v>484</v>
      </c>
      <c r="Y585">
        <v>21</v>
      </c>
      <c r="Z585">
        <v>0</v>
      </c>
      <c r="AA585">
        <v>21</v>
      </c>
      <c r="AB585">
        <v>0</v>
      </c>
      <c r="AC585">
        <v>19</v>
      </c>
      <c r="AD585">
        <v>7</v>
      </c>
      <c r="AE585">
        <v>0</v>
      </c>
      <c r="AF585">
        <v>0</v>
      </c>
      <c r="AG585">
        <v>0</v>
      </c>
      <c r="AH585" t="s">
        <v>479</v>
      </c>
      <c r="AI585" s="1">
        <v>44662.695902777778</v>
      </c>
      <c r="AJ585">
        <v>126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7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1343</v>
      </c>
      <c r="B586" t="s">
        <v>79</v>
      </c>
      <c r="C586" t="s">
        <v>1344</v>
      </c>
      <c r="D586" t="s">
        <v>81</v>
      </c>
      <c r="E586" s="2" t="str">
        <f>HYPERLINK("capsilon://?command=openfolder&amp;siteaddress=FAM.docvelocity-na8.net&amp;folderid=FX8433904F-D9C6-71DC-7759-B56C39CCE77E","FX22043121")</f>
        <v>FX22043121</v>
      </c>
      <c r="F586" t="s">
        <v>19</v>
      </c>
      <c r="G586" t="s">
        <v>19</v>
      </c>
      <c r="H586" t="s">
        <v>82</v>
      </c>
      <c r="I586" t="s">
        <v>1345</v>
      </c>
      <c r="J586">
        <v>32</v>
      </c>
      <c r="K586" t="s">
        <v>84</v>
      </c>
      <c r="L586" t="s">
        <v>85</v>
      </c>
      <c r="M586" t="s">
        <v>86</v>
      </c>
      <c r="N586">
        <v>2</v>
      </c>
      <c r="O586" s="1">
        <v>44662.583599537036</v>
      </c>
      <c r="P586" s="1">
        <v>44662.697199074071</v>
      </c>
      <c r="Q586">
        <v>9402</v>
      </c>
      <c r="R586">
        <v>413</v>
      </c>
      <c r="S586" t="b">
        <v>0</v>
      </c>
      <c r="T586" t="s">
        <v>87</v>
      </c>
      <c r="U586" t="b">
        <v>0</v>
      </c>
      <c r="V586" t="s">
        <v>114</v>
      </c>
      <c r="W586" s="1">
        <v>44662.606562499997</v>
      </c>
      <c r="X586">
        <v>210</v>
      </c>
      <c r="Y586">
        <v>39</v>
      </c>
      <c r="Z586">
        <v>0</v>
      </c>
      <c r="AA586">
        <v>39</v>
      </c>
      <c r="AB586">
        <v>0</v>
      </c>
      <c r="AC586">
        <v>36</v>
      </c>
      <c r="AD586">
        <v>-7</v>
      </c>
      <c r="AE586">
        <v>0</v>
      </c>
      <c r="AF586">
        <v>0</v>
      </c>
      <c r="AG586">
        <v>0</v>
      </c>
      <c r="AH586" t="s">
        <v>99</v>
      </c>
      <c r="AI586" s="1">
        <v>44662.697199074071</v>
      </c>
      <c r="AJ586">
        <v>191</v>
      </c>
      <c r="AK586">
        <v>1</v>
      </c>
      <c r="AL586">
        <v>0</v>
      </c>
      <c r="AM586">
        <v>1</v>
      </c>
      <c r="AN586">
        <v>0</v>
      </c>
      <c r="AO586">
        <v>1</v>
      </c>
      <c r="AP586">
        <v>-8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1346</v>
      </c>
      <c r="B587" t="s">
        <v>79</v>
      </c>
      <c r="C587" t="s">
        <v>1344</v>
      </c>
      <c r="D587" t="s">
        <v>81</v>
      </c>
      <c r="E587" s="2" t="str">
        <f>HYPERLINK("capsilon://?command=openfolder&amp;siteaddress=FAM.docvelocity-na8.net&amp;folderid=FX8433904F-D9C6-71DC-7759-B56C39CCE77E","FX22043121")</f>
        <v>FX22043121</v>
      </c>
      <c r="F587" t="s">
        <v>19</v>
      </c>
      <c r="G587" t="s">
        <v>19</v>
      </c>
      <c r="H587" t="s">
        <v>82</v>
      </c>
      <c r="I587" t="s">
        <v>1347</v>
      </c>
      <c r="J587">
        <v>28</v>
      </c>
      <c r="K587" t="s">
        <v>84</v>
      </c>
      <c r="L587" t="s">
        <v>85</v>
      </c>
      <c r="M587" t="s">
        <v>86</v>
      </c>
      <c r="N587">
        <v>2</v>
      </c>
      <c r="O587" s="1">
        <v>44662.58390046296</v>
      </c>
      <c r="P587" s="1">
        <v>44662.69734953704</v>
      </c>
      <c r="Q587">
        <v>9404</v>
      </c>
      <c r="R587">
        <v>398</v>
      </c>
      <c r="S587" t="b">
        <v>0</v>
      </c>
      <c r="T587" t="s">
        <v>87</v>
      </c>
      <c r="U587" t="b">
        <v>0</v>
      </c>
      <c r="V587" t="s">
        <v>151</v>
      </c>
      <c r="W587" s="1">
        <v>44662.608055555553</v>
      </c>
      <c r="X587">
        <v>262</v>
      </c>
      <c r="Y587">
        <v>21</v>
      </c>
      <c r="Z587">
        <v>0</v>
      </c>
      <c r="AA587">
        <v>21</v>
      </c>
      <c r="AB587">
        <v>0</v>
      </c>
      <c r="AC587">
        <v>19</v>
      </c>
      <c r="AD587">
        <v>7</v>
      </c>
      <c r="AE587">
        <v>0</v>
      </c>
      <c r="AF587">
        <v>0</v>
      </c>
      <c r="AG587">
        <v>0</v>
      </c>
      <c r="AH587" t="s">
        <v>479</v>
      </c>
      <c r="AI587" s="1">
        <v>44662.69734953704</v>
      </c>
      <c r="AJ587">
        <v>124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7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1348</v>
      </c>
      <c r="B588" t="s">
        <v>79</v>
      </c>
      <c r="C588" t="s">
        <v>1344</v>
      </c>
      <c r="D588" t="s">
        <v>81</v>
      </c>
      <c r="E588" s="2" t="str">
        <f>HYPERLINK("capsilon://?command=openfolder&amp;siteaddress=FAM.docvelocity-na8.net&amp;folderid=FX8433904F-D9C6-71DC-7759-B56C39CCE77E","FX22043121")</f>
        <v>FX22043121</v>
      </c>
      <c r="F588" t="s">
        <v>19</v>
      </c>
      <c r="G588" t="s">
        <v>19</v>
      </c>
      <c r="H588" t="s">
        <v>82</v>
      </c>
      <c r="I588" t="s">
        <v>1349</v>
      </c>
      <c r="J588">
        <v>28</v>
      </c>
      <c r="K588" t="s">
        <v>84</v>
      </c>
      <c r="L588" t="s">
        <v>85</v>
      </c>
      <c r="M588" t="s">
        <v>86</v>
      </c>
      <c r="N588">
        <v>2</v>
      </c>
      <c r="O588" s="1">
        <v>44662.583969907406</v>
      </c>
      <c r="P588" s="1">
        <v>44662.698159722226</v>
      </c>
      <c r="Q588">
        <v>9403</v>
      </c>
      <c r="R588">
        <v>463</v>
      </c>
      <c r="S588" t="b">
        <v>0</v>
      </c>
      <c r="T588" t="s">
        <v>87</v>
      </c>
      <c r="U588" t="b">
        <v>0</v>
      </c>
      <c r="V588" t="s">
        <v>114</v>
      </c>
      <c r="W588" s="1">
        <v>44662.609768518516</v>
      </c>
      <c r="X588">
        <v>276</v>
      </c>
      <c r="Y588">
        <v>21</v>
      </c>
      <c r="Z588">
        <v>0</v>
      </c>
      <c r="AA588">
        <v>21</v>
      </c>
      <c r="AB588">
        <v>0</v>
      </c>
      <c r="AC588">
        <v>18</v>
      </c>
      <c r="AD588">
        <v>7</v>
      </c>
      <c r="AE588">
        <v>0</v>
      </c>
      <c r="AF588">
        <v>0</v>
      </c>
      <c r="AG588">
        <v>0</v>
      </c>
      <c r="AH588" t="s">
        <v>193</v>
      </c>
      <c r="AI588" s="1">
        <v>44662.698159722226</v>
      </c>
      <c r="AJ588">
        <v>174</v>
      </c>
      <c r="AK588">
        <v>1</v>
      </c>
      <c r="AL588">
        <v>0</v>
      </c>
      <c r="AM588">
        <v>1</v>
      </c>
      <c r="AN588">
        <v>0</v>
      </c>
      <c r="AO588">
        <v>1</v>
      </c>
      <c r="AP588">
        <v>6</v>
      </c>
      <c r="AQ588">
        <v>0</v>
      </c>
      <c r="AR588">
        <v>0</v>
      </c>
      <c r="AS588">
        <v>0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1350</v>
      </c>
      <c r="B589" t="s">
        <v>79</v>
      </c>
      <c r="C589" t="s">
        <v>1344</v>
      </c>
      <c r="D589" t="s">
        <v>81</v>
      </c>
      <c r="E589" s="2" t="str">
        <f>HYPERLINK("capsilon://?command=openfolder&amp;siteaddress=FAM.docvelocity-na8.net&amp;folderid=FX8433904F-D9C6-71DC-7759-B56C39CCE77E","FX22043121")</f>
        <v>FX22043121</v>
      </c>
      <c r="F589" t="s">
        <v>19</v>
      </c>
      <c r="G589" t="s">
        <v>19</v>
      </c>
      <c r="H589" t="s">
        <v>82</v>
      </c>
      <c r="I589" t="s">
        <v>1351</v>
      </c>
      <c r="J589">
        <v>32</v>
      </c>
      <c r="K589" t="s">
        <v>84</v>
      </c>
      <c r="L589" t="s">
        <v>85</v>
      </c>
      <c r="M589" t="s">
        <v>86</v>
      </c>
      <c r="N589">
        <v>2</v>
      </c>
      <c r="O589" s="1">
        <v>44662.584120370368</v>
      </c>
      <c r="P589" s="1">
        <v>44662.697638888887</v>
      </c>
      <c r="Q589">
        <v>9344</v>
      </c>
      <c r="R589">
        <v>464</v>
      </c>
      <c r="S589" t="b">
        <v>0</v>
      </c>
      <c r="T589" t="s">
        <v>87</v>
      </c>
      <c r="U589" t="b">
        <v>0</v>
      </c>
      <c r="V589" t="s">
        <v>189</v>
      </c>
      <c r="W589" s="1">
        <v>44662.611643518518</v>
      </c>
      <c r="X589">
        <v>362</v>
      </c>
      <c r="Y589">
        <v>39</v>
      </c>
      <c r="Z589">
        <v>0</v>
      </c>
      <c r="AA589">
        <v>39</v>
      </c>
      <c r="AB589">
        <v>0</v>
      </c>
      <c r="AC589">
        <v>36</v>
      </c>
      <c r="AD589">
        <v>-7</v>
      </c>
      <c r="AE589">
        <v>0</v>
      </c>
      <c r="AF589">
        <v>0</v>
      </c>
      <c r="AG589">
        <v>0</v>
      </c>
      <c r="AH589" t="s">
        <v>102</v>
      </c>
      <c r="AI589" s="1">
        <v>44662.697638888887</v>
      </c>
      <c r="AJ589">
        <v>96</v>
      </c>
      <c r="AK589">
        <v>2</v>
      </c>
      <c r="AL589">
        <v>0</v>
      </c>
      <c r="AM589">
        <v>2</v>
      </c>
      <c r="AN589">
        <v>0</v>
      </c>
      <c r="AO589">
        <v>1</v>
      </c>
      <c r="AP589">
        <v>-9</v>
      </c>
      <c r="AQ589">
        <v>0</v>
      </c>
      <c r="AR589">
        <v>0</v>
      </c>
      <c r="AS589">
        <v>0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1352</v>
      </c>
      <c r="B590" t="s">
        <v>79</v>
      </c>
      <c r="C590" t="s">
        <v>1329</v>
      </c>
      <c r="D590" t="s">
        <v>81</v>
      </c>
      <c r="E590" s="2" t="str">
        <f>HYPERLINK("capsilon://?command=openfolder&amp;siteaddress=FAM.docvelocity-na8.net&amp;folderid=FXF826D01D-21E5-1B88-6C62-708C1A898BDB","FX22043553")</f>
        <v>FX22043553</v>
      </c>
      <c r="F590" t="s">
        <v>19</v>
      </c>
      <c r="G590" t="s">
        <v>19</v>
      </c>
      <c r="H590" t="s">
        <v>82</v>
      </c>
      <c r="I590" t="s">
        <v>1330</v>
      </c>
      <c r="J590">
        <v>360</v>
      </c>
      <c r="K590" t="s">
        <v>84</v>
      </c>
      <c r="L590" t="s">
        <v>85</v>
      </c>
      <c r="M590" t="s">
        <v>86</v>
      </c>
      <c r="N590">
        <v>2</v>
      </c>
      <c r="O590" s="1">
        <v>44662.586157407408</v>
      </c>
      <c r="P590" s="1">
        <v>44662.697928240741</v>
      </c>
      <c r="Q590">
        <v>4066</v>
      </c>
      <c r="R590">
        <v>5591</v>
      </c>
      <c r="S590" t="b">
        <v>0</v>
      </c>
      <c r="T590" t="s">
        <v>87</v>
      </c>
      <c r="U590" t="b">
        <v>1</v>
      </c>
      <c r="V590" t="s">
        <v>180</v>
      </c>
      <c r="W590" s="1">
        <v>44662.63621527778</v>
      </c>
      <c r="X590">
        <v>3797</v>
      </c>
      <c r="Y590">
        <v>373</v>
      </c>
      <c r="Z590">
        <v>0</v>
      </c>
      <c r="AA590">
        <v>373</v>
      </c>
      <c r="AB590">
        <v>84</v>
      </c>
      <c r="AC590">
        <v>337</v>
      </c>
      <c r="AD590">
        <v>-13</v>
      </c>
      <c r="AE590">
        <v>0</v>
      </c>
      <c r="AF590">
        <v>0</v>
      </c>
      <c r="AG590">
        <v>0</v>
      </c>
      <c r="AH590" t="s">
        <v>182</v>
      </c>
      <c r="AI590" s="1">
        <v>44662.697928240741</v>
      </c>
      <c r="AJ590">
        <v>1742</v>
      </c>
      <c r="AK590">
        <v>13</v>
      </c>
      <c r="AL590">
        <v>0</v>
      </c>
      <c r="AM590">
        <v>13</v>
      </c>
      <c r="AN590">
        <v>21</v>
      </c>
      <c r="AO590">
        <v>13</v>
      </c>
      <c r="AP590">
        <v>-26</v>
      </c>
      <c r="AQ590">
        <v>0</v>
      </c>
      <c r="AR590">
        <v>0</v>
      </c>
      <c r="AS590">
        <v>0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1353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HYPERLINK("capsilon://?command=openfolder&amp;siteaddress=FAM.docvelocity-na8.net&amp;folderid=FX8B04DE03-1151-C58D-7BFD-1E48CA8798E7","FX220310411")</f>
        <v>FX220310411</v>
      </c>
      <c r="F591" t="s">
        <v>19</v>
      </c>
      <c r="G591" t="s">
        <v>19</v>
      </c>
      <c r="H591" t="s">
        <v>82</v>
      </c>
      <c r="I591" t="s">
        <v>1355</v>
      </c>
      <c r="J591">
        <v>120</v>
      </c>
      <c r="K591" t="s">
        <v>84</v>
      </c>
      <c r="L591" t="s">
        <v>85</v>
      </c>
      <c r="M591" t="s">
        <v>86</v>
      </c>
      <c r="N591">
        <v>1</v>
      </c>
      <c r="O591" s="1">
        <v>44662.594340277778</v>
      </c>
      <c r="P591" s="1">
        <v>44662.623935185184</v>
      </c>
      <c r="Q591">
        <v>1916</v>
      </c>
      <c r="R591">
        <v>641</v>
      </c>
      <c r="S591" t="b">
        <v>0</v>
      </c>
      <c r="T591" t="s">
        <v>87</v>
      </c>
      <c r="U591" t="b">
        <v>0</v>
      </c>
      <c r="V591" t="s">
        <v>88</v>
      </c>
      <c r="W591" s="1">
        <v>44662.623935185184</v>
      </c>
      <c r="X591">
        <v>530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120</v>
      </c>
      <c r="AE591">
        <v>96</v>
      </c>
      <c r="AF591">
        <v>0</v>
      </c>
      <c r="AG591">
        <v>18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1356</v>
      </c>
      <c r="B592" t="s">
        <v>79</v>
      </c>
      <c r="C592" t="s">
        <v>1344</v>
      </c>
      <c r="D592" t="s">
        <v>81</v>
      </c>
      <c r="E592" s="2" t="str">
        <f>HYPERLINK("capsilon://?command=openfolder&amp;siteaddress=FAM.docvelocity-na8.net&amp;folderid=FX8433904F-D9C6-71DC-7759-B56C39CCE77E","FX22043121")</f>
        <v>FX22043121</v>
      </c>
      <c r="F592" t="s">
        <v>19</v>
      </c>
      <c r="G592" t="s">
        <v>19</v>
      </c>
      <c r="H592" t="s">
        <v>82</v>
      </c>
      <c r="I592" t="s">
        <v>1357</v>
      </c>
      <c r="J592">
        <v>32</v>
      </c>
      <c r="K592" t="s">
        <v>84</v>
      </c>
      <c r="L592" t="s">
        <v>85</v>
      </c>
      <c r="M592" t="s">
        <v>86</v>
      </c>
      <c r="N592">
        <v>1</v>
      </c>
      <c r="O592" s="1">
        <v>44662.608067129629</v>
      </c>
      <c r="P592" s="1">
        <v>44662.625289351854</v>
      </c>
      <c r="Q592">
        <v>951</v>
      </c>
      <c r="R592">
        <v>537</v>
      </c>
      <c r="S592" t="b">
        <v>0</v>
      </c>
      <c r="T592" t="s">
        <v>87</v>
      </c>
      <c r="U592" t="b">
        <v>0</v>
      </c>
      <c r="V592" t="s">
        <v>88</v>
      </c>
      <c r="W592" s="1">
        <v>44662.625289351854</v>
      </c>
      <c r="X592">
        <v>91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32</v>
      </c>
      <c r="AE592">
        <v>27</v>
      </c>
      <c r="AF592">
        <v>0</v>
      </c>
      <c r="AG592">
        <v>2</v>
      </c>
      <c r="AH592" t="s">
        <v>87</v>
      </c>
      <c r="AI592" t="s">
        <v>87</v>
      </c>
      <c r="AJ592" t="s">
        <v>87</v>
      </c>
      <c r="AK592" t="s">
        <v>87</v>
      </c>
      <c r="AL592" t="s">
        <v>87</v>
      </c>
      <c r="AM592" t="s">
        <v>87</v>
      </c>
      <c r="AN592" t="s">
        <v>87</v>
      </c>
      <c r="AO592" t="s">
        <v>87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1358</v>
      </c>
      <c r="B593" t="s">
        <v>79</v>
      </c>
      <c r="C593" t="s">
        <v>1166</v>
      </c>
      <c r="D593" t="s">
        <v>81</v>
      </c>
      <c r="E593" s="2" t="str">
        <f>HYPERLINK("capsilon://?command=openfolder&amp;siteaddress=FAM.docvelocity-na8.net&amp;folderid=FX0B9624FC-648C-1350-0673-1950A4C2A360","FX22041624")</f>
        <v>FX22041624</v>
      </c>
      <c r="F593" t="s">
        <v>19</v>
      </c>
      <c r="G593" t="s">
        <v>19</v>
      </c>
      <c r="H593" t="s">
        <v>82</v>
      </c>
      <c r="I593" t="s">
        <v>1359</v>
      </c>
      <c r="J593">
        <v>0</v>
      </c>
      <c r="K593" t="s">
        <v>84</v>
      </c>
      <c r="L593" t="s">
        <v>85</v>
      </c>
      <c r="M593" t="s">
        <v>86</v>
      </c>
      <c r="N593">
        <v>2</v>
      </c>
      <c r="O593" s="1">
        <v>44662.623032407406</v>
      </c>
      <c r="P593" s="1">
        <v>44662.698275462964</v>
      </c>
      <c r="Q593">
        <v>6318</v>
      </c>
      <c r="R593">
        <v>183</v>
      </c>
      <c r="S593" t="b">
        <v>0</v>
      </c>
      <c r="T593" t="s">
        <v>87</v>
      </c>
      <c r="U593" t="b">
        <v>0</v>
      </c>
      <c r="V593" t="s">
        <v>114</v>
      </c>
      <c r="W593" s="1">
        <v>44662.624282407407</v>
      </c>
      <c r="X593">
        <v>91</v>
      </c>
      <c r="Y593">
        <v>9</v>
      </c>
      <c r="Z593">
        <v>0</v>
      </c>
      <c r="AA593">
        <v>9</v>
      </c>
      <c r="AB593">
        <v>0</v>
      </c>
      <c r="AC593">
        <v>0</v>
      </c>
      <c r="AD593">
        <v>-9</v>
      </c>
      <c r="AE593">
        <v>0</v>
      </c>
      <c r="AF593">
        <v>0</v>
      </c>
      <c r="AG593">
        <v>0</v>
      </c>
      <c r="AH593" t="s">
        <v>99</v>
      </c>
      <c r="AI593" s="1">
        <v>44662.698275462964</v>
      </c>
      <c r="AJ593">
        <v>92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-9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1360</v>
      </c>
      <c r="B594" t="s">
        <v>79</v>
      </c>
      <c r="C594" t="s">
        <v>1361</v>
      </c>
      <c r="D594" t="s">
        <v>81</v>
      </c>
      <c r="E594" s="2" t="str">
        <f>HYPERLINK("capsilon://?command=openfolder&amp;siteaddress=FAM.docvelocity-na8.net&amp;folderid=FX40396312-8410-8481-6606-914FF55A20EF","FX220312706")</f>
        <v>FX220312706</v>
      </c>
      <c r="F594" t="s">
        <v>19</v>
      </c>
      <c r="G594" t="s">
        <v>19</v>
      </c>
      <c r="H594" t="s">
        <v>82</v>
      </c>
      <c r="I594" t="s">
        <v>1362</v>
      </c>
      <c r="J594">
        <v>216</v>
      </c>
      <c r="K594" t="s">
        <v>84</v>
      </c>
      <c r="L594" t="s">
        <v>85</v>
      </c>
      <c r="M594" t="s">
        <v>86</v>
      </c>
      <c r="N594">
        <v>1</v>
      </c>
      <c r="O594" s="1">
        <v>44652.684490740743</v>
      </c>
      <c r="P594" s="1">
        <v>44652.725127314814</v>
      </c>
      <c r="Q594">
        <v>3274</v>
      </c>
      <c r="R594">
        <v>237</v>
      </c>
      <c r="S594" t="b">
        <v>0</v>
      </c>
      <c r="T594" t="s">
        <v>87</v>
      </c>
      <c r="U594" t="b">
        <v>0</v>
      </c>
      <c r="V594" t="s">
        <v>88</v>
      </c>
      <c r="W594" s="1">
        <v>44652.725127314814</v>
      </c>
      <c r="X594">
        <v>113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216</v>
      </c>
      <c r="AE594">
        <v>204</v>
      </c>
      <c r="AF594">
        <v>0</v>
      </c>
      <c r="AG594">
        <v>4</v>
      </c>
      <c r="AH594" t="s">
        <v>87</v>
      </c>
      <c r="AI594" t="s">
        <v>87</v>
      </c>
      <c r="AJ594" t="s">
        <v>87</v>
      </c>
      <c r="AK594" t="s">
        <v>87</v>
      </c>
      <c r="AL594" t="s">
        <v>87</v>
      </c>
      <c r="AM594" t="s">
        <v>87</v>
      </c>
      <c r="AN594" t="s">
        <v>87</v>
      </c>
      <c r="AO594" t="s">
        <v>87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1363</v>
      </c>
      <c r="B595" t="s">
        <v>79</v>
      </c>
      <c r="C595" t="s">
        <v>1290</v>
      </c>
      <c r="D595" t="s">
        <v>81</v>
      </c>
      <c r="E595" s="2" t="str">
        <f>HYPERLINK("capsilon://?command=openfolder&amp;siteaddress=FAM.docvelocity-na8.net&amp;folderid=FX94DC2577-C75D-6723-8EC5-EE92E4B44981","FX22043047")</f>
        <v>FX22043047</v>
      </c>
      <c r="F595" t="s">
        <v>19</v>
      </c>
      <c r="G595" t="s">
        <v>19</v>
      </c>
      <c r="H595" t="s">
        <v>82</v>
      </c>
      <c r="I595" t="s">
        <v>1364</v>
      </c>
      <c r="J595">
        <v>0</v>
      </c>
      <c r="K595" t="s">
        <v>84</v>
      </c>
      <c r="L595" t="s">
        <v>85</v>
      </c>
      <c r="M595" t="s">
        <v>86</v>
      </c>
      <c r="N595">
        <v>2</v>
      </c>
      <c r="O595" s="1">
        <v>44662.627395833333</v>
      </c>
      <c r="P595" s="1">
        <v>44662.701458333337</v>
      </c>
      <c r="Q595">
        <v>5385</v>
      </c>
      <c r="R595">
        <v>1014</v>
      </c>
      <c r="S595" t="b">
        <v>0</v>
      </c>
      <c r="T595" t="s">
        <v>87</v>
      </c>
      <c r="U595" t="b">
        <v>0</v>
      </c>
      <c r="V595" t="s">
        <v>130</v>
      </c>
      <c r="W595" s="1">
        <v>44662.658703703702</v>
      </c>
      <c r="X595">
        <v>636</v>
      </c>
      <c r="Y595">
        <v>52</v>
      </c>
      <c r="Z595">
        <v>0</v>
      </c>
      <c r="AA595">
        <v>52</v>
      </c>
      <c r="AB595">
        <v>0</v>
      </c>
      <c r="AC595">
        <v>42</v>
      </c>
      <c r="AD595">
        <v>-52</v>
      </c>
      <c r="AE595">
        <v>0</v>
      </c>
      <c r="AF595">
        <v>0</v>
      </c>
      <c r="AG595">
        <v>0</v>
      </c>
      <c r="AH595" t="s">
        <v>479</v>
      </c>
      <c r="AI595" s="1">
        <v>44662.701458333337</v>
      </c>
      <c r="AJ595">
        <v>354</v>
      </c>
      <c r="AK595">
        <v>2</v>
      </c>
      <c r="AL595">
        <v>0</v>
      </c>
      <c r="AM595">
        <v>2</v>
      </c>
      <c r="AN595">
        <v>0</v>
      </c>
      <c r="AO595">
        <v>2</v>
      </c>
      <c r="AP595">
        <v>-54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1365</v>
      </c>
      <c r="B596" t="s">
        <v>79</v>
      </c>
      <c r="C596" t="s">
        <v>1354</v>
      </c>
      <c r="D596" t="s">
        <v>81</v>
      </c>
      <c r="E596" s="2" t="str">
        <f>HYPERLINK("capsilon://?command=openfolder&amp;siteaddress=FAM.docvelocity-na8.net&amp;folderid=FX8B04DE03-1151-C58D-7BFD-1E48CA8798E7","FX220310411")</f>
        <v>FX220310411</v>
      </c>
      <c r="F596" t="s">
        <v>19</v>
      </c>
      <c r="G596" t="s">
        <v>19</v>
      </c>
      <c r="H596" t="s">
        <v>82</v>
      </c>
      <c r="I596" t="s">
        <v>1355</v>
      </c>
      <c r="J596">
        <v>544</v>
      </c>
      <c r="K596" t="s">
        <v>84</v>
      </c>
      <c r="L596" t="s">
        <v>85</v>
      </c>
      <c r="M596" t="s">
        <v>86</v>
      </c>
      <c r="N596">
        <v>2</v>
      </c>
      <c r="O596" s="1">
        <v>44662.627835648149</v>
      </c>
      <c r="P596" s="1">
        <v>44662.790613425925</v>
      </c>
      <c r="Q596">
        <v>4285</v>
      </c>
      <c r="R596">
        <v>9779</v>
      </c>
      <c r="S596" t="b">
        <v>0</v>
      </c>
      <c r="T596" t="s">
        <v>87</v>
      </c>
      <c r="U596" t="b">
        <v>1</v>
      </c>
      <c r="V596" t="s">
        <v>130</v>
      </c>
      <c r="W596" s="1">
        <v>44662.730729166666</v>
      </c>
      <c r="X596">
        <v>6222</v>
      </c>
      <c r="Y596">
        <v>733</v>
      </c>
      <c r="Z596">
        <v>0</v>
      </c>
      <c r="AA596">
        <v>733</v>
      </c>
      <c r="AB596">
        <v>0</v>
      </c>
      <c r="AC596">
        <v>630</v>
      </c>
      <c r="AD596">
        <v>-189</v>
      </c>
      <c r="AE596">
        <v>0</v>
      </c>
      <c r="AF596">
        <v>0</v>
      </c>
      <c r="AG596">
        <v>0</v>
      </c>
      <c r="AH596" t="s">
        <v>182</v>
      </c>
      <c r="AI596" s="1">
        <v>44662.790613425925</v>
      </c>
      <c r="AJ596">
        <v>2285</v>
      </c>
      <c r="AK596">
        <v>5</v>
      </c>
      <c r="AL596">
        <v>0</v>
      </c>
      <c r="AM596">
        <v>5</v>
      </c>
      <c r="AN596">
        <v>0</v>
      </c>
      <c r="AO596">
        <v>5</v>
      </c>
      <c r="AP596">
        <v>-194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1366</v>
      </c>
      <c r="B597" t="s">
        <v>79</v>
      </c>
      <c r="C597" t="s">
        <v>1344</v>
      </c>
      <c r="D597" t="s">
        <v>81</v>
      </c>
      <c r="E597" s="2" t="str">
        <f>HYPERLINK("capsilon://?command=openfolder&amp;siteaddress=FAM.docvelocity-na8.net&amp;folderid=FX8433904F-D9C6-71DC-7759-B56C39CCE77E","FX22043121")</f>
        <v>FX22043121</v>
      </c>
      <c r="F597" t="s">
        <v>19</v>
      </c>
      <c r="G597" t="s">
        <v>19</v>
      </c>
      <c r="H597" t="s">
        <v>82</v>
      </c>
      <c r="I597" t="s">
        <v>1357</v>
      </c>
      <c r="J597">
        <v>64</v>
      </c>
      <c r="K597" t="s">
        <v>84</v>
      </c>
      <c r="L597" t="s">
        <v>85</v>
      </c>
      <c r="M597" t="s">
        <v>86</v>
      </c>
      <c r="N597">
        <v>2</v>
      </c>
      <c r="O597" s="1">
        <v>44662.628553240742</v>
      </c>
      <c r="P597" s="1">
        <v>44662.687511574077</v>
      </c>
      <c r="Q597">
        <v>3791</v>
      </c>
      <c r="R597">
        <v>1303</v>
      </c>
      <c r="S597" t="b">
        <v>0</v>
      </c>
      <c r="T597" t="s">
        <v>87</v>
      </c>
      <c r="U597" t="b">
        <v>1</v>
      </c>
      <c r="V597" t="s">
        <v>196</v>
      </c>
      <c r="W597" s="1">
        <v>44662.653819444444</v>
      </c>
      <c r="X597">
        <v>527</v>
      </c>
      <c r="Y597">
        <v>64</v>
      </c>
      <c r="Z597">
        <v>0</v>
      </c>
      <c r="AA597">
        <v>64</v>
      </c>
      <c r="AB597">
        <v>0</v>
      </c>
      <c r="AC597">
        <v>42</v>
      </c>
      <c r="AD597">
        <v>0</v>
      </c>
      <c r="AE597">
        <v>0</v>
      </c>
      <c r="AF597">
        <v>0</v>
      </c>
      <c r="AG597">
        <v>0</v>
      </c>
      <c r="AH597" t="s">
        <v>99</v>
      </c>
      <c r="AI597" s="1">
        <v>44662.687511574077</v>
      </c>
      <c r="AJ597">
        <v>763</v>
      </c>
      <c r="AK597">
        <v>5</v>
      </c>
      <c r="AL597">
        <v>0</v>
      </c>
      <c r="AM597">
        <v>5</v>
      </c>
      <c r="AN597">
        <v>0</v>
      </c>
      <c r="AO597">
        <v>5</v>
      </c>
      <c r="AP597">
        <v>-5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1367</v>
      </c>
      <c r="B598" t="s">
        <v>79</v>
      </c>
      <c r="C598" t="s">
        <v>1368</v>
      </c>
      <c r="D598" t="s">
        <v>81</v>
      </c>
      <c r="E598" s="2" t="str">
        <f>HYPERLINK("capsilon://?command=openfolder&amp;siteaddress=FAM.docvelocity-na8.net&amp;folderid=FX1D04938E-3C8D-2E85-B377-BE6F5D36B06E","FX220313666")</f>
        <v>FX220313666</v>
      </c>
      <c r="F598" t="s">
        <v>19</v>
      </c>
      <c r="G598" t="s">
        <v>19</v>
      </c>
      <c r="H598" t="s">
        <v>82</v>
      </c>
      <c r="I598" t="s">
        <v>1369</v>
      </c>
      <c r="J598">
        <v>136</v>
      </c>
      <c r="K598" t="s">
        <v>84</v>
      </c>
      <c r="L598" t="s">
        <v>85</v>
      </c>
      <c r="M598" t="s">
        <v>86</v>
      </c>
      <c r="N598">
        <v>1</v>
      </c>
      <c r="O598" s="1">
        <v>44652.688252314816</v>
      </c>
      <c r="P598" s="1">
        <v>44652.72625</v>
      </c>
      <c r="Q598">
        <v>2823</v>
      </c>
      <c r="R598">
        <v>460</v>
      </c>
      <c r="S598" t="b">
        <v>0</v>
      </c>
      <c r="T598" t="s">
        <v>87</v>
      </c>
      <c r="U598" t="b">
        <v>0</v>
      </c>
      <c r="V598" t="s">
        <v>88</v>
      </c>
      <c r="W598" s="1">
        <v>44652.72625</v>
      </c>
      <c r="X598">
        <v>96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136</v>
      </c>
      <c r="AE598">
        <v>124</v>
      </c>
      <c r="AF598">
        <v>0</v>
      </c>
      <c r="AG598">
        <v>4</v>
      </c>
      <c r="AH598" t="s">
        <v>87</v>
      </c>
      <c r="AI598" t="s">
        <v>87</v>
      </c>
      <c r="AJ598" t="s">
        <v>87</v>
      </c>
      <c r="AK598" t="s">
        <v>87</v>
      </c>
      <c r="AL598" t="s">
        <v>87</v>
      </c>
      <c r="AM598" t="s">
        <v>87</v>
      </c>
      <c r="AN598" t="s">
        <v>87</v>
      </c>
      <c r="AO598" t="s">
        <v>87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1370</v>
      </c>
      <c r="B599" t="s">
        <v>79</v>
      </c>
      <c r="C599" t="s">
        <v>1139</v>
      </c>
      <c r="D599" t="s">
        <v>81</v>
      </c>
      <c r="E599" s="2" t="str">
        <f>HYPERLINK("capsilon://?command=openfolder&amp;siteaddress=FAM.docvelocity-na8.net&amp;folderid=FX77C18DBE-4EA7-63CB-D020-18DCDE7D0772","FX22041951")</f>
        <v>FX22041951</v>
      </c>
      <c r="F599" t="s">
        <v>19</v>
      </c>
      <c r="G599" t="s">
        <v>19</v>
      </c>
      <c r="H599" t="s">
        <v>82</v>
      </c>
      <c r="I599" t="s">
        <v>1371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44662.66337962963</v>
      </c>
      <c r="P599" s="1">
        <v>44662.698287037034</v>
      </c>
      <c r="Q599">
        <v>2808</v>
      </c>
      <c r="R599">
        <v>208</v>
      </c>
      <c r="S599" t="b">
        <v>0</v>
      </c>
      <c r="T599" t="s">
        <v>87</v>
      </c>
      <c r="U599" t="b">
        <v>0</v>
      </c>
      <c r="V599" t="s">
        <v>148</v>
      </c>
      <c r="W599" s="1">
        <v>44662.670856481483</v>
      </c>
      <c r="X599">
        <v>153</v>
      </c>
      <c r="Y599">
        <v>9</v>
      </c>
      <c r="Z599">
        <v>0</v>
      </c>
      <c r="AA599">
        <v>9</v>
      </c>
      <c r="AB599">
        <v>0</v>
      </c>
      <c r="AC599">
        <v>2</v>
      </c>
      <c r="AD599">
        <v>-9</v>
      </c>
      <c r="AE599">
        <v>0</v>
      </c>
      <c r="AF599">
        <v>0</v>
      </c>
      <c r="AG599">
        <v>0</v>
      </c>
      <c r="AH599" t="s">
        <v>102</v>
      </c>
      <c r="AI599" s="1">
        <v>44662.698287037034</v>
      </c>
      <c r="AJ599">
        <v>55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-9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1372</v>
      </c>
      <c r="B600" t="s">
        <v>79</v>
      </c>
      <c r="C600" t="s">
        <v>614</v>
      </c>
      <c r="D600" t="s">
        <v>81</v>
      </c>
      <c r="E600" s="2" t="str">
        <f>HYPERLINK("capsilon://?command=openfolder&amp;siteaddress=FAM.docvelocity-na8.net&amp;folderid=FX6E7E91CB-FBF9-1EE3-ACDA-416A92B990A9","FX2204296")</f>
        <v>FX2204296</v>
      </c>
      <c r="F600" t="s">
        <v>19</v>
      </c>
      <c r="G600" t="s">
        <v>19</v>
      </c>
      <c r="H600" t="s">
        <v>82</v>
      </c>
      <c r="I600" t="s">
        <v>1373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44662.668842592589</v>
      </c>
      <c r="P600" s="1">
        <v>44662.69872685185</v>
      </c>
      <c r="Q600">
        <v>2442</v>
      </c>
      <c r="R600">
        <v>140</v>
      </c>
      <c r="S600" t="b">
        <v>0</v>
      </c>
      <c r="T600" t="s">
        <v>87</v>
      </c>
      <c r="U600" t="b">
        <v>0</v>
      </c>
      <c r="V600" t="s">
        <v>108</v>
      </c>
      <c r="W600" s="1">
        <v>44662.670208333337</v>
      </c>
      <c r="X600">
        <v>71</v>
      </c>
      <c r="Y600">
        <v>9</v>
      </c>
      <c r="Z600">
        <v>0</v>
      </c>
      <c r="AA600">
        <v>9</v>
      </c>
      <c r="AB600">
        <v>0</v>
      </c>
      <c r="AC600">
        <v>3</v>
      </c>
      <c r="AD600">
        <v>-9</v>
      </c>
      <c r="AE600">
        <v>0</v>
      </c>
      <c r="AF600">
        <v>0</v>
      </c>
      <c r="AG600">
        <v>0</v>
      </c>
      <c r="AH600" t="s">
        <v>182</v>
      </c>
      <c r="AI600" s="1">
        <v>44662.69872685185</v>
      </c>
      <c r="AJ600">
        <v>69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-9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1374</v>
      </c>
      <c r="B601" t="s">
        <v>79</v>
      </c>
      <c r="C601" t="s">
        <v>1375</v>
      </c>
      <c r="D601" t="s">
        <v>81</v>
      </c>
      <c r="E601" s="2" t="str">
        <f>HYPERLINK("capsilon://?command=openfolder&amp;siteaddress=FAM.docvelocity-na8.net&amp;folderid=FXCD01AA0B-3C53-D23B-6021-25F542B2FEB5","FX220414")</f>
        <v>FX220414</v>
      </c>
      <c r="F601" t="s">
        <v>19</v>
      </c>
      <c r="G601" t="s">
        <v>19</v>
      </c>
      <c r="H601" t="s">
        <v>82</v>
      </c>
      <c r="I601" t="s">
        <v>1376</v>
      </c>
      <c r="J601">
        <v>150</v>
      </c>
      <c r="K601" t="s">
        <v>84</v>
      </c>
      <c r="L601" t="s">
        <v>85</v>
      </c>
      <c r="M601" t="s">
        <v>86</v>
      </c>
      <c r="N601">
        <v>1</v>
      </c>
      <c r="O601" s="1">
        <v>44652.705335648148</v>
      </c>
      <c r="P601" s="1">
        <v>44652.727939814817</v>
      </c>
      <c r="Q601">
        <v>1723</v>
      </c>
      <c r="R601">
        <v>230</v>
      </c>
      <c r="S601" t="b">
        <v>0</v>
      </c>
      <c r="T601" t="s">
        <v>87</v>
      </c>
      <c r="U601" t="b">
        <v>0</v>
      </c>
      <c r="V601" t="s">
        <v>88</v>
      </c>
      <c r="W601" s="1">
        <v>44652.727939814817</v>
      </c>
      <c r="X601">
        <v>124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150</v>
      </c>
      <c r="AE601">
        <v>138</v>
      </c>
      <c r="AF601">
        <v>0</v>
      </c>
      <c r="AG601">
        <v>3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1377</v>
      </c>
      <c r="B602" t="s">
        <v>79</v>
      </c>
      <c r="C602" t="s">
        <v>1023</v>
      </c>
      <c r="D602" t="s">
        <v>81</v>
      </c>
      <c r="E602" s="2" t="str">
        <f>HYPERLINK("capsilon://?command=openfolder&amp;siteaddress=FAM.docvelocity-na8.net&amp;folderid=FX9EAB9EB9-CD3B-0A47-9C09-4DC946950905","FX22042208")</f>
        <v>FX22042208</v>
      </c>
      <c r="F602" t="s">
        <v>19</v>
      </c>
      <c r="G602" t="s">
        <v>19</v>
      </c>
      <c r="H602" t="s">
        <v>82</v>
      </c>
      <c r="I602" t="s">
        <v>1378</v>
      </c>
      <c r="J602">
        <v>0</v>
      </c>
      <c r="K602" t="s">
        <v>84</v>
      </c>
      <c r="L602" t="s">
        <v>85</v>
      </c>
      <c r="M602" t="s">
        <v>86</v>
      </c>
      <c r="N602">
        <v>2</v>
      </c>
      <c r="O602" s="1">
        <v>44662.683321759258</v>
      </c>
      <c r="P602" s="1">
        <v>44662.69903935185</v>
      </c>
      <c r="Q602">
        <v>1225</v>
      </c>
      <c r="R602">
        <v>133</v>
      </c>
      <c r="S602" t="b">
        <v>0</v>
      </c>
      <c r="T602" t="s">
        <v>87</v>
      </c>
      <c r="U602" t="b">
        <v>0</v>
      </c>
      <c r="V602" t="s">
        <v>108</v>
      </c>
      <c r="W602" s="1">
        <v>44662.684432870374</v>
      </c>
      <c r="X602">
        <v>58</v>
      </c>
      <c r="Y602">
        <v>9</v>
      </c>
      <c r="Z602">
        <v>0</v>
      </c>
      <c r="AA602">
        <v>9</v>
      </c>
      <c r="AB602">
        <v>0</v>
      </c>
      <c r="AC602">
        <v>0</v>
      </c>
      <c r="AD602">
        <v>-9</v>
      </c>
      <c r="AE602">
        <v>0</v>
      </c>
      <c r="AF602">
        <v>0</v>
      </c>
      <c r="AG602">
        <v>0</v>
      </c>
      <c r="AH602" t="s">
        <v>193</v>
      </c>
      <c r="AI602" s="1">
        <v>44662.69903935185</v>
      </c>
      <c r="AJ602">
        <v>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-9</v>
      </c>
      <c r="AQ602">
        <v>0</v>
      </c>
      <c r="AR602">
        <v>0</v>
      </c>
      <c r="AS602">
        <v>0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1379</v>
      </c>
      <c r="B603" t="s">
        <v>79</v>
      </c>
      <c r="C603" t="s">
        <v>1023</v>
      </c>
      <c r="D603" t="s">
        <v>81</v>
      </c>
      <c r="E603" s="2" t="str">
        <f>HYPERLINK("capsilon://?command=openfolder&amp;siteaddress=FAM.docvelocity-na8.net&amp;folderid=FX9EAB9EB9-CD3B-0A47-9C09-4DC946950905","FX22042208")</f>
        <v>FX22042208</v>
      </c>
      <c r="F603" t="s">
        <v>19</v>
      </c>
      <c r="G603" t="s">
        <v>19</v>
      </c>
      <c r="H603" t="s">
        <v>82</v>
      </c>
      <c r="I603" t="s">
        <v>1380</v>
      </c>
      <c r="J603">
        <v>0</v>
      </c>
      <c r="K603" t="s">
        <v>84</v>
      </c>
      <c r="L603" t="s">
        <v>85</v>
      </c>
      <c r="M603" t="s">
        <v>86</v>
      </c>
      <c r="N603">
        <v>2</v>
      </c>
      <c r="O603" s="1">
        <v>44662.685983796298</v>
      </c>
      <c r="P603" s="1">
        <v>44662.698425925926</v>
      </c>
      <c r="Q603">
        <v>980</v>
      </c>
      <c r="R603">
        <v>95</v>
      </c>
      <c r="S603" t="b">
        <v>0</v>
      </c>
      <c r="T603" t="s">
        <v>87</v>
      </c>
      <c r="U603" t="b">
        <v>0</v>
      </c>
      <c r="V603" t="s">
        <v>180</v>
      </c>
      <c r="W603" s="1">
        <v>44662.692997685182</v>
      </c>
      <c r="X603">
        <v>58</v>
      </c>
      <c r="Y603">
        <v>0</v>
      </c>
      <c r="Z603">
        <v>0</v>
      </c>
      <c r="AA603">
        <v>0</v>
      </c>
      <c r="AB603">
        <v>9</v>
      </c>
      <c r="AC603">
        <v>0</v>
      </c>
      <c r="AD603">
        <v>0</v>
      </c>
      <c r="AE603">
        <v>0</v>
      </c>
      <c r="AF603">
        <v>0</v>
      </c>
      <c r="AG603">
        <v>0</v>
      </c>
      <c r="AH603" t="s">
        <v>99</v>
      </c>
      <c r="AI603" s="1">
        <v>44662.698425925926</v>
      </c>
      <c r="AJ603">
        <v>12</v>
      </c>
      <c r="AK603">
        <v>0</v>
      </c>
      <c r="AL603">
        <v>0</v>
      </c>
      <c r="AM603">
        <v>0</v>
      </c>
      <c r="AN603">
        <v>9</v>
      </c>
      <c r="AO603">
        <v>0</v>
      </c>
      <c r="AP603">
        <v>0</v>
      </c>
      <c r="AQ603">
        <v>0</v>
      </c>
      <c r="AR603">
        <v>0</v>
      </c>
      <c r="AS603">
        <v>0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1381</v>
      </c>
      <c r="B604" t="s">
        <v>79</v>
      </c>
      <c r="C604" t="s">
        <v>1382</v>
      </c>
      <c r="D604" t="s">
        <v>81</v>
      </c>
      <c r="E604" s="2" t="str">
        <f>HYPERLINK("capsilon://?command=openfolder&amp;siteaddress=FAM.docvelocity-na8.net&amp;folderid=FX55D78242-BCB0-A834-D212-A1E0EB79816A","FX22022436")</f>
        <v>FX22022436</v>
      </c>
      <c r="F604" t="s">
        <v>19</v>
      </c>
      <c r="G604" t="s">
        <v>19</v>
      </c>
      <c r="H604" t="s">
        <v>82</v>
      </c>
      <c r="I604" t="s">
        <v>1383</v>
      </c>
      <c r="J604">
        <v>60</v>
      </c>
      <c r="K604" t="s">
        <v>84</v>
      </c>
      <c r="L604" t="s">
        <v>85</v>
      </c>
      <c r="M604" t="s">
        <v>86</v>
      </c>
      <c r="N604">
        <v>1</v>
      </c>
      <c r="O604" s="1">
        <v>44662.687083333331</v>
      </c>
      <c r="P604" s="1">
        <v>44662.701770833337</v>
      </c>
      <c r="Q604">
        <v>1077</v>
      </c>
      <c r="R604">
        <v>192</v>
      </c>
      <c r="S604" t="b">
        <v>0</v>
      </c>
      <c r="T604" t="s">
        <v>87</v>
      </c>
      <c r="U604" t="b">
        <v>0</v>
      </c>
      <c r="V604" t="s">
        <v>88</v>
      </c>
      <c r="W604" s="1">
        <v>44662.701770833337</v>
      </c>
      <c r="X604">
        <v>85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60</v>
      </c>
      <c r="AE604">
        <v>48</v>
      </c>
      <c r="AF604">
        <v>0</v>
      </c>
      <c r="AG604">
        <v>4</v>
      </c>
      <c r="AH604" t="s">
        <v>87</v>
      </c>
      <c r="AI604" t="s">
        <v>87</v>
      </c>
      <c r="AJ604" t="s">
        <v>87</v>
      </c>
      <c r="AK604" t="s">
        <v>87</v>
      </c>
      <c r="AL604" t="s">
        <v>87</v>
      </c>
      <c r="AM604" t="s">
        <v>87</v>
      </c>
      <c r="AN604" t="s">
        <v>87</v>
      </c>
      <c r="AO604" t="s">
        <v>87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1384</v>
      </c>
      <c r="B605" t="s">
        <v>79</v>
      </c>
      <c r="C605" t="s">
        <v>1105</v>
      </c>
      <c r="D605" t="s">
        <v>81</v>
      </c>
      <c r="E605" s="2" t="str">
        <f>HYPERLINK("capsilon://?command=openfolder&amp;siteaddress=FAM.docvelocity-na8.net&amp;folderid=FXA46DE43D-4A65-E8D3-BDEE-179644B35C6B","FX22042920")</f>
        <v>FX22042920</v>
      </c>
      <c r="F605" t="s">
        <v>19</v>
      </c>
      <c r="G605" t="s">
        <v>19</v>
      </c>
      <c r="H605" t="s">
        <v>82</v>
      </c>
      <c r="I605" t="s">
        <v>1385</v>
      </c>
      <c r="J605">
        <v>28</v>
      </c>
      <c r="K605" t="s">
        <v>84</v>
      </c>
      <c r="L605" t="s">
        <v>85</v>
      </c>
      <c r="M605" t="s">
        <v>86</v>
      </c>
      <c r="N605">
        <v>2</v>
      </c>
      <c r="O605" s="1">
        <v>44662.690717592595</v>
      </c>
      <c r="P605" s="1">
        <v>44662.699965277781</v>
      </c>
      <c r="Q605">
        <v>452</v>
      </c>
      <c r="R605">
        <v>347</v>
      </c>
      <c r="S605" t="b">
        <v>0</v>
      </c>
      <c r="T605" t="s">
        <v>87</v>
      </c>
      <c r="U605" t="b">
        <v>0</v>
      </c>
      <c r="V605" t="s">
        <v>180</v>
      </c>
      <c r="W605" s="1">
        <v>44662.695601851854</v>
      </c>
      <c r="X605">
        <v>207</v>
      </c>
      <c r="Y605">
        <v>21</v>
      </c>
      <c r="Z605">
        <v>0</v>
      </c>
      <c r="AA605">
        <v>21</v>
      </c>
      <c r="AB605">
        <v>0</v>
      </c>
      <c r="AC605">
        <v>18</v>
      </c>
      <c r="AD605">
        <v>7</v>
      </c>
      <c r="AE605">
        <v>0</v>
      </c>
      <c r="AF605">
        <v>0</v>
      </c>
      <c r="AG605">
        <v>0</v>
      </c>
      <c r="AH605" t="s">
        <v>99</v>
      </c>
      <c r="AI605" s="1">
        <v>44662.699965277781</v>
      </c>
      <c r="AJ605">
        <v>132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7</v>
      </c>
      <c r="AQ605">
        <v>0</v>
      </c>
      <c r="AR605">
        <v>0</v>
      </c>
      <c r="AS605">
        <v>0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1386</v>
      </c>
      <c r="B606" t="s">
        <v>79</v>
      </c>
      <c r="C606" t="s">
        <v>1105</v>
      </c>
      <c r="D606" t="s">
        <v>81</v>
      </c>
      <c r="E606" s="2" t="str">
        <f>HYPERLINK("capsilon://?command=openfolder&amp;siteaddress=FAM.docvelocity-na8.net&amp;folderid=FXA46DE43D-4A65-E8D3-BDEE-179644B35C6B","FX22042920")</f>
        <v>FX22042920</v>
      </c>
      <c r="F606" t="s">
        <v>19</v>
      </c>
      <c r="G606" t="s">
        <v>19</v>
      </c>
      <c r="H606" t="s">
        <v>82</v>
      </c>
      <c r="I606" t="s">
        <v>1387</v>
      </c>
      <c r="J606">
        <v>28</v>
      </c>
      <c r="K606" t="s">
        <v>84</v>
      </c>
      <c r="L606" t="s">
        <v>85</v>
      </c>
      <c r="M606" t="s">
        <v>86</v>
      </c>
      <c r="N606">
        <v>2</v>
      </c>
      <c r="O606" s="1">
        <v>44662.690833333334</v>
      </c>
      <c r="P606" s="1">
        <v>44662.70003472222</v>
      </c>
      <c r="Q606">
        <v>273</v>
      </c>
      <c r="R606">
        <v>522</v>
      </c>
      <c r="S606" t="b">
        <v>0</v>
      </c>
      <c r="T606" t="s">
        <v>87</v>
      </c>
      <c r="U606" t="b">
        <v>0</v>
      </c>
      <c r="V606" t="s">
        <v>151</v>
      </c>
      <c r="W606" s="1">
        <v>44662.698773148149</v>
      </c>
      <c r="X606">
        <v>437</v>
      </c>
      <c r="Y606">
        <v>21</v>
      </c>
      <c r="Z606">
        <v>0</v>
      </c>
      <c r="AA606">
        <v>21</v>
      </c>
      <c r="AB606">
        <v>0</v>
      </c>
      <c r="AC606">
        <v>20</v>
      </c>
      <c r="AD606">
        <v>7</v>
      </c>
      <c r="AE606">
        <v>0</v>
      </c>
      <c r="AF606">
        <v>0</v>
      </c>
      <c r="AG606">
        <v>0</v>
      </c>
      <c r="AH606" t="s">
        <v>193</v>
      </c>
      <c r="AI606" s="1">
        <v>44662.70003472222</v>
      </c>
      <c r="AJ606">
        <v>85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7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1388</v>
      </c>
      <c r="B607" t="s">
        <v>79</v>
      </c>
      <c r="C607" t="s">
        <v>1382</v>
      </c>
      <c r="D607" t="s">
        <v>81</v>
      </c>
      <c r="E607" s="2" t="str">
        <f>HYPERLINK("capsilon://?command=openfolder&amp;siteaddress=FAM.docvelocity-na8.net&amp;folderid=FX55D78242-BCB0-A834-D212-A1E0EB79816A","FX22022436")</f>
        <v>FX22022436</v>
      </c>
      <c r="F607" t="s">
        <v>19</v>
      </c>
      <c r="G607" t="s">
        <v>19</v>
      </c>
      <c r="H607" t="s">
        <v>82</v>
      </c>
      <c r="I607" t="s">
        <v>1383</v>
      </c>
      <c r="J607">
        <v>120</v>
      </c>
      <c r="K607" t="s">
        <v>84</v>
      </c>
      <c r="L607" t="s">
        <v>85</v>
      </c>
      <c r="M607" t="s">
        <v>86</v>
      </c>
      <c r="N607">
        <v>2</v>
      </c>
      <c r="O607" s="1">
        <v>44662.705138888887</v>
      </c>
      <c r="P607" s="1">
        <v>44662.733854166669</v>
      </c>
      <c r="Q607">
        <v>222</v>
      </c>
      <c r="R607">
        <v>2259</v>
      </c>
      <c r="S607" t="b">
        <v>0</v>
      </c>
      <c r="T607" t="s">
        <v>87</v>
      </c>
      <c r="U607" t="b">
        <v>1</v>
      </c>
      <c r="V607" t="s">
        <v>189</v>
      </c>
      <c r="W607" s="1">
        <v>44662.722974537035</v>
      </c>
      <c r="X607">
        <v>1451</v>
      </c>
      <c r="Y607">
        <v>138</v>
      </c>
      <c r="Z607">
        <v>0</v>
      </c>
      <c r="AA607">
        <v>138</v>
      </c>
      <c r="AB607">
        <v>0</v>
      </c>
      <c r="AC607">
        <v>113</v>
      </c>
      <c r="AD607">
        <v>-18</v>
      </c>
      <c r="AE607">
        <v>0</v>
      </c>
      <c r="AF607">
        <v>0</v>
      </c>
      <c r="AG607">
        <v>0</v>
      </c>
      <c r="AH607" t="s">
        <v>99</v>
      </c>
      <c r="AI607" s="1">
        <v>44662.733854166669</v>
      </c>
      <c r="AJ607">
        <v>808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-18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1389</v>
      </c>
      <c r="B608" t="s">
        <v>79</v>
      </c>
      <c r="C608" t="s">
        <v>1390</v>
      </c>
      <c r="D608" t="s">
        <v>81</v>
      </c>
      <c r="E608" s="2" t="str">
        <f>HYPERLINK("capsilon://?command=openfolder&amp;siteaddress=FAM.docvelocity-na8.net&amp;folderid=FXC186BAC3-09A2-5DA6-9A00-381684C5C051","FX220312848")</f>
        <v>FX220312848</v>
      </c>
      <c r="F608" t="s">
        <v>19</v>
      </c>
      <c r="G608" t="s">
        <v>19</v>
      </c>
      <c r="H608" t="s">
        <v>82</v>
      </c>
      <c r="I608" t="s">
        <v>1391</v>
      </c>
      <c r="J608">
        <v>120</v>
      </c>
      <c r="K608" t="s">
        <v>84</v>
      </c>
      <c r="L608" t="s">
        <v>85</v>
      </c>
      <c r="M608" t="s">
        <v>86</v>
      </c>
      <c r="N608">
        <v>1</v>
      </c>
      <c r="O608" s="1">
        <v>44662.705509259256</v>
      </c>
      <c r="P608" s="1">
        <v>44662.759270833332</v>
      </c>
      <c r="Q608">
        <v>3942</v>
      </c>
      <c r="R608">
        <v>703</v>
      </c>
      <c r="S608" t="b">
        <v>0</v>
      </c>
      <c r="T608" t="s">
        <v>87</v>
      </c>
      <c r="U608" t="b">
        <v>0</v>
      </c>
      <c r="V608" t="s">
        <v>88</v>
      </c>
      <c r="W608" s="1">
        <v>44662.759270833332</v>
      </c>
      <c r="X608">
        <v>533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120</v>
      </c>
      <c r="AE608">
        <v>96</v>
      </c>
      <c r="AF608">
        <v>0</v>
      </c>
      <c r="AG608">
        <v>15</v>
      </c>
      <c r="AH608" t="s">
        <v>87</v>
      </c>
      <c r="AI608" t="s">
        <v>87</v>
      </c>
      <c r="AJ608" t="s">
        <v>87</v>
      </c>
      <c r="AK608" t="s">
        <v>87</v>
      </c>
      <c r="AL608" t="s">
        <v>87</v>
      </c>
      <c r="AM608" t="s">
        <v>87</v>
      </c>
      <c r="AN608" t="s">
        <v>87</v>
      </c>
      <c r="AO608" t="s">
        <v>87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1392</v>
      </c>
      <c r="B609" t="s">
        <v>79</v>
      </c>
      <c r="C609" t="s">
        <v>1147</v>
      </c>
      <c r="D609" t="s">
        <v>81</v>
      </c>
      <c r="E609" s="2" t="str">
        <f>HYPERLINK("capsilon://?command=openfolder&amp;siteaddress=FAM.docvelocity-na8.net&amp;folderid=FXDCEEDE55-BCB7-1FA6-782C-9794EB075A16","FX22042459")</f>
        <v>FX22042459</v>
      </c>
      <c r="F609" t="s">
        <v>19</v>
      </c>
      <c r="G609" t="s">
        <v>19</v>
      </c>
      <c r="H609" t="s">
        <v>82</v>
      </c>
      <c r="I609" t="s">
        <v>1393</v>
      </c>
      <c r="J609">
        <v>0</v>
      </c>
      <c r="K609" t="s">
        <v>84</v>
      </c>
      <c r="L609" t="s">
        <v>85</v>
      </c>
      <c r="M609" t="s">
        <v>86</v>
      </c>
      <c r="N609">
        <v>2</v>
      </c>
      <c r="O609" s="1">
        <v>44662.708472222221</v>
      </c>
      <c r="P609" s="1">
        <v>44662.719085648147</v>
      </c>
      <c r="Q609">
        <v>694</v>
      </c>
      <c r="R609">
        <v>223</v>
      </c>
      <c r="S609" t="b">
        <v>0</v>
      </c>
      <c r="T609" t="s">
        <v>87</v>
      </c>
      <c r="U609" t="b">
        <v>0</v>
      </c>
      <c r="V609" t="s">
        <v>1394</v>
      </c>
      <c r="W609" s="1">
        <v>44662.712002314816</v>
      </c>
      <c r="X609">
        <v>117</v>
      </c>
      <c r="Y609">
        <v>9</v>
      </c>
      <c r="Z609">
        <v>0</v>
      </c>
      <c r="AA609">
        <v>9</v>
      </c>
      <c r="AB609">
        <v>0</v>
      </c>
      <c r="AC609">
        <v>1</v>
      </c>
      <c r="AD609">
        <v>-9</v>
      </c>
      <c r="AE609">
        <v>0</v>
      </c>
      <c r="AF609">
        <v>0</v>
      </c>
      <c r="AG609">
        <v>0</v>
      </c>
      <c r="AH609" t="s">
        <v>479</v>
      </c>
      <c r="AI609" s="1">
        <v>44662.719085648147</v>
      </c>
      <c r="AJ609">
        <v>106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-9</v>
      </c>
      <c r="AQ609">
        <v>0</v>
      </c>
      <c r="AR609">
        <v>0</v>
      </c>
      <c r="AS609">
        <v>0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1395</v>
      </c>
      <c r="B610" t="s">
        <v>79</v>
      </c>
      <c r="C610" t="s">
        <v>1190</v>
      </c>
      <c r="D610" t="s">
        <v>81</v>
      </c>
      <c r="E610" s="2" t="str">
        <f>HYPERLINK("capsilon://?command=openfolder&amp;siteaddress=FAM.docvelocity-na8.net&amp;folderid=FX32D6A78D-24EB-C812-0F64-158E060FA9AE","FX22042345")</f>
        <v>FX22042345</v>
      </c>
      <c r="F610" t="s">
        <v>19</v>
      </c>
      <c r="G610" t="s">
        <v>19</v>
      </c>
      <c r="H610" t="s">
        <v>82</v>
      </c>
      <c r="I610" t="s">
        <v>1396</v>
      </c>
      <c r="J610">
        <v>0</v>
      </c>
      <c r="K610" t="s">
        <v>84</v>
      </c>
      <c r="L610" t="s">
        <v>85</v>
      </c>
      <c r="M610" t="s">
        <v>86</v>
      </c>
      <c r="N610">
        <v>2</v>
      </c>
      <c r="O610" s="1">
        <v>44662.721782407411</v>
      </c>
      <c r="P610" s="1">
        <v>44662.767118055555</v>
      </c>
      <c r="Q610">
        <v>3702</v>
      </c>
      <c r="R610">
        <v>215</v>
      </c>
      <c r="S610" t="b">
        <v>0</v>
      </c>
      <c r="T610" t="s">
        <v>87</v>
      </c>
      <c r="U610" t="b">
        <v>0</v>
      </c>
      <c r="V610" t="s">
        <v>189</v>
      </c>
      <c r="W610" s="1">
        <v>44662.724942129629</v>
      </c>
      <c r="X610">
        <v>153</v>
      </c>
      <c r="Y610">
        <v>9</v>
      </c>
      <c r="Z610">
        <v>0</v>
      </c>
      <c r="AA610">
        <v>9</v>
      </c>
      <c r="AB610">
        <v>0</v>
      </c>
      <c r="AC610">
        <v>2</v>
      </c>
      <c r="AD610">
        <v>-9</v>
      </c>
      <c r="AE610">
        <v>0</v>
      </c>
      <c r="AF610">
        <v>0</v>
      </c>
      <c r="AG610">
        <v>0</v>
      </c>
      <c r="AH610" t="s">
        <v>193</v>
      </c>
      <c r="AI610" s="1">
        <v>44662.767118055555</v>
      </c>
      <c r="AJ610">
        <v>62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-9</v>
      </c>
      <c r="AQ610">
        <v>0</v>
      </c>
      <c r="AR610">
        <v>0</v>
      </c>
      <c r="AS610">
        <v>0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1397</v>
      </c>
      <c r="B611" t="s">
        <v>79</v>
      </c>
      <c r="C611" t="s">
        <v>1398</v>
      </c>
      <c r="D611" t="s">
        <v>81</v>
      </c>
      <c r="E611" s="2" t="str">
        <f>HYPERLINK("capsilon://?command=openfolder&amp;siteaddress=FAM.docvelocity-na8.net&amp;folderid=FXB63F29BF-2634-EC21-BE50-2943D1410F38","FX220313205")</f>
        <v>FX220313205</v>
      </c>
      <c r="F611" t="s">
        <v>19</v>
      </c>
      <c r="G611" t="s">
        <v>19</v>
      </c>
      <c r="H611" t="s">
        <v>82</v>
      </c>
      <c r="I611" t="s">
        <v>1399</v>
      </c>
      <c r="J611">
        <v>130</v>
      </c>
      <c r="K611" t="s">
        <v>84</v>
      </c>
      <c r="L611" t="s">
        <v>85</v>
      </c>
      <c r="M611" t="s">
        <v>86</v>
      </c>
      <c r="N611">
        <v>2</v>
      </c>
      <c r="O611" s="1">
        <v>44662.727141203701</v>
      </c>
      <c r="P611" s="1">
        <v>44662.848495370374</v>
      </c>
      <c r="Q611">
        <v>4999</v>
      </c>
      <c r="R611">
        <v>5486</v>
      </c>
      <c r="S611" t="b">
        <v>0</v>
      </c>
      <c r="T611" t="s">
        <v>87</v>
      </c>
      <c r="U611" t="b">
        <v>0</v>
      </c>
      <c r="V611" t="s">
        <v>189</v>
      </c>
      <c r="W611" s="1">
        <v>44662.798877314817</v>
      </c>
      <c r="X611">
        <v>4096</v>
      </c>
      <c r="Y611">
        <v>160</v>
      </c>
      <c r="Z611">
        <v>0</v>
      </c>
      <c r="AA611">
        <v>160</v>
      </c>
      <c r="AB611">
        <v>0</v>
      </c>
      <c r="AC611">
        <v>128</v>
      </c>
      <c r="AD611">
        <v>-30</v>
      </c>
      <c r="AE611">
        <v>0</v>
      </c>
      <c r="AF611">
        <v>0</v>
      </c>
      <c r="AG611">
        <v>0</v>
      </c>
      <c r="AH611" t="s">
        <v>1193</v>
      </c>
      <c r="AI611" s="1">
        <v>44662.848495370374</v>
      </c>
      <c r="AJ611">
        <v>1295</v>
      </c>
      <c r="AK611">
        <v>6</v>
      </c>
      <c r="AL611">
        <v>0</v>
      </c>
      <c r="AM611">
        <v>6</v>
      </c>
      <c r="AN611">
        <v>0</v>
      </c>
      <c r="AO611">
        <v>5</v>
      </c>
      <c r="AP611">
        <v>-36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1400</v>
      </c>
      <c r="B612" t="s">
        <v>79</v>
      </c>
      <c r="C612" t="s">
        <v>1207</v>
      </c>
      <c r="D612" t="s">
        <v>81</v>
      </c>
      <c r="E612" s="2" t="str">
        <f>HYPERLINK("capsilon://?command=openfolder&amp;siteaddress=FAM.docvelocity-na8.net&amp;folderid=FX8E7ED5DD-E9D8-7BA0-4DAF-C1EF0375A399","FX22042188")</f>
        <v>FX22042188</v>
      </c>
      <c r="F612" t="s">
        <v>19</v>
      </c>
      <c r="G612" t="s">
        <v>19</v>
      </c>
      <c r="H612" t="s">
        <v>82</v>
      </c>
      <c r="I612" t="s">
        <v>1401</v>
      </c>
      <c r="J612">
        <v>0</v>
      </c>
      <c r="K612" t="s">
        <v>84</v>
      </c>
      <c r="L612" t="s">
        <v>85</v>
      </c>
      <c r="M612" t="s">
        <v>86</v>
      </c>
      <c r="N612">
        <v>2</v>
      </c>
      <c r="O612" s="1">
        <v>44662.744699074072</v>
      </c>
      <c r="P612" s="1">
        <v>44662.768252314818</v>
      </c>
      <c r="Q612">
        <v>1759</v>
      </c>
      <c r="R612">
        <v>276</v>
      </c>
      <c r="S612" t="b">
        <v>0</v>
      </c>
      <c r="T612" t="s">
        <v>87</v>
      </c>
      <c r="U612" t="b">
        <v>0</v>
      </c>
      <c r="V612" t="s">
        <v>108</v>
      </c>
      <c r="W612" s="1">
        <v>44662.754560185182</v>
      </c>
      <c r="X612">
        <v>179</v>
      </c>
      <c r="Y612">
        <v>11</v>
      </c>
      <c r="Z612">
        <v>0</v>
      </c>
      <c r="AA612">
        <v>11</v>
      </c>
      <c r="AB612">
        <v>0</v>
      </c>
      <c r="AC612">
        <v>1</v>
      </c>
      <c r="AD612">
        <v>-11</v>
      </c>
      <c r="AE612">
        <v>0</v>
      </c>
      <c r="AF612">
        <v>0</v>
      </c>
      <c r="AG612">
        <v>0</v>
      </c>
      <c r="AH612" t="s">
        <v>193</v>
      </c>
      <c r="AI612" s="1">
        <v>44662.768252314818</v>
      </c>
      <c r="AJ612">
        <v>97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-11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1402</v>
      </c>
      <c r="B613" t="s">
        <v>79</v>
      </c>
      <c r="C613" t="s">
        <v>1203</v>
      </c>
      <c r="D613" t="s">
        <v>81</v>
      </c>
      <c r="E613" s="2" t="str">
        <f>HYPERLINK("capsilon://?command=openfolder&amp;siteaddress=FAM.docvelocity-na8.net&amp;folderid=FX131A8FD7-0162-1108-2DBA-5B041560B298","FX22042702")</f>
        <v>FX22042702</v>
      </c>
      <c r="F613" t="s">
        <v>19</v>
      </c>
      <c r="G613" t="s">
        <v>19</v>
      </c>
      <c r="H613" t="s">
        <v>82</v>
      </c>
      <c r="I613" t="s">
        <v>1403</v>
      </c>
      <c r="J613">
        <v>0</v>
      </c>
      <c r="K613" t="s">
        <v>84</v>
      </c>
      <c r="L613" t="s">
        <v>85</v>
      </c>
      <c r="M613" t="s">
        <v>86</v>
      </c>
      <c r="N613">
        <v>2</v>
      </c>
      <c r="O613" s="1">
        <v>44662.752997685187</v>
      </c>
      <c r="P613" s="1">
        <v>44662.768750000003</v>
      </c>
      <c r="Q613">
        <v>1115</v>
      </c>
      <c r="R613">
        <v>246</v>
      </c>
      <c r="S613" t="b">
        <v>0</v>
      </c>
      <c r="T613" t="s">
        <v>87</v>
      </c>
      <c r="U613" t="b">
        <v>0</v>
      </c>
      <c r="V613" t="s">
        <v>196</v>
      </c>
      <c r="W613" s="1">
        <v>44662.754930555559</v>
      </c>
      <c r="X613">
        <v>141</v>
      </c>
      <c r="Y613">
        <v>9</v>
      </c>
      <c r="Z613">
        <v>0</v>
      </c>
      <c r="AA613">
        <v>9</v>
      </c>
      <c r="AB613">
        <v>0</v>
      </c>
      <c r="AC613">
        <v>2</v>
      </c>
      <c r="AD613">
        <v>-9</v>
      </c>
      <c r="AE613">
        <v>0</v>
      </c>
      <c r="AF613">
        <v>0</v>
      </c>
      <c r="AG613">
        <v>0</v>
      </c>
      <c r="AH613" t="s">
        <v>99</v>
      </c>
      <c r="AI613" s="1">
        <v>44662.768750000003</v>
      </c>
      <c r="AJ613">
        <v>105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-9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1404</v>
      </c>
      <c r="B614" t="s">
        <v>79</v>
      </c>
      <c r="C614" t="s">
        <v>1390</v>
      </c>
      <c r="D614" t="s">
        <v>81</v>
      </c>
      <c r="E614" s="2" t="str">
        <f>HYPERLINK("capsilon://?command=openfolder&amp;siteaddress=FAM.docvelocity-na8.net&amp;folderid=FXC186BAC3-09A2-5DA6-9A00-381684C5C051","FX220312848")</f>
        <v>FX220312848</v>
      </c>
      <c r="F614" t="s">
        <v>19</v>
      </c>
      <c r="G614" t="s">
        <v>19</v>
      </c>
      <c r="H614" t="s">
        <v>82</v>
      </c>
      <c r="I614" t="s">
        <v>1391</v>
      </c>
      <c r="J614">
        <v>468</v>
      </c>
      <c r="K614" t="s">
        <v>84</v>
      </c>
      <c r="L614" t="s">
        <v>85</v>
      </c>
      <c r="M614" t="s">
        <v>86</v>
      </c>
      <c r="N614">
        <v>2</v>
      </c>
      <c r="O614" s="1">
        <v>44662.764131944445</v>
      </c>
      <c r="P614" s="1">
        <v>44662.866990740738</v>
      </c>
      <c r="Q614">
        <v>1449</v>
      </c>
      <c r="R614">
        <v>7438</v>
      </c>
      <c r="S614" t="b">
        <v>0</v>
      </c>
      <c r="T614" t="s">
        <v>87</v>
      </c>
      <c r="U614" t="b">
        <v>1</v>
      </c>
      <c r="V614" t="s">
        <v>1394</v>
      </c>
      <c r="W614" s="1">
        <v>44662.819733796299</v>
      </c>
      <c r="X614">
        <v>2880</v>
      </c>
      <c r="Y614">
        <v>420</v>
      </c>
      <c r="Z614">
        <v>0</v>
      </c>
      <c r="AA614">
        <v>420</v>
      </c>
      <c r="AB614">
        <v>108</v>
      </c>
      <c r="AC614">
        <v>384</v>
      </c>
      <c r="AD614">
        <v>48</v>
      </c>
      <c r="AE614">
        <v>0</v>
      </c>
      <c r="AF614">
        <v>0</v>
      </c>
      <c r="AG614">
        <v>0</v>
      </c>
      <c r="AH614" t="s">
        <v>240</v>
      </c>
      <c r="AI614" s="1">
        <v>44662.866990740738</v>
      </c>
      <c r="AJ614">
        <v>1982</v>
      </c>
      <c r="AK614">
        <v>5</v>
      </c>
      <c r="AL614">
        <v>0</v>
      </c>
      <c r="AM614">
        <v>5</v>
      </c>
      <c r="AN614">
        <v>98</v>
      </c>
      <c r="AO614">
        <v>5</v>
      </c>
      <c r="AP614">
        <v>43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1405</v>
      </c>
      <c r="B615" t="s">
        <v>79</v>
      </c>
      <c r="C615" t="s">
        <v>1406</v>
      </c>
      <c r="D615" t="s">
        <v>81</v>
      </c>
      <c r="E615" s="2" t="str">
        <f>HYPERLINK("capsilon://?command=openfolder&amp;siteaddress=FAM.docvelocity-na8.net&amp;folderid=FX57F3F5B9-3481-1711-B511-1DF54F21EB9B","FX220313263")</f>
        <v>FX220313263</v>
      </c>
      <c r="F615" t="s">
        <v>19</v>
      </c>
      <c r="G615" t="s">
        <v>19</v>
      </c>
      <c r="H615" t="s">
        <v>82</v>
      </c>
      <c r="I615" t="s">
        <v>1407</v>
      </c>
      <c r="J615">
        <v>120</v>
      </c>
      <c r="K615" t="s">
        <v>84</v>
      </c>
      <c r="L615" t="s">
        <v>85</v>
      </c>
      <c r="M615" t="s">
        <v>86</v>
      </c>
      <c r="N615">
        <v>1</v>
      </c>
      <c r="O615" s="1">
        <v>44662.789803240739</v>
      </c>
      <c r="P615" s="1">
        <v>44662.842048611114</v>
      </c>
      <c r="Q615">
        <v>3147</v>
      </c>
      <c r="R615">
        <v>1367</v>
      </c>
      <c r="S615" t="b">
        <v>0</v>
      </c>
      <c r="T615" t="s">
        <v>87</v>
      </c>
      <c r="U615" t="b">
        <v>0</v>
      </c>
      <c r="V615" t="s">
        <v>320</v>
      </c>
      <c r="W615" s="1">
        <v>44662.842048611114</v>
      </c>
      <c r="X615">
        <v>1003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120</v>
      </c>
      <c r="AE615">
        <v>96</v>
      </c>
      <c r="AF615">
        <v>0</v>
      </c>
      <c r="AG615">
        <v>6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1408</v>
      </c>
      <c r="B616" t="s">
        <v>79</v>
      </c>
      <c r="C616" t="s">
        <v>1409</v>
      </c>
      <c r="D616" t="s">
        <v>81</v>
      </c>
      <c r="E616" s="2" t="str">
        <f>HYPERLINK("capsilon://?command=openfolder&amp;siteaddress=FAM.docvelocity-na8.net&amp;folderid=FXB1E53EE6-BD1E-C2AD-13F7-3B926B51E9A4","FX22042639")</f>
        <v>FX22042639</v>
      </c>
      <c r="F616" t="s">
        <v>19</v>
      </c>
      <c r="G616" t="s">
        <v>19</v>
      </c>
      <c r="H616" t="s">
        <v>82</v>
      </c>
      <c r="I616" t="s">
        <v>1410</v>
      </c>
      <c r="J616">
        <v>116</v>
      </c>
      <c r="K616" t="s">
        <v>84</v>
      </c>
      <c r="L616" t="s">
        <v>85</v>
      </c>
      <c r="M616" t="s">
        <v>86</v>
      </c>
      <c r="N616">
        <v>1</v>
      </c>
      <c r="O616" s="1">
        <v>44662.806759259256</v>
      </c>
      <c r="P616" s="1">
        <v>44662.856759259259</v>
      </c>
      <c r="Q616">
        <v>2539</v>
      </c>
      <c r="R616">
        <v>1781</v>
      </c>
      <c r="S616" t="b">
        <v>0</v>
      </c>
      <c r="T616" t="s">
        <v>87</v>
      </c>
      <c r="U616" t="b">
        <v>0</v>
      </c>
      <c r="V616" t="s">
        <v>320</v>
      </c>
      <c r="W616" s="1">
        <v>44662.856759259259</v>
      </c>
      <c r="X616">
        <v>660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116</v>
      </c>
      <c r="AE616">
        <v>90</v>
      </c>
      <c r="AF616">
        <v>0</v>
      </c>
      <c r="AG616">
        <v>6</v>
      </c>
      <c r="AH616" t="s">
        <v>87</v>
      </c>
      <c r="AI616" t="s">
        <v>87</v>
      </c>
      <c r="AJ616" t="s">
        <v>87</v>
      </c>
      <c r="AK616" t="s">
        <v>87</v>
      </c>
      <c r="AL616" t="s">
        <v>87</v>
      </c>
      <c r="AM616" t="s">
        <v>87</v>
      </c>
      <c r="AN616" t="s">
        <v>87</v>
      </c>
      <c r="AO616" t="s">
        <v>87</v>
      </c>
      <c r="AP616" t="s">
        <v>87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1411</v>
      </c>
      <c r="B617" t="s">
        <v>79</v>
      </c>
      <c r="C617" t="s">
        <v>1412</v>
      </c>
      <c r="D617" t="s">
        <v>81</v>
      </c>
      <c r="E617" s="2" t="str">
        <f>HYPERLINK("capsilon://?command=openfolder&amp;siteaddress=FAM.docvelocity-na8.net&amp;folderid=FX2AA5FC4C-8B58-CCCC-96C5-E27E57648372","FX22043151")</f>
        <v>FX22043151</v>
      </c>
      <c r="F617" t="s">
        <v>19</v>
      </c>
      <c r="G617" t="s">
        <v>19</v>
      </c>
      <c r="H617" t="s">
        <v>82</v>
      </c>
      <c r="I617" t="s">
        <v>1413</v>
      </c>
      <c r="J617">
        <v>120</v>
      </c>
      <c r="K617" t="s">
        <v>84</v>
      </c>
      <c r="L617" t="s">
        <v>85</v>
      </c>
      <c r="M617" t="s">
        <v>86</v>
      </c>
      <c r="N617">
        <v>1</v>
      </c>
      <c r="O617" s="1">
        <v>44662.815706018519</v>
      </c>
      <c r="P617" s="1">
        <v>44662.849108796298</v>
      </c>
      <c r="Q617">
        <v>2067</v>
      </c>
      <c r="R617">
        <v>819</v>
      </c>
      <c r="S617" t="b">
        <v>0</v>
      </c>
      <c r="T617" t="s">
        <v>87</v>
      </c>
      <c r="U617" t="b">
        <v>0</v>
      </c>
      <c r="V617" t="s">
        <v>320</v>
      </c>
      <c r="W617" s="1">
        <v>44662.849108796298</v>
      </c>
      <c r="X617">
        <v>609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120</v>
      </c>
      <c r="AE617">
        <v>96</v>
      </c>
      <c r="AF617">
        <v>0</v>
      </c>
      <c r="AG617">
        <v>13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1414</v>
      </c>
      <c r="B618" t="s">
        <v>79</v>
      </c>
      <c r="C618" t="s">
        <v>1406</v>
      </c>
      <c r="D618" t="s">
        <v>81</v>
      </c>
      <c r="E618" s="2" t="str">
        <f>HYPERLINK("capsilon://?command=openfolder&amp;siteaddress=FAM.docvelocity-na8.net&amp;folderid=FX57F3F5B9-3481-1711-B511-1DF54F21EB9B","FX220313263")</f>
        <v>FX220313263</v>
      </c>
      <c r="F618" t="s">
        <v>19</v>
      </c>
      <c r="G618" t="s">
        <v>19</v>
      </c>
      <c r="H618" t="s">
        <v>82</v>
      </c>
      <c r="I618" t="s">
        <v>1407</v>
      </c>
      <c r="J618">
        <v>176</v>
      </c>
      <c r="K618" t="s">
        <v>84</v>
      </c>
      <c r="L618" t="s">
        <v>85</v>
      </c>
      <c r="M618" t="s">
        <v>86</v>
      </c>
      <c r="N618">
        <v>2</v>
      </c>
      <c r="O618" s="1">
        <v>44662.84547453704</v>
      </c>
      <c r="P618" s="1">
        <v>44662.877812500003</v>
      </c>
      <c r="Q618">
        <v>491</v>
      </c>
      <c r="R618">
        <v>2303</v>
      </c>
      <c r="S618" t="b">
        <v>0</v>
      </c>
      <c r="T618" t="s">
        <v>87</v>
      </c>
      <c r="U618" t="b">
        <v>1</v>
      </c>
      <c r="V618" t="s">
        <v>322</v>
      </c>
      <c r="W618" s="1">
        <v>44662.86346064815</v>
      </c>
      <c r="X618">
        <v>1369</v>
      </c>
      <c r="Y618">
        <v>175</v>
      </c>
      <c r="Z618">
        <v>0</v>
      </c>
      <c r="AA618">
        <v>175</v>
      </c>
      <c r="AB618">
        <v>0</v>
      </c>
      <c r="AC618">
        <v>144</v>
      </c>
      <c r="AD618">
        <v>1</v>
      </c>
      <c r="AE618">
        <v>0</v>
      </c>
      <c r="AF618">
        <v>0</v>
      </c>
      <c r="AG618">
        <v>0</v>
      </c>
      <c r="AH618" t="s">
        <v>240</v>
      </c>
      <c r="AI618" s="1">
        <v>44662.877812500003</v>
      </c>
      <c r="AJ618">
        <v>934</v>
      </c>
      <c r="AK618">
        <v>1</v>
      </c>
      <c r="AL618">
        <v>0</v>
      </c>
      <c r="AM618">
        <v>1</v>
      </c>
      <c r="AN618">
        <v>0</v>
      </c>
      <c r="AO618">
        <v>1</v>
      </c>
      <c r="AP618">
        <v>0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1415</v>
      </c>
      <c r="B619" t="s">
        <v>79</v>
      </c>
      <c r="C619" t="s">
        <v>1412</v>
      </c>
      <c r="D619" t="s">
        <v>81</v>
      </c>
      <c r="E619" s="2" t="str">
        <f>HYPERLINK("capsilon://?command=openfolder&amp;siteaddress=FAM.docvelocity-na8.net&amp;folderid=FX2AA5FC4C-8B58-CCCC-96C5-E27E57648372","FX22043151")</f>
        <v>FX22043151</v>
      </c>
      <c r="F619" t="s">
        <v>19</v>
      </c>
      <c r="G619" t="s">
        <v>19</v>
      </c>
      <c r="H619" t="s">
        <v>82</v>
      </c>
      <c r="I619" t="s">
        <v>1413</v>
      </c>
      <c r="J619">
        <v>400</v>
      </c>
      <c r="K619" t="s">
        <v>84</v>
      </c>
      <c r="L619" t="s">
        <v>85</v>
      </c>
      <c r="M619" t="s">
        <v>86</v>
      </c>
      <c r="N619">
        <v>2</v>
      </c>
      <c r="O619" s="1">
        <v>44662.853263888886</v>
      </c>
      <c r="P619" s="1">
        <v>44662.959155092591</v>
      </c>
      <c r="Q619">
        <v>825</v>
      </c>
      <c r="R619">
        <v>8324</v>
      </c>
      <c r="S619" t="b">
        <v>0</v>
      </c>
      <c r="T619" t="s">
        <v>87</v>
      </c>
      <c r="U619" t="b">
        <v>1</v>
      </c>
      <c r="V619" t="s">
        <v>320</v>
      </c>
      <c r="W619" s="1">
        <v>44662.925763888888</v>
      </c>
      <c r="X619">
        <v>5958</v>
      </c>
      <c r="Y619">
        <v>586</v>
      </c>
      <c r="Z619">
        <v>0</v>
      </c>
      <c r="AA619">
        <v>586</v>
      </c>
      <c r="AB619">
        <v>0</v>
      </c>
      <c r="AC619">
        <v>503</v>
      </c>
      <c r="AD619">
        <v>-186</v>
      </c>
      <c r="AE619">
        <v>0</v>
      </c>
      <c r="AF619">
        <v>0</v>
      </c>
      <c r="AG619">
        <v>0</v>
      </c>
      <c r="AH619" t="s">
        <v>240</v>
      </c>
      <c r="AI619" s="1">
        <v>44662.959155092591</v>
      </c>
      <c r="AJ619">
        <v>740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-186</v>
      </c>
      <c r="AQ619">
        <v>0</v>
      </c>
      <c r="AR619">
        <v>0</v>
      </c>
      <c r="AS619">
        <v>0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1416</v>
      </c>
      <c r="B620" t="s">
        <v>79</v>
      </c>
      <c r="C620" t="s">
        <v>1409</v>
      </c>
      <c r="D620" t="s">
        <v>81</v>
      </c>
      <c r="E620" s="2" t="str">
        <f>HYPERLINK("capsilon://?command=openfolder&amp;siteaddress=FAM.docvelocity-na8.net&amp;folderid=FXB1E53EE6-BD1E-C2AD-13F7-3B926B51E9A4","FX22042639")</f>
        <v>FX22042639</v>
      </c>
      <c r="F620" t="s">
        <v>19</v>
      </c>
      <c r="G620" t="s">
        <v>19</v>
      </c>
      <c r="H620" t="s">
        <v>82</v>
      </c>
      <c r="I620" t="s">
        <v>1410</v>
      </c>
      <c r="J620">
        <v>172</v>
      </c>
      <c r="K620" t="s">
        <v>84</v>
      </c>
      <c r="L620" t="s">
        <v>85</v>
      </c>
      <c r="M620" t="s">
        <v>86</v>
      </c>
      <c r="N620">
        <v>2</v>
      </c>
      <c r="O620" s="1">
        <v>44662.860763888886</v>
      </c>
      <c r="P620" s="1">
        <v>44662.910601851851</v>
      </c>
      <c r="Q620">
        <v>1320</v>
      </c>
      <c r="R620">
        <v>2986</v>
      </c>
      <c r="S620" t="b">
        <v>0</v>
      </c>
      <c r="T620" t="s">
        <v>87</v>
      </c>
      <c r="U620" t="b">
        <v>1</v>
      </c>
      <c r="V620" t="s">
        <v>322</v>
      </c>
      <c r="W620" s="1">
        <v>44662.882870370369</v>
      </c>
      <c r="X620">
        <v>1676</v>
      </c>
      <c r="Y620">
        <v>173</v>
      </c>
      <c r="Z620">
        <v>0</v>
      </c>
      <c r="AA620">
        <v>173</v>
      </c>
      <c r="AB620">
        <v>0</v>
      </c>
      <c r="AC620">
        <v>155</v>
      </c>
      <c r="AD620">
        <v>-1</v>
      </c>
      <c r="AE620">
        <v>0</v>
      </c>
      <c r="AF620">
        <v>0</v>
      </c>
      <c r="AG620">
        <v>0</v>
      </c>
      <c r="AH620" t="s">
        <v>200</v>
      </c>
      <c r="AI620" s="1">
        <v>44662.910601851851</v>
      </c>
      <c r="AJ620">
        <v>1310</v>
      </c>
      <c r="AK620">
        <v>2</v>
      </c>
      <c r="AL620">
        <v>0</v>
      </c>
      <c r="AM620">
        <v>2</v>
      </c>
      <c r="AN620">
        <v>0</v>
      </c>
      <c r="AO620">
        <v>1</v>
      </c>
      <c r="AP620">
        <v>-3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1417</v>
      </c>
      <c r="B621" t="s">
        <v>79</v>
      </c>
      <c r="C621" t="s">
        <v>1418</v>
      </c>
      <c r="D621" t="s">
        <v>81</v>
      </c>
      <c r="E621" s="2" t="str">
        <f>HYPERLINK("capsilon://?command=openfolder&amp;siteaddress=FAM.docvelocity-na8.net&amp;folderid=FX28120B57-604A-8410-2627-514B22248CE3","FX220314221")</f>
        <v>FX220314221</v>
      </c>
      <c r="F621" t="s">
        <v>19</v>
      </c>
      <c r="G621" t="s">
        <v>19</v>
      </c>
      <c r="H621" t="s">
        <v>82</v>
      </c>
      <c r="I621" t="s">
        <v>1419</v>
      </c>
      <c r="J621">
        <v>60</v>
      </c>
      <c r="K621" t="s">
        <v>84</v>
      </c>
      <c r="L621" t="s">
        <v>85</v>
      </c>
      <c r="M621" t="s">
        <v>86</v>
      </c>
      <c r="N621">
        <v>1</v>
      </c>
      <c r="O621" s="1">
        <v>44662.862129629626</v>
      </c>
      <c r="P621" s="1">
        <v>44662.908541666664</v>
      </c>
      <c r="Q621">
        <v>3381</v>
      </c>
      <c r="R621">
        <v>629</v>
      </c>
      <c r="S621" t="b">
        <v>0</v>
      </c>
      <c r="T621" t="s">
        <v>87</v>
      </c>
      <c r="U621" t="b">
        <v>0</v>
      </c>
      <c r="V621" t="s">
        <v>315</v>
      </c>
      <c r="W621" s="1">
        <v>44662.908541666664</v>
      </c>
      <c r="X621">
        <v>501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60</v>
      </c>
      <c r="AE621">
        <v>48</v>
      </c>
      <c r="AF621">
        <v>0</v>
      </c>
      <c r="AG621">
        <v>4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1420</v>
      </c>
      <c r="B622" t="s">
        <v>79</v>
      </c>
      <c r="C622" t="s">
        <v>1398</v>
      </c>
      <c r="D622" t="s">
        <v>81</v>
      </c>
      <c r="E622" s="2" t="str">
        <f>HYPERLINK("capsilon://?command=openfolder&amp;siteaddress=FAM.docvelocity-na8.net&amp;folderid=FXB63F29BF-2634-EC21-BE50-2943D1410F38","FX220313205")</f>
        <v>FX220313205</v>
      </c>
      <c r="F622" t="s">
        <v>19</v>
      </c>
      <c r="G622" t="s">
        <v>19</v>
      </c>
      <c r="H622" t="s">
        <v>82</v>
      </c>
      <c r="I622" t="s">
        <v>1421</v>
      </c>
      <c r="J622">
        <v>28</v>
      </c>
      <c r="K622" t="s">
        <v>84</v>
      </c>
      <c r="L622" t="s">
        <v>85</v>
      </c>
      <c r="M622" t="s">
        <v>86</v>
      </c>
      <c r="N622">
        <v>2</v>
      </c>
      <c r="O622" s="1">
        <v>44652.715694444443</v>
      </c>
      <c r="P622" s="1">
        <v>44652.751145833332</v>
      </c>
      <c r="Q622">
        <v>2413</v>
      </c>
      <c r="R622">
        <v>650</v>
      </c>
      <c r="S622" t="b">
        <v>0</v>
      </c>
      <c r="T622" t="s">
        <v>87</v>
      </c>
      <c r="U622" t="b">
        <v>0</v>
      </c>
      <c r="V622" t="s">
        <v>148</v>
      </c>
      <c r="W622" s="1">
        <v>44652.72347222222</v>
      </c>
      <c r="X622">
        <v>341</v>
      </c>
      <c r="Y622">
        <v>21</v>
      </c>
      <c r="Z622">
        <v>0</v>
      </c>
      <c r="AA622">
        <v>21</v>
      </c>
      <c r="AB622">
        <v>0</v>
      </c>
      <c r="AC622">
        <v>4</v>
      </c>
      <c r="AD622">
        <v>7</v>
      </c>
      <c r="AE622">
        <v>0</v>
      </c>
      <c r="AF622">
        <v>0</v>
      </c>
      <c r="AG622">
        <v>0</v>
      </c>
      <c r="AH622" t="s">
        <v>115</v>
      </c>
      <c r="AI622" s="1">
        <v>44652.751145833332</v>
      </c>
      <c r="AJ622">
        <v>186</v>
      </c>
      <c r="AK622">
        <v>1</v>
      </c>
      <c r="AL622">
        <v>0</v>
      </c>
      <c r="AM622">
        <v>1</v>
      </c>
      <c r="AN622">
        <v>0</v>
      </c>
      <c r="AO622">
        <v>1</v>
      </c>
      <c r="AP622">
        <v>6</v>
      </c>
      <c r="AQ622">
        <v>0</v>
      </c>
      <c r="AR622">
        <v>0</v>
      </c>
      <c r="AS622">
        <v>0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1422</v>
      </c>
      <c r="B623" t="s">
        <v>79</v>
      </c>
      <c r="C623" t="s">
        <v>1398</v>
      </c>
      <c r="D623" t="s">
        <v>81</v>
      </c>
      <c r="E623" s="2" t="str">
        <f>HYPERLINK("capsilon://?command=openfolder&amp;siteaddress=FAM.docvelocity-na8.net&amp;folderid=FXB63F29BF-2634-EC21-BE50-2943D1410F38","FX220313205")</f>
        <v>FX220313205</v>
      </c>
      <c r="F623" t="s">
        <v>19</v>
      </c>
      <c r="G623" t="s">
        <v>19</v>
      </c>
      <c r="H623" t="s">
        <v>82</v>
      </c>
      <c r="I623" t="s">
        <v>1423</v>
      </c>
      <c r="J623">
        <v>32</v>
      </c>
      <c r="K623" t="s">
        <v>84</v>
      </c>
      <c r="L623" t="s">
        <v>85</v>
      </c>
      <c r="M623" t="s">
        <v>86</v>
      </c>
      <c r="N623">
        <v>2</v>
      </c>
      <c r="O623" s="1">
        <v>44652.715856481482</v>
      </c>
      <c r="P623" s="1">
        <v>44652.751458333332</v>
      </c>
      <c r="Q623">
        <v>2995</v>
      </c>
      <c r="R623">
        <v>81</v>
      </c>
      <c r="S623" t="b">
        <v>0</v>
      </c>
      <c r="T623" t="s">
        <v>87</v>
      </c>
      <c r="U623" t="b">
        <v>0</v>
      </c>
      <c r="V623" t="s">
        <v>196</v>
      </c>
      <c r="W623" s="1">
        <v>44652.721435185187</v>
      </c>
      <c r="X623">
        <v>54</v>
      </c>
      <c r="Y623">
        <v>0</v>
      </c>
      <c r="Z623">
        <v>0</v>
      </c>
      <c r="AA623">
        <v>0</v>
      </c>
      <c r="AB623">
        <v>27</v>
      </c>
      <c r="AC623">
        <v>0</v>
      </c>
      <c r="AD623">
        <v>32</v>
      </c>
      <c r="AE623">
        <v>0</v>
      </c>
      <c r="AF623">
        <v>0</v>
      </c>
      <c r="AG623">
        <v>0</v>
      </c>
      <c r="AH623" t="s">
        <v>115</v>
      </c>
      <c r="AI623" s="1">
        <v>44652.751458333332</v>
      </c>
      <c r="AJ623">
        <v>27</v>
      </c>
      <c r="AK623">
        <v>0</v>
      </c>
      <c r="AL623">
        <v>0</v>
      </c>
      <c r="AM623">
        <v>0</v>
      </c>
      <c r="AN623">
        <v>27</v>
      </c>
      <c r="AO623">
        <v>0</v>
      </c>
      <c r="AP623">
        <v>32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1424</v>
      </c>
      <c r="B624" t="s">
        <v>79</v>
      </c>
      <c r="C624" t="s">
        <v>1398</v>
      </c>
      <c r="D624" t="s">
        <v>81</v>
      </c>
      <c r="E624" s="2" t="str">
        <f>HYPERLINK("capsilon://?command=openfolder&amp;siteaddress=FAM.docvelocity-na8.net&amp;folderid=FXB63F29BF-2634-EC21-BE50-2943D1410F38","FX220313205")</f>
        <v>FX220313205</v>
      </c>
      <c r="F624" t="s">
        <v>19</v>
      </c>
      <c r="G624" t="s">
        <v>19</v>
      </c>
      <c r="H624" t="s">
        <v>82</v>
      </c>
      <c r="I624" t="s">
        <v>1425</v>
      </c>
      <c r="J624">
        <v>32</v>
      </c>
      <c r="K624" t="s">
        <v>84</v>
      </c>
      <c r="L624" t="s">
        <v>85</v>
      </c>
      <c r="M624" t="s">
        <v>86</v>
      </c>
      <c r="N624">
        <v>2</v>
      </c>
      <c r="O624" s="1">
        <v>44652.716134259259</v>
      </c>
      <c r="P624" s="1">
        <v>44652.751736111109</v>
      </c>
      <c r="Q624">
        <v>2996</v>
      </c>
      <c r="R624">
        <v>80</v>
      </c>
      <c r="S624" t="b">
        <v>0</v>
      </c>
      <c r="T624" t="s">
        <v>87</v>
      </c>
      <c r="U624" t="b">
        <v>0</v>
      </c>
      <c r="V624" t="s">
        <v>196</v>
      </c>
      <c r="W624" s="1">
        <v>44652.721956018519</v>
      </c>
      <c r="X624">
        <v>44</v>
      </c>
      <c r="Y624">
        <v>0</v>
      </c>
      <c r="Z624">
        <v>0</v>
      </c>
      <c r="AA624">
        <v>0</v>
      </c>
      <c r="AB624">
        <v>27</v>
      </c>
      <c r="AC624">
        <v>0</v>
      </c>
      <c r="AD624">
        <v>32</v>
      </c>
      <c r="AE624">
        <v>0</v>
      </c>
      <c r="AF624">
        <v>0</v>
      </c>
      <c r="AG624">
        <v>0</v>
      </c>
      <c r="AH624" t="s">
        <v>115</v>
      </c>
      <c r="AI624" s="1">
        <v>44652.751736111109</v>
      </c>
      <c r="AJ624">
        <v>23</v>
      </c>
      <c r="AK624">
        <v>0</v>
      </c>
      <c r="AL624">
        <v>0</v>
      </c>
      <c r="AM624">
        <v>0</v>
      </c>
      <c r="AN624">
        <v>27</v>
      </c>
      <c r="AO624">
        <v>0</v>
      </c>
      <c r="AP624">
        <v>32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1426</v>
      </c>
      <c r="B625" t="s">
        <v>79</v>
      </c>
      <c r="C625" t="s">
        <v>1427</v>
      </c>
      <c r="D625" t="s">
        <v>81</v>
      </c>
      <c r="E625" s="2" t="str">
        <f>HYPERLINK("capsilon://?command=openfolder&amp;siteaddress=FAM.docvelocity-na8.net&amp;folderid=FXB2FA1E4C-92DE-509C-B9B4-1DD55BBAFECB","FX22043959")</f>
        <v>FX22043959</v>
      </c>
      <c r="F625" t="s">
        <v>19</v>
      </c>
      <c r="G625" t="s">
        <v>19</v>
      </c>
      <c r="H625" t="s">
        <v>82</v>
      </c>
      <c r="I625" t="s">
        <v>1428</v>
      </c>
      <c r="J625">
        <v>64</v>
      </c>
      <c r="K625" t="s">
        <v>84</v>
      </c>
      <c r="L625" t="s">
        <v>85</v>
      </c>
      <c r="M625" t="s">
        <v>86</v>
      </c>
      <c r="N625">
        <v>1</v>
      </c>
      <c r="O625" s="1">
        <v>44662.899513888886</v>
      </c>
      <c r="P625" s="1">
        <v>44662.933437500003</v>
      </c>
      <c r="Q625">
        <v>2151</v>
      </c>
      <c r="R625">
        <v>780</v>
      </c>
      <c r="S625" t="b">
        <v>0</v>
      </c>
      <c r="T625" t="s">
        <v>87</v>
      </c>
      <c r="U625" t="b">
        <v>0</v>
      </c>
      <c r="V625" t="s">
        <v>320</v>
      </c>
      <c r="W625" s="1">
        <v>44662.933437500003</v>
      </c>
      <c r="X625">
        <v>663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64</v>
      </c>
      <c r="AE625">
        <v>54</v>
      </c>
      <c r="AF625">
        <v>0</v>
      </c>
      <c r="AG625">
        <v>8</v>
      </c>
      <c r="AH625" t="s">
        <v>87</v>
      </c>
      <c r="AI625" t="s">
        <v>87</v>
      </c>
      <c r="AJ625" t="s">
        <v>87</v>
      </c>
      <c r="AK625" t="s">
        <v>87</v>
      </c>
      <c r="AL625" t="s">
        <v>87</v>
      </c>
      <c r="AM625" t="s">
        <v>87</v>
      </c>
      <c r="AN625" t="s">
        <v>87</v>
      </c>
      <c r="AO625" t="s">
        <v>87</v>
      </c>
      <c r="AP625" t="s">
        <v>87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1429</v>
      </c>
      <c r="B626" t="s">
        <v>79</v>
      </c>
      <c r="C626" t="s">
        <v>1430</v>
      </c>
      <c r="D626" t="s">
        <v>81</v>
      </c>
      <c r="E626" s="2" t="str">
        <f>HYPERLINK("capsilon://?command=openfolder&amp;siteaddress=FAM.docvelocity-na8.net&amp;folderid=FXC74A307B-0DDC-43A5-3618-CA94E30EBF77","FX220313377")</f>
        <v>FX220313377</v>
      </c>
      <c r="F626" t="s">
        <v>19</v>
      </c>
      <c r="G626" t="s">
        <v>19</v>
      </c>
      <c r="H626" t="s">
        <v>82</v>
      </c>
      <c r="I626" t="s">
        <v>1431</v>
      </c>
      <c r="J626">
        <v>655</v>
      </c>
      <c r="K626" t="s">
        <v>84</v>
      </c>
      <c r="L626" t="s">
        <v>85</v>
      </c>
      <c r="M626" t="s">
        <v>86</v>
      </c>
      <c r="N626">
        <v>1</v>
      </c>
      <c r="O626" s="1">
        <v>44652.719837962963</v>
      </c>
      <c r="P626" s="1">
        <v>44652.733715277776</v>
      </c>
      <c r="Q626">
        <v>586</v>
      </c>
      <c r="R626">
        <v>613</v>
      </c>
      <c r="S626" t="b">
        <v>0</v>
      </c>
      <c r="T626" t="s">
        <v>87</v>
      </c>
      <c r="U626" t="b">
        <v>0</v>
      </c>
      <c r="V626" t="s">
        <v>88</v>
      </c>
      <c r="W626" s="1">
        <v>44652.733715277776</v>
      </c>
      <c r="X626">
        <v>486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655</v>
      </c>
      <c r="AE626">
        <v>630</v>
      </c>
      <c r="AF626">
        <v>0</v>
      </c>
      <c r="AG626">
        <v>21</v>
      </c>
      <c r="AH626" t="s">
        <v>87</v>
      </c>
      <c r="AI626" t="s">
        <v>87</v>
      </c>
      <c r="AJ626" t="s">
        <v>87</v>
      </c>
      <c r="AK626" t="s">
        <v>87</v>
      </c>
      <c r="AL626" t="s">
        <v>87</v>
      </c>
      <c r="AM626" t="s">
        <v>87</v>
      </c>
      <c r="AN626" t="s">
        <v>87</v>
      </c>
      <c r="AO626" t="s">
        <v>87</v>
      </c>
      <c r="AP626" t="s">
        <v>87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1432</v>
      </c>
      <c r="B627" t="s">
        <v>79</v>
      </c>
      <c r="C627" t="s">
        <v>1418</v>
      </c>
      <c r="D627" t="s">
        <v>81</v>
      </c>
      <c r="E627" s="2" t="str">
        <f>HYPERLINK("capsilon://?command=openfolder&amp;siteaddress=FAM.docvelocity-na8.net&amp;folderid=FX28120B57-604A-8410-2627-514B22248CE3","FX220314221")</f>
        <v>FX220314221</v>
      </c>
      <c r="F627" t="s">
        <v>19</v>
      </c>
      <c r="G627" t="s">
        <v>19</v>
      </c>
      <c r="H627" t="s">
        <v>82</v>
      </c>
      <c r="I627" t="s">
        <v>1419</v>
      </c>
      <c r="J627">
        <v>120</v>
      </c>
      <c r="K627" t="s">
        <v>84</v>
      </c>
      <c r="L627" t="s">
        <v>85</v>
      </c>
      <c r="M627" t="s">
        <v>86</v>
      </c>
      <c r="N627">
        <v>2</v>
      </c>
      <c r="O627" s="1">
        <v>44662.911956018521</v>
      </c>
      <c r="P627" s="1">
        <v>44662.965300925927</v>
      </c>
      <c r="Q627">
        <v>2313</v>
      </c>
      <c r="R627">
        <v>2296</v>
      </c>
      <c r="S627" t="b">
        <v>0</v>
      </c>
      <c r="T627" t="s">
        <v>87</v>
      </c>
      <c r="U627" t="b">
        <v>1</v>
      </c>
      <c r="V627" t="s">
        <v>315</v>
      </c>
      <c r="W627" s="1">
        <v>44662.925821759258</v>
      </c>
      <c r="X627">
        <v>1187</v>
      </c>
      <c r="Y627">
        <v>174</v>
      </c>
      <c r="Z627">
        <v>0</v>
      </c>
      <c r="AA627">
        <v>174</v>
      </c>
      <c r="AB627">
        <v>0</v>
      </c>
      <c r="AC627">
        <v>155</v>
      </c>
      <c r="AD627">
        <v>-54</v>
      </c>
      <c r="AE627">
        <v>0</v>
      </c>
      <c r="AF627">
        <v>0</v>
      </c>
      <c r="AG627">
        <v>0</v>
      </c>
      <c r="AH627" t="s">
        <v>299</v>
      </c>
      <c r="AI627" s="1">
        <v>44662.965300925927</v>
      </c>
      <c r="AJ627">
        <v>1100</v>
      </c>
      <c r="AK627">
        <v>2</v>
      </c>
      <c r="AL627">
        <v>0</v>
      </c>
      <c r="AM627">
        <v>2</v>
      </c>
      <c r="AN627">
        <v>0</v>
      </c>
      <c r="AO627">
        <v>2</v>
      </c>
      <c r="AP627">
        <v>-56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1433</v>
      </c>
      <c r="B628" t="s">
        <v>79</v>
      </c>
      <c r="C628" t="s">
        <v>1427</v>
      </c>
      <c r="D628" t="s">
        <v>81</v>
      </c>
      <c r="E628" s="2" t="str">
        <f>HYPERLINK("capsilon://?command=openfolder&amp;siteaddress=FAM.docvelocity-na8.net&amp;folderid=FXB2FA1E4C-92DE-509C-B9B4-1DD55BBAFECB","FX22043959")</f>
        <v>FX22043959</v>
      </c>
      <c r="F628" t="s">
        <v>19</v>
      </c>
      <c r="G628" t="s">
        <v>19</v>
      </c>
      <c r="H628" t="s">
        <v>82</v>
      </c>
      <c r="I628" t="s">
        <v>1428</v>
      </c>
      <c r="J628">
        <v>256</v>
      </c>
      <c r="K628" t="s">
        <v>84</v>
      </c>
      <c r="L628" t="s">
        <v>85</v>
      </c>
      <c r="M628" t="s">
        <v>86</v>
      </c>
      <c r="N628">
        <v>2</v>
      </c>
      <c r="O628" s="1">
        <v>44662.936921296299</v>
      </c>
      <c r="P628" s="1">
        <v>44663.019328703704</v>
      </c>
      <c r="Q628">
        <v>1109</v>
      </c>
      <c r="R628">
        <v>6011</v>
      </c>
      <c r="S628" t="b">
        <v>0</v>
      </c>
      <c r="T628" t="s">
        <v>87</v>
      </c>
      <c r="U628" t="b">
        <v>1</v>
      </c>
      <c r="V628" t="s">
        <v>351</v>
      </c>
      <c r="W628" s="1">
        <v>44662.978738425925</v>
      </c>
      <c r="X628">
        <v>3604</v>
      </c>
      <c r="Y628">
        <v>422</v>
      </c>
      <c r="Z628">
        <v>0</v>
      </c>
      <c r="AA628">
        <v>422</v>
      </c>
      <c r="AB628">
        <v>0</v>
      </c>
      <c r="AC628">
        <v>384</v>
      </c>
      <c r="AD628">
        <v>-166</v>
      </c>
      <c r="AE628">
        <v>0</v>
      </c>
      <c r="AF628">
        <v>0</v>
      </c>
      <c r="AG628">
        <v>0</v>
      </c>
      <c r="AH628" t="s">
        <v>240</v>
      </c>
      <c r="AI628" s="1">
        <v>44663.019328703704</v>
      </c>
      <c r="AJ628">
        <v>1312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-166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1434</v>
      </c>
      <c r="B629" t="s">
        <v>79</v>
      </c>
      <c r="C629" t="s">
        <v>1435</v>
      </c>
      <c r="D629" t="s">
        <v>81</v>
      </c>
      <c r="E629" s="2" t="str">
        <f>HYPERLINK("capsilon://?command=openfolder&amp;siteaddress=FAM.docvelocity-na8.net&amp;folderid=FXA139587E-3E32-9A40-F849-716F8A071F9E","FX220312353")</f>
        <v>FX220312353</v>
      </c>
      <c r="F629" t="s">
        <v>19</v>
      </c>
      <c r="G629" t="s">
        <v>19</v>
      </c>
      <c r="H629" t="s">
        <v>82</v>
      </c>
      <c r="I629" t="s">
        <v>1436</v>
      </c>
      <c r="J629">
        <v>28</v>
      </c>
      <c r="K629" t="s">
        <v>84</v>
      </c>
      <c r="L629" t="s">
        <v>85</v>
      </c>
      <c r="M629" t="s">
        <v>86</v>
      </c>
      <c r="N629">
        <v>2</v>
      </c>
      <c r="O629" s="1">
        <v>44662.963449074072</v>
      </c>
      <c r="P629" s="1">
        <v>44662.970231481479</v>
      </c>
      <c r="Q629">
        <v>133</v>
      </c>
      <c r="R629">
        <v>453</v>
      </c>
      <c r="S629" t="b">
        <v>0</v>
      </c>
      <c r="T629" t="s">
        <v>87</v>
      </c>
      <c r="U629" t="b">
        <v>0</v>
      </c>
      <c r="V629" t="s">
        <v>315</v>
      </c>
      <c r="W629" s="1">
        <v>44662.967418981483</v>
      </c>
      <c r="X629">
        <v>305</v>
      </c>
      <c r="Y629">
        <v>21</v>
      </c>
      <c r="Z629">
        <v>0</v>
      </c>
      <c r="AA629">
        <v>21</v>
      </c>
      <c r="AB629">
        <v>0</v>
      </c>
      <c r="AC629">
        <v>18</v>
      </c>
      <c r="AD629">
        <v>7</v>
      </c>
      <c r="AE629">
        <v>0</v>
      </c>
      <c r="AF629">
        <v>0</v>
      </c>
      <c r="AG629">
        <v>0</v>
      </c>
      <c r="AH629" t="s">
        <v>200</v>
      </c>
      <c r="AI629" s="1">
        <v>44662.970231481479</v>
      </c>
      <c r="AJ629">
        <v>148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1437</v>
      </c>
      <c r="B630" t="s">
        <v>79</v>
      </c>
      <c r="C630" t="s">
        <v>1435</v>
      </c>
      <c r="D630" t="s">
        <v>81</v>
      </c>
      <c r="E630" s="2" t="str">
        <f>HYPERLINK("capsilon://?command=openfolder&amp;siteaddress=FAM.docvelocity-na8.net&amp;folderid=FXA139587E-3E32-9A40-F849-716F8A071F9E","FX220312353")</f>
        <v>FX220312353</v>
      </c>
      <c r="F630" t="s">
        <v>19</v>
      </c>
      <c r="G630" t="s">
        <v>19</v>
      </c>
      <c r="H630" t="s">
        <v>82</v>
      </c>
      <c r="I630" t="s">
        <v>1438</v>
      </c>
      <c r="J630">
        <v>28</v>
      </c>
      <c r="K630" t="s">
        <v>84</v>
      </c>
      <c r="L630" t="s">
        <v>85</v>
      </c>
      <c r="M630" t="s">
        <v>86</v>
      </c>
      <c r="N630">
        <v>2</v>
      </c>
      <c r="O630" s="1">
        <v>44662.963495370372</v>
      </c>
      <c r="P630" s="1">
        <v>44662.971087962964</v>
      </c>
      <c r="Q630">
        <v>85</v>
      </c>
      <c r="R630">
        <v>571</v>
      </c>
      <c r="S630" t="b">
        <v>0</v>
      </c>
      <c r="T630" t="s">
        <v>87</v>
      </c>
      <c r="U630" t="b">
        <v>0</v>
      </c>
      <c r="V630" t="s">
        <v>322</v>
      </c>
      <c r="W630" s="1">
        <v>44662.969988425924</v>
      </c>
      <c r="X630">
        <v>498</v>
      </c>
      <c r="Y630">
        <v>21</v>
      </c>
      <c r="Z630">
        <v>0</v>
      </c>
      <c r="AA630">
        <v>21</v>
      </c>
      <c r="AB630">
        <v>0</v>
      </c>
      <c r="AC630">
        <v>18</v>
      </c>
      <c r="AD630">
        <v>7</v>
      </c>
      <c r="AE630">
        <v>0</v>
      </c>
      <c r="AF630">
        <v>0</v>
      </c>
      <c r="AG630">
        <v>0</v>
      </c>
      <c r="AH630" t="s">
        <v>200</v>
      </c>
      <c r="AI630" s="1">
        <v>44662.971087962964</v>
      </c>
      <c r="AJ630">
        <v>73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7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1439</v>
      </c>
      <c r="B631" t="s">
        <v>79</v>
      </c>
      <c r="C631" t="s">
        <v>1435</v>
      </c>
      <c r="D631" t="s">
        <v>81</v>
      </c>
      <c r="E631" s="2" t="str">
        <f>HYPERLINK("capsilon://?command=openfolder&amp;siteaddress=FAM.docvelocity-na8.net&amp;folderid=FXA139587E-3E32-9A40-F849-716F8A071F9E","FX220312353")</f>
        <v>FX220312353</v>
      </c>
      <c r="F631" t="s">
        <v>19</v>
      </c>
      <c r="G631" t="s">
        <v>19</v>
      </c>
      <c r="H631" t="s">
        <v>82</v>
      </c>
      <c r="I631" t="s">
        <v>1440</v>
      </c>
      <c r="J631">
        <v>28</v>
      </c>
      <c r="K631" t="s">
        <v>84</v>
      </c>
      <c r="L631" t="s">
        <v>85</v>
      </c>
      <c r="M631" t="s">
        <v>86</v>
      </c>
      <c r="N631">
        <v>2</v>
      </c>
      <c r="O631" s="1">
        <v>44662.963935185187</v>
      </c>
      <c r="P631" s="1">
        <v>44662.972199074073</v>
      </c>
      <c r="Q631">
        <v>343</v>
      </c>
      <c r="R631">
        <v>371</v>
      </c>
      <c r="S631" t="b">
        <v>0</v>
      </c>
      <c r="T631" t="s">
        <v>87</v>
      </c>
      <c r="U631" t="b">
        <v>0</v>
      </c>
      <c r="V631" t="s">
        <v>315</v>
      </c>
      <c r="W631" s="1">
        <v>44662.970625000002</v>
      </c>
      <c r="X631">
        <v>276</v>
      </c>
      <c r="Y631">
        <v>21</v>
      </c>
      <c r="Z631">
        <v>0</v>
      </c>
      <c r="AA631">
        <v>21</v>
      </c>
      <c r="AB631">
        <v>0</v>
      </c>
      <c r="AC631">
        <v>19</v>
      </c>
      <c r="AD631">
        <v>7</v>
      </c>
      <c r="AE631">
        <v>0</v>
      </c>
      <c r="AF631">
        <v>0</v>
      </c>
      <c r="AG631">
        <v>0</v>
      </c>
      <c r="AH631" t="s">
        <v>200</v>
      </c>
      <c r="AI631" s="1">
        <v>44662.972199074073</v>
      </c>
      <c r="AJ631">
        <v>95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7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1441</v>
      </c>
      <c r="B632" t="s">
        <v>79</v>
      </c>
      <c r="C632" t="s">
        <v>1435</v>
      </c>
      <c r="D632" t="s">
        <v>81</v>
      </c>
      <c r="E632" s="2" t="str">
        <f>HYPERLINK("capsilon://?command=openfolder&amp;siteaddress=FAM.docvelocity-na8.net&amp;folderid=FXA139587E-3E32-9A40-F849-716F8A071F9E","FX220312353")</f>
        <v>FX220312353</v>
      </c>
      <c r="F632" t="s">
        <v>19</v>
      </c>
      <c r="G632" t="s">
        <v>19</v>
      </c>
      <c r="H632" t="s">
        <v>82</v>
      </c>
      <c r="I632" t="s">
        <v>1442</v>
      </c>
      <c r="J632">
        <v>28</v>
      </c>
      <c r="K632" t="s">
        <v>84</v>
      </c>
      <c r="L632" t="s">
        <v>85</v>
      </c>
      <c r="M632" t="s">
        <v>86</v>
      </c>
      <c r="N632">
        <v>2</v>
      </c>
      <c r="O632" s="1">
        <v>44662.964236111111</v>
      </c>
      <c r="P632" s="1">
        <v>44662.974293981482</v>
      </c>
      <c r="Q632">
        <v>548</v>
      </c>
      <c r="R632">
        <v>321</v>
      </c>
      <c r="S632" t="b">
        <v>0</v>
      </c>
      <c r="T632" t="s">
        <v>87</v>
      </c>
      <c r="U632" t="b">
        <v>0</v>
      </c>
      <c r="V632" t="s">
        <v>322</v>
      </c>
      <c r="W632" s="1">
        <v>44662.972233796296</v>
      </c>
      <c r="X632">
        <v>193</v>
      </c>
      <c r="Y632">
        <v>21</v>
      </c>
      <c r="Z632">
        <v>0</v>
      </c>
      <c r="AA632">
        <v>21</v>
      </c>
      <c r="AB632">
        <v>0</v>
      </c>
      <c r="AC632">
        <v>20</v>
      </c>
      <c r="AD632">
        <v>7</v>
      </c>
      <c r="AE632">
        <v>0</v>
      </c>
      <c r="AF632">
        <v>0</v>
      </c>
      <c r="AG632">
        <v>0</v>
      </c>
      <c r="AH632" t="s">
        <v>200</v>
      </c>
      <c r="AI632" s="1">
        <v>44662.974293981482</v>
      </c>
      <c r="AJ632">
        <v>128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7</v>
      </c>
      <c r="AQ632">
        <v>0</v>
      </c>
      <c r="AR632">
        <v>0</v>
      </c>
      <c r="AS632">
        <v>0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1443</v>
      </c>
      <c r="B633" t="s">
        <v>79</v>
      </c>
      <c r="C633" t="s">
        <v>1435</v>
      </c>
      <c r="D633" t="s">
        <v>81</v>
      </c>
      <c r="E633" s="2" t="str">
        <f>HYPERLINK("capsilon://?command=openfolder&amp;siteaddress=FAM.docvelocity-na8.net&amp;folderid=FXA139587E-3E32-9A40-F849-716F8A071F9E","FX220312353")</f>
        <v>FX220312353</v>
      </c>
      <c r="F633" t="s">
        <v>19</v>
      </c>
      <c r="G633" t="s">
        <v>19</v>
      </c>
      <c r="H633" t="s">
        <v>82</v>
      </c>
      <c r="I633" t="s">
        <v>1444</v>
      </c>
      <c r="J633">
        <v>28</v>
      </c>
      <c r="K633" t="s">
        <v>84</v>
      </c>
      <c r="L633" t="s">
        <v>85</v>
      </c>
      <c r="M633" t="s">
        <v>86</v>
      </c>
      <c r="N633">
        <v>2</v>
      </c>
      <c r="O633" s="1">
        <v>44662.964641203704</v>
      </c>
      <c r="P633" s="1">
        <v>44662.977175925924</v>
      </c>
      <c r="Q633">
        <v>650</v>
      </c>
      <c r="R633">
        <v>433</v>
      </c>
      <c r="S633" t="b">
        <v>0</v>
      </c>
      <c r="T633" t="s">
        <v>87</v>
      </c>
      <c r="U633" t="b">
        <v>0</v>
      </c>
      <c r="V633" t="s">
        <v>315</v>
      </c>
      <c r="W633" s="1">
        <v>44662.974027777775</v>
      </c>
      <c r="X633">
        <v>293</v>
      </c>
      <c r="Y633">
        <v>21</v>
      </c>
      <c r="Z633">
        <v>0</v>
      </c>
      <c r="AA633">
        <v>21</v>
      </c>
      <c r="AB633">
        <v>0</v>
      </c>
      <c r="AC633">
        <v>19</v>
      </c>
      <c r="AD633">
        <v>7</v>
      </c>
      <c r="AE633">
        <v>0</v>
      </c>
      <c r="AF633">
        <v>0</v>
      </c>
      <c r="AG633">
        <v>0</v>
      </c>
      <c r="AH633" t="s">
        <v>200</v>
      </c>
      <c r="AI633" s="1">
        <v>44662.977175925924</v>
      </c>
      <c r="AJ633">
        <v>133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7</v>
      </c>
      <c r="AQ633">
        <v>0</v>
      </c>
      <c r="AR633">
        <v>0</v>
      </c>
      <c r="AS633">
        <v>0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1445</v>
      </c>
      <c r="B634" t="s">
        <v>79</v>
      </c>
      <c r="C634" t="s">
        <v>1361</v>
      </c>
      <c r="D634" t="s">
        <v>81</v>
      </c>
      <c r="E634" s="2" t="str">
        <f>HYPERLINK("capsilon://?command=openfolder&amp;siteaddress=FAM.docvelocity-na8.net&amp;folderid=FX40396312-8410-8481-6606-914FF55A20EF","FX220312706")</f>
        <v>FX220312706</v>
      </c>
      <c r="F634" t="s">
        <v>19</v>
      </c>
      <c r="G634" t="s">
        <v>19</v>
      </c>
      <c r="H634" t="s">
        <v>82</v>
      </c>
      <c r="I634" t="s">
        <v>1362</v>
      </c>
      <c r="J634">
        <v>268</v>
      </c>
      <c r="K634" t="s">
        <v>84</v>
      </c>
      <c r="L634" t="s">
        <v>85</v>
      </c>
      <c r="M634" t="s">
        <v>86</v>
      </c>
      <c r="N634">
        <v>2</v>
      </c>
      <c r="O634" s="1">
        <v>44652.725983796299</v>
      </c>
      <c r="P634" s="1">
        <v>44652.785740740743</v>
      </c>
      <c r="Q634">
        <v>2380</v>
      </c>
      <c r="R634">
        <v>2783</v>
      </c>
      <c r="S634" t="b">
        <v>0</v>
      </c>
      <c r="T634" t="s">
        <v>87</v>
      </c>
      <c r="U634" t="b">
        <v>1</v>
      </c>
      <c r="V634" t="s">
        <v>98</v>
      </c>
      <c r="W634" s="1">
        <v>44652.754525462966</v>
      </c>
      <c r="X634">
        <v>1410</v>
      </c>
      <c r="Y634">
        <v>234</v>
      </c>
      <c r="Z634">
        <v>0</v>
      </c>
      <c r="AA634">
        <v>234</v>
      </c>
      <c r="AB634">
        <v>0</v>
      </c>
      <c r="AC634">
        <v>47</v>
      </c>
      <c r="AD634">
        <v>34</v>
      </c>
      <c r="AE634">
        <v>0</v>
      </c>
      <c r="AF634">
        <v>0</v>
      </c>
      <c r="AG634">
        <v>0</v>
      </c>
      <c r="AH634" t="s">
        <v>190</v>
      </c>
      <c r="AI634" s="1">
        <v>44652.785740740743</v>
      </c>
      <c r="AJ634">
        <v>1243</v>
      </c>
      <c r="AK634">
        <v>17</v>
      </c>
      <c r="AL634">
        <v>0</v>
      </c>
      <c r="AM634">
        <v>17</v>
      </c>
      <c r="AN634">
        <v>0</v>
      </c>
      <c r="AO634">
        <v>17</v>
      </c>
      <c r="AP634">
        <v>17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1446</v>
      </c>
      <c r="B635" t="s">
        <v>79</v>
      </c>
      <c r="C635" t="s">
        <v>1368</v>
      </c>
      <c r="D635" t="s">
        <v>81</v>
      </c>
      <c r="E635" s="2" t="str">
        <f>HYPERLINK("capsilon://?command=openfolder&amp;siteaddress=FAM.docvelocity-na8.net&amp;folderid=FX1D04938E-3C8D-2E85-B377-BE6F5D36B06E","FX220313666")</f>
        <v>FX220313666</v>
      </c>
      <c r="F635" t="s">
        <v>19</v>
      </c>
      <c r="G635" t="s">
        <v>19</v>
      </c>
      <c r="H635" t="s">
        <v>82</v>
      </c>
      <c r="I635" t="s">
        <v>1369</v>
      </c>
      <c r="J635">
        <v>188</v>
      </c>
      <c r="K635" t="s">
        <v>84</v>
      </c>
      <c r="L635" t="s">
        <v>85</v>
      </c>
      <c r="M635" t="s">
        <v>86</v>
      </c>
      <c r="N635">
        <v>2</v>
      </c>
      <c r="O635" s="1">
        <v>44652.727060185185</v>
      </c>
      <c r="P635" s="1">
        <v>44653.027268518519</v>
      </c>
      <c r="Q635">
        <v>21223</v>
      </c>
      <c r="R635">
        <v>4715</v>
      </c>
      <c r="S635" t="b">
        <v>0</v>
      </c>
      <c r="T635" t="s">
        <v>87</v>
      </c>
      <c r="U635" t="b">
        <v>1</v>
      </c>
      <c r="V635" t="s">
        <v>320</v>
      </c>
      <c r="W635" s="1">
        <v>44652.996053240742</v>
      </c>
      <c r="X635">
        <v>795</v>
      </c>
      <c r="Y635">
        <v>164</v>
      </c>
      <c r="Z635">
        <v>0</v>
      </c>
      <c r="AA635">
        <v>164</v>
      </c>
      <c r="AB635">
        <v>0</v>
      </c>
      <c r="AC635">
        <v>1</v>
      </c>
      <c r="AD635">
        <v>24</v>
      </c>
      <c r="AE635">
        <v>0</v>
      </c>
      <c r="AF635">
        <v>0</v>
      </c>
      <c r="AG635">
        <v>0</v>
      </c>
      <c r="AH635" t="s">
        <v>240</v>
      </c>
      <c r="AI635" s="1">
        <v>44653.027268518519</v>
      </c>
      <c r="AJ635">
        <v>502</v>
      </c>
      <c r="AK635">
        <v>1</v>
      </c>
      <c r="AL635">
        <v>0</v>
      </c>
      <c r="AM635">
        <v>1</v>
      </c>
      <c r="AN635">
        <v>0</v>
      </c>
      <c r="AO635">
        <v>1</v>
      </c>
      <c r="AP635">
        <v>23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1447</v>
      </c>
      <c r="B636" t="s">
        <v>79</v>
      </c>
      <c r="C636" t="s">
        <v>1375</v>
      </c>
      <c r="D636" t="s">
        <v>81</v>
      </c>
      <c r="E636" s="2" t="str">
        <f>HYPERLINK("capsilon://?command=openfolder&amp;siteaddress=FAM.docvelocity-na8.net&amp;folderid=FXCD01AA0B-3C53-D23B-6021-25F542B2FEB5","FX220414")</f>
        <v>FX220414</v>
      </c>
      <c r="F636" t="s">
        <v>19</v>
      </c>
      <c r="G636" t="s">
        <v>19</v>
      </c>
      <c r="H636" t="s">
        <v>82</v>
      </c>
      <c r="I636" t="s">
        <v>1376</v>
      </c>
      <c r="J636">
        <v>174</v>
      </c>
      <c r="K636" t="s">
        <v>84</v>
      </c>
      <c r="L636" t="s">
        <v>85</v>
      </c>
      <c r="M636" t="s">
        <v>86</v>
      </c>
      <c r="N636">
        <v>2</v>
      </c>
      <c r="O636" s="1">
        <v>44652.728668981479</v>
      </c>
      <c r="P636" s="1">
        <v>44652.791689814818</v>
      </c>
      <c r="Q636">
        <v>4228</v>
      </c>
      <c r="R636">
        <v>1217</v>
      </c>
      <c r="S636" t="b">
        <v>0</v>
      </c>
      <c r="T636" t="s">
        <v>87</v>
      </c>
      <c r="U636" t="b">
        <v>1</v>
      </c>
      <c r="V636" t="s">
        <v>180</v>
      </c>
      <c r="W636" s="1">
        <v>44652.776539351849</v>
      </c>
      <c r="X636">
        <v>660</v>
      </c>
      <c r="Y636">
        <v>147</v>
      </c>
      <c r="Z636">
        <v>0</v>
      </c>
      <c r="AA636">
        <v>147</v>
      </c>
      <c r="AB636">
        <v>0</v>
      </c>
      <c r="AC636">
        <v>11</v>
      </c>
      <c r="AD636">
        <v>27</v>
      </c>
      <c r="AE636">
        <v>0</v>
      </c>
      <c r="AF636">
        <v>0</v>
      </c>
      <c r="AG636">
        <v>0</v>
      </c>
      <c r="AH636" t="s">
        <v>190</v>
      </c>
      <c r="AI636" s="1">
        <v>44652.791689814818</v>
      </c>
      <c r="AJ636">
        <v>513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27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1448</v>
      </c>
      <c r="B637" t="s">
        <v>79</v>
      </c>
      <c r="C637" t="s">
        <v>96</v>
      </c>
      <c r="D637" t="s">
        <v>81</v>
      </c>
      <c r="E637" s="2" t="str">
        <f>HYPERLINK("capsilon://?command=openfolder&amp;siteaddress=FAM.docvelocity-na8.net&amp;folderid=FX8574FC59-3F0F-3C6E-723F-B5C2F3232736","FX220313677")</f>
        <v>FX220313677</v>
      </c>
      <c r="F637" t="s">
        <v>19</v>
      </c>
      <c r="G637" t="s">
        <v>19</v>
      </c>
      <c r="H637" t="s">
        <v>82</v>
      </c>
      <c r="I637" t="s">
        <v>1449</v>
      </c>
      <c r="J637">
        <v>0</v>
      </c>
      <c r="K637" t="s">
        <v>84</v>
      </c>
      <c r="L637" t="s">
        <v>85</v>
      </c>
      <c r="M637" t="s">
        <v>86</v>
      </c>
      <c r="N637">
        <v>2</v>
      </c>
      <c r="O637" s="1">
        <v>44652.729571759257</v>
      </c>
      <c r="P637" s="1">
        <v>44652.752916666665</v>
      </c>
      <c r="Q637">
        <v>1868</v>
      </c>
      <c r="R637">
        <v>149</v>
      </c>
      <c r="S637" t="b">
        <v>0</v>
      </c>
      <c r="T637" t="s">
        <v>87</v>
      </c>
      <c r="U637" t="b">
        <v>0</v>
      </c>
      <c r="V637" t="s">
        <v>88</v>
      </c>
      <c r="W637" s="1">
        <v>44652.734398148146</v>
      </c>
      <c r="X637">
        <v>48</v>
      </c>
      <c r="Y637">
        <v>9</v>
      </c>
      <c r="Z637">
        <v>0</v>
      </c>
      <c r="AA637">
        <v>9</v>
      </c>
      <c r="AB637">
        <v>0</v>
      </c>
      <c r="AC637">
        <v>0</v>
      </c>
      <c r="AD637">
        <v>-9</v>
      </c>
      <c r="AE637">
        <v>0</v>
      </c>
      <c r="AF637">
        <v>0</v>
      </c>
      <c r="AG637">
        <v>0</v>
      </c>
      <c r="AH637" t="s">
        <v>115</v>
      </c>
      <c r="AI637" s="1">
        <v>44652.752916666665</v>
      </c>
      <c r="AJ637">
        <v>101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-9</v>
      </c>
      <c r="AQ637">
        <v>0</v>
      </c>
      <c r="AR637">
        <v>0</v>
      </c>
      <c r="AS637">
        <v>0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1450</v>
      </c>
      <c r="B638" t="s">
        <v>79</v>
      </c>
      <c r="C638" t="s">
        <v>1430</v>
      </c>
      <c r="D638" t="s">
        <v>81</v>
      </c>
      <c r="E638" s="2" t="str">
        <f>HYPERLINK("capsilon://?command=openfolder&amp;siteaddress=FAM.docvelocity-na8.net&amp;folderid=FXC74A307B-0DDC-43A5-3618-CA94E30EBF77","FX220313377")</f>
        <v>FX220313377</v>
      </c>
      <c r="F638" t="s">
        <v>19</v>
      </c>
      <c r="G638" t="s">
        <v>19</v>
      </c>
      <c r="H638" t="s">
        <v>82</v>
      </c>
      <c r="I638" t="s">
        <v>1431</v>
      </c>
      <c r="J638">
        <v>1069</v>
      </c>
      <c r="K638" t="s">
        <v>84</v>
      </c>
      <c r="L638" t="s">
        <v>85</v>
      </c>
      <c r="M638" t="s">
        <v>86</v>
      </c>
      <c r="N638">
        <v>2</v>
      </c>
      <c r="O638" s="1">
        <v>44652.735000000001</v>
      </c>
      <c r="P638" s="1">
        <v>44653.044872685183</v>
      </c>
      <c r="Q638">
        <v>20335</v>
      </c>
      <c r="R638">
        <v>6438</v>
      </c>
      <c r="S638" t="b">
        <v>0</v>
      </c>
      <c r="T638" t="s">
        <v>87</v>
      </c>
      <c r="U638" t="b">
        <v>1</v>
      </c>
      <c r="V638" t="s">
        <v>114</v>
      </c>
      <c r="W638" s="1">
        <v>44652.811712962961</v>
      </c>
      <c r="X638">
        <v>3164</v>
      </c>
      <c r="Y638">
        <v>803</v>
      </c>
      <c r="Z638">
        <v>0</v>
      </c>
      <c r="AA638">
        <v>803</v>
      </c>
      <c r="AB638">
        <v>108</v>
      </c>
      <c r="AC638">
        <v>240</v>
      </c>
      <c r="AD638">
        <v>266</v>
      </c>
      <c r="AE638">
        <v>0</v>
      </c>
      <c r="AF638">
        <v>0</v>
      </c>
      <c r="AG638">
        <v>0</v>
      </c>
      <c r="AH638" t="s">
        <v>240</v>
      </c>
      <c r="AI638" s="1">
        <v>44653.044872685183</v>
      </c>
      <c r="AJ638">
        <v>1520</v>
      </c>
      <c r="AK638">
        <v>3</v>
      </c>
      <c r="AL638">
        <v>0</v>
      </c>
      <c r="AM638">
        <v>3</v>
      </c>
      <c r="AN638">
        <v>108</v>
      </c>
      <c r="AO638">
        <v>3</v>
      </c>
      <c r="AP638">
        <v>263</v>
      </c>
      <c r="AQ638">
        <v>0</v>
      </c>
      <c r="AR638">
        <v>0</v>
      </c>
      <c r="AS638">
        <v>0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1451</v>
      </c>
      <c r="B639" t="s">
        <v>79</v>
      </c>
      <c r="C639" t="s">
        <v>820</v>
      </c>
      <c r="D639" t="s">
        <v>81</v>
      </c>
      <c r="E639" s="2" t="str">
        <f>HYPERLINK("capsilon://?command=openfolder&amp;siteaddress=FAM.docvelocity-na8.net&amp;folderid=FXE57F6F0D-16AA-F6BC-6324-2FC052F777FA","FX220313463")</f>
        <v>FX220313463</v>
      </c>
      <c r="F639" t="s">
        <v>19</v>
      </c>
      <c r="G639" t="s">
        <v>19</v>
      </c>
      <c r="H639" t="s">
        <v>82</v>
      </c>
      <c r="I639" t="s">
        <v>1452</v>
      </c>
      <c r="J639">
        <v>28</v>
      </c>
      <c r="K639" t="s">
        <v>84</v>
      </c>
      <c r="L639" t="s">
        <v>85</v>
      </c>
      <c r="M639" t="s">
        <v>86</v>
      </c>
      <c r="N639">
        <v>2</v>
      </c>
      <c r="O639" s="1">
        <v>44652.782314814816</v>
      </c>
      <c r="P639" s="1">
        <v>44652.794004629628</v>
      </c>
      <c r="Q639">
        <v>649</v>
      </c>
      <c r="R639">
        <v>361</v>
      </c>
      <c r="S639" t="b">
        <v>0</v>
      </c>
      <c r="T639" t="s">
        <v>87</v>
      </c>
      <c r="U639" t="b">
        <v>0</v>
      </c>
      <c r="V639" t="s">
        <v>158</v>
      </c>
      <c r="W639" s="1">
        <v>44652.784768518519</v>
      </c>
      <c r="X639">
        <v>162</v>
      </c>
      <c r="Y639">
        <v>21</v>
      </c>
      <c r="Z639">
        <v>0</v>
      </c>
      <c r="AA639">
        <v>21</v>
      </c>
      <c r="AB639">
        <v>0</v>
      </c>
      <c r="AC639">
        <v>1</v>
      </c>
      <c r="AD639">
        <v>7</v>
      </c>
      <c r="AE639">
        <v>0</v>
      </c>
      <c r="AF639">
        <v>0</v>
      </c>
      <c r="AG639">
        <v>0</v>
      </c>
      <c r="AH639" t="s">
        <v>190</v>
      </c>
      <c r="AI639" s="1">
        <v>44652.794004629628</v>
      </c>
      <c r="AJ639">
        <v>199</v>
      </c>
      <c r="AK639">
        <v>3</v>
      </c>
      <c r="AL639">
        <v>0</v>
      </c>
      <c r="AM639">
        <v>3</v>
      </c>
      <c r="AN639">
        <v>0</v>
      </c>
      <c r="AO639">
        <v>3</v>
      </c>
      <c r="AP639">
        <v>4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1453</v>
      </c>
      <c r="B640" t="s">
        <v>79</v>
      </c>
      <c r="C640" t="s">
        <v>820</v>
      </c>
      <c r="D640" t="s">
        <v>81</v>
      </c>
      <c r="E640" s="2" t="str">
        <f>HYPERLINK("capsilon://?command=openfolder&amp;siteaddress=FAM.docvelocity-na8.net&amp;folderid=FXE57F6F0D-16AA-F6BC-6324-2FC052F777FA","FX220313463")</f>
        <v>FX220313463</v>
      </c>
      <c r="F640" t="s">
        <v>19</v>
      </c>
      <c r="G640" t="s">
        <v>19</v>
      </c>
      <c r="H640" t="s">
        <v>82</v>
      </c>
      <c r="I640" t="s">
        <v>1454</v>
      </c>
      <c r="J640">
        <v>28</v>
      </c>
      <c r="K640" t="s">
        <v>84</v>
      </c>
      <c r="L640" t="s">
        <v>85</v>
      </c>
      <c r="M640" t="s">
        <v>86</v>
      </c>
      <c r="N640">
        <v>2</v>
      </c>
      <c r="O640" s="1">
        <v>44652.782407407409</v>
      </c>
      <c r="P640" s="1">
        <v>44652.796319444446</v>
      </c>
      <c r="Q640">
        <v>693</v>
      </c>
      <c r="R640">
        <v>509</v>
      </c>
      <c r="S640" t="b">
        <v>0</v>
      </c>
      <c r="T640" t="s">
        <v>87</v>
      </c>
      <c r="U640" t="b">
        <v>0</v>
      </c>
      <c r="V640" t="s">
        <v>158</v>
      </c>
      <c r="W640" s="1">
        <v>44652.788368055553</v>
      </c>
      <c r="X640">
        <v>310</v>
      </c>
      <c r="Y640">
        <v>21</v>
      </c>
      <c r="Z640">
        <v>0</v>
      </c>
      <c r="AA640">
        <v>21</v>
      </c>
      <c r="AB640">
        <v>0</v>
      </c>
      <c r="AC640">
        <v>8</v>
      </c>
      <c r="AD640">
        <v>7</v>
      </c>
      <c r="AE640">
        <v>0</v>
      </c>
      <c r="AF640">
        <v>0</v>
      </c>
      <c r="AG640">
        <v>0</v>
      </c>
      <c r="AH640" t="s">
        <v>190</v>
      </c>
      <c r="AI640" s="1">
        <v>44652.796319444446</v>
      </c>
      <c r="AJ640">
        <v>199</v>
      </c>
      <c r="AK640">
        <v>1</v>
      </c>
      <c r="AL640">
        <v>0</v>
      </c>
      <c r="AM640">
        <v>1</v>
      </c>
      <c r="AN640">
        <v>0</v>
      </c>
      <c r="AO640">
        <v>1</v>
      </c>
      <c r="AP640">
        <v>6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1455</v>
      </c>
      <c r="B641" t="s">
        <v>79</v>
      </c>
      <c r="C641" t="s">
        <v>820</v>
      </c>
      <c r="D641" t="s">
        <v>81</v>
      </c>
      <c r="E641" s="2" t="str">
        <f>HYPERLINK("capsilon://?command=openfolder&amp;siteaddress=FAM.docvelocity-na8.net&amp;folderid=FXE57F6F0D-16AA-F6BC-6324-2FC052F777FA","FX220313463")</f>
        <v>FX220313463</v>
      </c>
      <c r="F641" t="s">
        <v>19</v>
      </c>
      <c r="G641" t="s">
        <v>19</v>
      </c>
      <c r="H641" t="s">
        <v>82</v>
      </c>
      <c r="I641" t="s">
        <v>1456</v>
      </c>
      <c r="J641">
        <v>28</v>
      </c>
      <c r="K641" t="s">
        <v>84</v>
      </c>
      <c r="L641" t="s">
        <v>85</v>
      </c>
      <c r="M641" t="s">
        <v>86</v>
      </c>
      <c r="N641">
        <v>2</v>
      </c>
      <c r="O641" s="1">
        <v>44652.78261574074</v>
      </c>
      <c r="P641" s="1">
        <v>44652.797777777778</v>
      </c>
      <c r="Q641">
        <v>856</v>
      </c>
      <c r="R641">
        <v>454</v>
      </c>
      <c r="S641" t="b">
        <v>0</v>
      </c>
      <c r="T641" t="s">
        <v>87</v>
      </c>
      <c r="U641" t="b">
        <v>0</v>
      </c>
      <c r="V641" t="s">
        <v>98</v>
      </c>
      <c r="W641" s="1">
        <v>44652.791747685187</v>
      </c>
      <c r="X641">
        <v>329</v>
      </c>
      <c r="Y641">
        <v>21</v>
      </c>
      <c r="Z641">
        <v>0</v>
      </c>
      <c r="AA641">
        <v>21</v>
      </c>
      <c r="AB641">
        <v>0</v>
      </c>
      <c r="AC641">
        <v>2</v>
      </c>
      <c r="AD641">
        <v>7</v>
      </c>
      <c r="AE641">
        <v>0</v>
      </c>
      <c r="AF641">
        <v>0</v>
      </c>
      <c r="AG641">
        <v>0</v>
      </c>
      <c r="AH641" t="s">
        <v>190</v>
      </c>
      <c r="AI641" s="1">
        <v>44652.797777777778</v>
      </c>
      <c r="AJ641">
        <v>125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1457</v>
      </c>
      <c r="B642" t="s">
        <v>79</v>
      </c>
      <c r="C642" t="s">
        <v>1458</v>
      </c>
      <c r="D642" t="s">
        <v>81</v>
      </c>
      <c r="E642" s="2" t="str">
        <f>HYPERLINK("capsilon://?command=openfolder&amp;siteaddress=FAM.docvelocity-na8.net&amp;folderid=FX0306DD5A-A0B7-CC95-200C-727AACDD8E06","FX2204332")</f>
        <v>FX2204332</v>
      </c>
      <c r="F642" t="s">
        <v>19</v>
      </c>
      <c r="G642" t="s">
        <v>19</v>
      </c>
      <c r="H642" t="s">
        <v>82</v>
      </c>
      <c r="I642" t="s">
        <v>1459</v>
      </c>
      <c r="J642">
        <v>64</v>
      </c>
      <c r="K642" t="s">
        <v>84</v>
      </c>
      <c r="L642" t="s">
        <v>85</v>
      </c>
      <c r="M642" t="s">
        <v>86</v>
      </c>
      <c r="N642">
        <v>1</v>
      </c>
      <c r="O642" s="1">
        <v>44652.782812500001</v>
      </c>
      <c r="P642" s="1">
        <v>44652.792592592596</v>
      </c>
      <c r="Q642">
        <v>694</v>
      </c>
      <c r="R642">
        <v>151</v>
      </c>
      <c r="S642" t="b">
        <v>0</v>
      </c>
      <c r="T642" t="s">
        <v>87</v>
      </c>
      <c r="U642" t="b">
        <v>0</v>
      </c>
      <c r="V642" t="s">
        <v>88</v>
      </c>
      <c r="W642" s="1">
        <v>44652.792592592596</v>
      </c>
      <c r="X642">
        <v>86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64</v>
      </c>
      <c r="AE642">
        <v>59</v>
      </c>
      <c r="AF642">
        <v>0</v>
      </c>
      <c r="AG642">
        <v>2</v>
      </c>
      <c r="AH642" t="s">
        <v>87</v>
      </c>
      <c r="AI642" t="s">
        <v>87</v>
      </c>
      <c r="AJ642" t="s">
        <v>87</v>
      </c>
      <c r="AK642" t="s">
        <v>87</v>
      </c>
      <c r="AL642" t="s">
        <v>87</v>
      </c>
      <c r="AM642" t="s">
        <v>87</v>
      </c>
      <c r="AN642" t="s">
        <v>87</v>
      </c>
      <c r="AO642" t="s">
        <v>87</v>
      </c>
      <c r="AP642" t="s">
        <v>87</v>
      </c>
      <c r="AQ642" t="s">
        <v>87</v>
      </c>
      <c r="AR642" t="s">
        <v>87</v>
      </c>
      <c r="AS642" t="s">
        <v>87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1460</v>
      </c>
      <c r="B643" t="s">
        <v>79</v>
      </c>
      <c r="C643" t="s">
        <v>1461</v>
      </c>
      <c r="D643" t="s">
        <v>81</v>
      </c>
      <c r="E643" s="2" t="str">
        <f>HYPERLINK("capsilon://?command=openfolder&amp;siteaddress=FAM.docvelocity-na8.net&amp;folderid=FX422E2D1C-2824-BF0A-7D7A-31342E10C10C","FX220313512")</f>
        <v>FX220313512</v>
      </c>
      <c r="F643" t="s">
        <v>19</v>
      </c>
      <c r="G643" t="s">
        <v>19</v>
      </c>
      <c r="H643" t="s">
        <v>82</v>
      </c>
      <c r="I643" t="s">
        <v>1462</v>
      </c>
      <c r="J643">
        <v>291</v>
      </c>
      <c r="K643" t="s">
        <v>84</v>
      </c>
      <c r="L643" t="s">
        <v>85</v>
      </c>
      <c r="M643" t="s">
        <v>86</v>
      </c>
      <c r="N643">
        <v>1</v>
      </c>
      <c r="O643" s="1">
        <v>44652.790011574078</v>
      </c>
      <c r="P643" s="1">
        <v>44652.796365740738</v>
      </c>
      <c r="Q643">
        <v>198</v>
      </c>
      <c r="R643">
        <v>351</v>
      </c>
      <c r="S643" t="b">
        <v>0</v>
      </c>
      <c r="T643" t="s">
        <v>87</v>
      </c>
      <c r="U643" t="b">
        <v>0</v>
      </c>
      <c r="V643" t="s">
        <v>88</v>
      </c>
      <c r="W643" s="1">
        <v>44652.796365740738</v>
      </c>
      <c r="X643">
        <v>325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291</v>
      </c>
      <c r="AE643">
        <v>267</v>
      </c>
      <c r="AF643">
        <v>0</v>
      </c>
      <c r="AG643">
        <v>10</v>
      </c>
      <c r="AH643" t="s">
        <v>87</v>
      </c>
      <c r="AI643" t="s">
        <v>87</v>
      </c>
      <c r="AJ643" t="s">
        <v>87</v>
      </c>
      <c r="AK643" t="s">
        <v>87</v>
      </c>
      <c r="AL643" t="s">
        <v>87</v>
      </c>
      <c r="AM643" t="s">
        <v>87</v>
      </c>
      <c r="AN643" t="s">
        <v>87</v>
      </c>
      <c r="AO643" t="s">
        <v>87</v>
      </c>
      <c r="AP643" t="s">
        <v>87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1463</v>
      </c>
      <c r="B644" t="s">
        <v>79</v>
      </c>
      <c r="C644" t="s">
        <v>1458</v>
      </c>
      <c r="D644" t="s">
        <v>81</v>
      </c>
      <c r="E644" s="2" t="str">
        <f>HYPERLINK("capsilon://?command=openfolder&amp;siteaddress=FAM.docvelocity-na8.net&amp;folderid=FX0306DD5A-A0B7-CC95-200C-727AACDD8E06","FX2204332")</f>
        <v>FX2204332</v>
      </c>
      <c r="F644" t="s">
        <v>19</v>
      </c>
      <c r="G644" t="s">
        <v>19</v>
      </c>
      <c r="H644" t="s">
        <v>82</v>
      </c>
      <c r="I644" t="s">
        <v>1459</v>
      </c>
      <c r="J644">
        <v>88</v>
      </c>
      <c r="K644" t="s">
        <v>84</v>
      </c>
      <c r="L644" t="s">
        <v>85</v>
      </c>
      <c r="M644" t="s">
        <v>86</v>
      </c>
      <c r="N644">
        <v>2</v>
      </c>
      <c r="O644" s="1">
        <v>44652.793136574073</v>
      </c>
      <c r="P644" s="1">
        <v>44653.040983796294</v>
      </c>
      <c r="Q644">
        <v>20175</v>
      </c>
      <c r="R644">
        <v>1239</v>
      </c>
      <c r="S644" t="b">
        <v>0</v>
      </c>
      <c r="T644" t="s">
        <v>87</v>
      </c>
      <c r="U644" t="b">
        <v>1</v>
      </c>
      <c r="V644" t="s">
        <v>320</v>
      </c>
      <c r="W644" s="1">
        <v>44653.001076388886</v>
      </c>
      <c r="X644">
        <v>434</v>
      </c>
      <c r="Y644">
        <v>78</v>
      </c>
      <c r="Z644">
        <v>0</v>
      </c>
      <c r="AA644">
        <v>78</v>
      </c>
      <c r="AB644">
        <v>0</v>
      </c>
      <c r="AC644">
        <v>2</v>
      </c>
      <c r="AD644">
        <v>10</v>
      </c>
      <c r="AE644">
        <v>0</v>
      </c>
      <c r="AF644">
        <v>0</v>
      </c>
      <c r="AG644">
        <v>0</v>
      </c>
      <c r="AH644" t="s">
        <v>352</v>
      </c>
      <c r="AI644" s="1">
        <v>44653.040983796294</v>
      </c>
      <c r="AJ644">
        <v>794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10</v>
      </c>
      <c r="AQ644">
        <v>0</v>
      </c>
      <c r="AR644">
        <v>0</v>
      </c>
      <c r="AS644">
        <v>0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1464</v>
      </c>
      <c r="B645" t="s">
        <v>79</v>
      </c>
      <c r="C645" t="s">
        <v>1465</v>
      </c>
      <c r="D645" t="s">
        <v>81</v>
      </c>
      <c r="E645" s="2" t="str">
        <f>HYPERLINK("capsilon://?command=openfolder&amp;siteaddress=FAM.docvelocity-na8.net&amp;folderid=FX4BB3C708-17F7-7BB7-F8B0-6BAD889E7103","FX220312816")</f>
        <v>FX220312816</v>
      </c>
      <c r="F645" t="s">
        <v>19</v>
      </c>
      <c r="G645" t="s">
        <v>19</v>
      </c>
      <c r="H645" t="s">
        <v>82</v>
      </c>
      <c r="I645" t="s">
        <v>1466</v>
      </c>
      <c r="J645">
        <v>163</v>
      </c>
      <c r="K645" t="s">
        <v>84</v>
      </c>
      <c r="L645" t="s">
        <v>85</v>
      </c>
      <c r="M645" t="s">
        <v>86</v>
      </c>
      <c r="N645">
        <v>1</v>
      </c>
      <c r="O645" s="1">
        <v>44652.794930555552</v>
      </c>
      <c r="P645" s="1">
        <v>44653.035219907404</v>
      </c>
      <c r="Q645">
        <v>20064</v>
      </c>
      <c r="R645">
        <v>697</v>
      </c>
      <c r="S645" t="b">
        <v>0</v>
      </c>
      <c r="T645" t="s">
        <v>87</v>
      </c>
      <c r="U645" t="b">
        <v>0</v>
      </c>
      <c r="V645" t="s">
        <v>320</v>
      </c>
      <c r="W645" s="1">
        <v>44653.035219907404</v>
      </c>
      <c r="X645">
        <v>671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163</v>
      </c>
      <c r="AE645">
        <v>151</v>
      </c>
      <c r="AF645">
        <v>0</v>
      </c>
      <c r="AG645">
        <v>6</v>
      </c>
      <c r="AH645" t="s">
        <v>87</v>
      </c>
      <c r="AI645" t="s">
        <v>87</v>
      </c>
      <c r="AJ645" t="s">
        <v>87</v>
      </c>
      <c r="AK645" t="s">
        <v>87</v>
      </c>
      <c r="AL645" t="s">
        <v>87</v>
      </c>
      <c r="AM645" t="s">
        <v>87</v>
      </c>
      <c r="AN645" t="s">
        <v>87</v>
      </c>
      <c r="AO645" t="s">
        <v>87</v>
      </c>
      <c r="AP645" t="s">
        <v>87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1467</v>
      </c>
      <c r="B646" t="s">
        <v>79</v>
      </c>
      <c r="C646" t="s">
        <v>1461</v>
      </c>
      <c r="D646" t="s">
        <v>81</v>
      </c>
      <c r="E646" s="2" t="str">
        <f>HYPERLINK("capsilon://?command=openfolder&amp;siteaddress=FAM.docvelocity-na8.net&amp;folderid=FX422E2D1C-2824-BF0A-7D7A-31342E10C10C","FX220313512")</f>
        <v>FX220313512</v>
      </c>
      <c r="F646" t="s">
        <v>19</v>
      </c>
      <c r="G646" t="s">
        <v>19</v>
      </c>
      <c r="H646" t="s">
        <v>82</v>
      </c>
      <c r="I646" t="s">
        <v>1462</v>
      </c>
      <c r="J646">
        <v>447</v>
      </c>
      <c r="K646" t="s">
        <v>84</v>
      </c>
      <c r="L646" t="s">
        <v>85</v>
      </c>
      <c r="M646" t="s">
        <v>86</v>
      </c>
      <c r="N646">
        <v>2</v>
      </c>
      <c r="O646" s="1">
        <v>44652.797361111108</v>
      </c>
      <c r="P646" s="1">
        <v>44653.083032407405</v>
      </c>
      <c r="Q646">
        <v>18773</v>
      </c>
      <c r="R646">
        <v>5909</v>
      </c>
      <c r="S646" t="b">
        <v>0</v>
      </c>
      <c r="T646" t="s">
        <v>87</v>
      </c>
      <c r="U646" t="b">
        <v>1</v>
      </c>
      <c r="V646" t="s">
        <v>320</v>
      </c>
      <c r="W646" s="1">
        <v>44653.027442129627</v>
      </c>
      <c r="X646">
        <v>2277</v>
      </c>
      <c r="Y646">
        <v>387</v>
      </c>
      <c r="Z646">
        <v>0</v>
      </c>
      <c r="AA646">
        <v>387</v>
      </c>
      <c r="AB646">
        <v>0</v>
      </c>
      <c r="AC646">
        <v>52</v>
      </c>
      <c r="AD646">
        <v>60</v>
      </c>
      <c r="AE646">
        <v>0</v>
      </c>
      <c r="AF646">
        <v>0</v>
      </c>
      <c r="AG646">
        <v>0</v>
      </c>
      <c r="AH646" t="s">
        <v>352</v>
      </c>
      <c r="AI646" s="1">
        <v>44653.083032407405</v>
      </c>
      <c r="AJ646">
        <v>3632</v>
      </c>
      <c r="AK646">
        <v>6</v>
      </c>
      <c r="AL646">
        <v>0</v>
      </c>
      <c r="AM646">
        <v>6</v>
      </c>
      <c r="AN646">
        <v>0</v>
      </c>
      <c r="AO646">
        <v>5</v>
      </c>
      <c r="AP646">
        <v>54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1468</v>
      </c>
      <c r="B647" t="s">
        <v>79</v>
      </c>
      <c r="C647" t="s">
        <v>1469</v>
      </c>
      <c r="D647" t="s">
        <v>81</v>
      </c>
      <c r="E647" s="2" t="str">
        <f>HYPERLINK("capsilon://?command=openfolder&amp;siteaddress=FAM.docvelocity-na8.net&amp;folderid=FXC62941A1-F1BD-62F4-EE25-2CF70A11FEEC","FX2204185")</f>
        <v>FX2204185</v>
      </c>
      <c r="F647" t="s">
        <v>19</v>
      </c>
      <c r="G647" t="s">
        <v>19</v>
      </c>
      <c r="H647" t="s">
        <v>82</v>
      </c>
      <c r="I647" t="s">
        <v>1470</v>
      </c>
      <c r="J647">
        <v>152</v>
      </c>
      <c r="K647" t="s">
        <v>84</v>
      </c>
      <c r="L647" t="s">
        <v>85</v>
      </c>
      <c r="M647" t="s">
        <v>86</v>
      </c>
      <c r="N647">
        <v>1</v>
      </c>
      <c r="O647" s="1">
        <v>44652.815358796295</v>
      </c>
      <c r="P647" s="1">
        <v>44653.038148148145</v>
      </c>
      <c r="Q647">
        <v>18997</v>
      </c>
      <c r="R647">
        <v>252</v>
      </c>
      <c r="S647" t="b">
        <v>0</v>
      </c>
      <c r="T647" t="s">
        <v>87</v>
      </c>
      <c r="U647" t="b">
        <v>0</v>
      </c>
      <c r="V647" t="s">
        <v>320</v>
      </c>
      <c r="W647" s="1">
        <v>44653.038148148145</v>
      </c>
      <c r="X647">
        <v>252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152</v>
      </c>
      <c r="AE647">
        <v>140</v>
      </c>
      <c r="AF647">
        <v>0</v>
      </c>
      <c r="AG647">
        <v>4</v>
      </c>
      <c r="AH647" t="s">
        <v>87</v>
      </c>
      <c r="AI647" t="s">
        <v>87</v>
      </c>
      <c r="AJ647" t="s">
        <v>87</v>
      </c>
      <c r="AK647" t="s">
        <v>87</v>
      </c>
      <c r="AL647" t="s">
        <v>87</v>
      </c>
      <c r="AM647" t="s">
        <v>87</v>
      </c>
      <c r="AN647" t="s">
        <v>87</v>
      </c>
      <c r="AO647" t="s">
        <v>87</v>
      </c>
      <c r="AP647" t="s">
        <v>87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1471</v>
      </c>
      <c r="B648" t="s">
        <v>79</v>
      </c>
      <c r="C648" t="s">
        <v>1472</v>
      </c>
      <c r="D648" t="s">
        <v>81</v>
      </c>
      <c r="E648" s="2" t="str">
        <f>HYPERLINK("capsilon://?command=openfolder&amp;siteaddress=FAM.docvelocity-na8.net&amp;folderid=FX8C4A9FE1-8031-AD34-F482-69F6A0CA468A","FX220314041")</f>
        <v>FX220314041</v>
      </c>
      <c r="F648" t="s">
        <v>19</v>
      </c>
      <c r="G648" t="s">
        <v>19</v>
      </c>
      <c r="H648" t="s">
        <v>82</v>
      </c>
      <c r="I648" t="s">
        <v>1473</v>
      </c>
      <c r="J648">
        <v>367</v>
      </c>
      <c r="K648" t="s">
        <v>84</v>
      </c>
      <c r="L648" t="s">
        <v>85</v>
      </c>
      <c r="M648" t="s">
        <v>86</v>
      </c>
      <c r="N648">
        <v>1</v>
      </c>
      <c r="O648" s="1">
        <v>44652.838993055557</v>
      </c>
      <c r="P648" s="1">
        <v>44653.069305555553</v>
      </c>
      <c r="Q648">
        <v>19007</v>
      </c>
      <c r="R648">
        <v>892</v>
      </c>
      <c r="S648" t="b">
        <v>0</v>
      </c>
      <c r="T648" t="s">
        <v>87</v>
      </c>
      <c r="U648" t="b">
        <v>0</v>
      </c>
      <c r="V648" t="s">
        <v>320</v>
      </c>
      <c r="W648" s="1">
        <v>44653.069305555553</v>
      </c>
      <c r="X648">
        <v>892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367</v>
      </c>
      <c r="AE648">
        <v>355</v>
      </c>
      <c r="AF648">
        <v>0</v>
      </c>
      <c r="AG648">
        <v>5</v>
      </c>
      <c r="AH648" t="s">
        <v>87</v>
      </c>
      <c r="AI648" t="s">
        <v>87</v>
      </c>
      <c r="AJ648" t="s">
        <v>87</v>
      </c>
      <c r="AK648" t="s">
        <v>87</v>
      </c>
      <c r="AL648" t="s">
        <v>87</v>
      </c>
      <c r="AM648" t="s">
        <v>87</v>
      </c>
      <c r="AN648" t="s">
        <v>87</v>
      </c>
      <c r="AO648" t="s">
        <v>87</v>
      </c>
      <c r="AP648" t="s">
        <v>87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1474</v>
      </c>
      <c r="B649" t="s">
        <v>79</v>
      </c>
      <c r="C649" t="s">
        <v>600</v>
      </c>
      <c r="D649" t="s">
        <v>81</v>
      </c>
      <c r="E649" s="2" t="str">
        <f>HYPERLINK("capsilon://?command=openfolder&amp;siteaddress=FAM.docvelocity-na8.net&amp;folderid=FX1158A4B4-62C1-35C2-C2D3-A959EB3F8A62","FX220490")</f>
        <v>FX220490</v>
      </c>
      <c r="F649" t="s">
        <v>19</v>
      </c>
      <c r="G649" t="s">
        <v>19</v>
      </c>
      <c r="H649" t="s">
        <v>82</v>
      </c>
      <c r="I649" t="s">
        <v>1475</v>
      </c>
      <c r="J649">
        <v>219</v>
      </c>
      <c r="K649" t="s">
        <v>84</v>
      </c>
      <c r="L649" t="s">
        <v>85</v>
      </c>
      <c r="M649" t="s">
        <v>86</v>
      </c>
      <c r="N649">
        <v>1</v>
      </c>
      <c r="O649" s="1">
        <v>44652.857615740744</v>
      </c>
      <c r="P649" s="1">
        <v>44653.077534722222</v>
      </c>
      <c r="Q649">
        <v>18291</v>
      </c>
      <c r="R649">
        <v>710</v>
      </c>
      <c r="S649" t="b">
        <v>0</v>
      </c>
      <c r="T649" t="s">
        <v>87</v>
      </c>
      <c r="U649" t="b">
        <v>0</v>
      </c>
      <c r="V649" t="s">
        <v>320</v>
      </c>
      <c r="W649" s="1">
        <v>44653.077534722222</v>
      </c>
      <c r="X649">
        <v>710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219</v>
      </c>
      <c r="AE649">
        <v>195</v>
      </c>
      <c r="AF649">
        <v>0</v>
      </c>
      <c r="AG649">
        <v>9</v>
      </c>
      <c r="AH649" t="s">
        <v>87</v>
      </c>
      <c r="AI649" t="s">
        <v>87</v>
      </c>
      <c r="AJ649" t="s">
        <v>87</v>
      </c>
      <c r="AK649" t="s">
        <v>87</v>
      </c>
      <c r="AL649" t="s">
        <v>87</v>
      </c>
      <c r="AM649" t="s">
        <v>87</v>
      </c>
      <c r="AN649" t="s">
        <v>87</v>
      </c>
      <c r="AO649" t="s">
        <v>87</v>
      </c>
      <c r="AP649" t="s">
        <v>87</v>
      </c>
      <c r="AQ649" t="s">
        <v>87</v>
      </c>
      <c r="AR649" t="s">
        <v>87</v>
      </c>
      <c r="AS649" t="s">
        <v>87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1476</v>
      </c>
      <c r="B650" t="s">
        <v>79</v>
      </c>
      <c r="C650" t="s">
        <v>1477</v>
      </c>
      <c r="D650" t="s">
        <v>81</v>
      </c>
      <c r="E650" s="2" t="str">
        <f>HYPERLINK("capsilon://?command=openfolder&amp;siteaddress=FAM.docvelocity-na8.net&amp;folderid=FXB4175005-A0E9-B87E-A564-1F40723AF8D3","FX2204365")</f>
        <v>FX2204365</v>
      </c>
      <c r="F650" t="s">
        <v>19</v>
      </c>
      <c r="G650" t="s">
        <v>19</v>
      </c>
      <c r="H650" t="s">
        <v>82</v>
      </c>
      <c r="I650" t="s">
        <v>1478</v>
      </c>
      <c r="J650">
        <v>118</v>
      </c>
      <c r="K650" t="s">
        <v>84</v>
      </c>
      <c r="L650" t="s">
        <v>85</v>
      </c>
      <c r="M650" t="s">
        <v>86</v>
      </c>
      <c r="N650">
        <v>1</v>
      </c>
      <c r="O650" s="1">
        <v>44652.958460648151</v>
      </c>
      <c r="P650" s="1">
        <v>44653.125520833331</v>
      </c>
      <c r="Q650">
        <v>13894</v>
      </c>
      <c r="R650">
        <v>540</v>
      </c>
      <c r="S650" t="b">
        <v>0</v>
      </c>
      <c r="T650" t="s">
        <v>87</v>
      </c>
      <c r="U650" t="b">
        <v>0</v>
      </c>
      <c r="V650" t="s">
        <v>320</v>
      </c>
      <c r="W650" s="1">
        <v>44653.125520833331</v>
      </c>
      <c r="X650">
        <v>540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118</v>
      </c>
      <c r="AE650">
        <v>106</v>
      </c>
      <c r="AF650">
        <v>0</v>
      </c>
      <c r="AG650">
        <v>5</v>
      </c>
      <c r="AH650" t="s">
        <v>87</v>
      </c>
      <c r="AI650" t="s">
        <v>87</v>
      </c>
      <c r="AJ650" t="s">
        <v>87</v>
      </c>
      <c r="AK650" t="s">
        <v>87</v>
      </c>
      <c r="AL650" t="s">
        <v>87</v>
      </c>
      <c r="AM650" t="s">
        <v>87</v>
      </c>
      <c r="AN650" t="s">
        <v>87</v>
      </c>
      <c r="AO650" t="s">
        <v>87</v>
      </c>
      <c r="AP650" t="s">
        <v>87</v>
      </c>
      <c r="AQ650" t="s">
        <v>87</v>
      </c>
      <c r="AR650" t="s">
        <v>87</v>
      </c>
      <c r="AS650" t="s">
        <v>87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1479</v>
      </c>
      <c r="B651" t="s">
        <v>79</v>
      </c>
      <c r="C651" t="s">
        <v>1465</v>
      </c>
      <c r="D651" t="s">
        <v>81</v>
      </c>
      <c r="E651" s="2" t="str">
        <f>HYPERLINK("capsilon://?command=openfolder&amp;siteaddress=FAM.docvelocity-na8.net&amp;folderid=FX4BB3C708-17F7-7BB7-F8B0-6BAD889E7103","FX220312816")</f>
        <v>FX220312816</v>
      </c>
      <c r="F651" t="s">
        <v>19</v>
      </c>
      <c r="G651" t="s">
        <v>19</v>
      </c>
      <c r="H651" t="s">
        <v>82</v>
      </c>
      <c r="I651" t="s">
        <v>1466</v>
      </c>
      <c r="J651">
        <v>267</v>
      </c>
      <c r="K651" t="s">
        <v>84</v>
      </c>
      <c r="L651" t="s">
        <v>85</v>
      </c>
      <c r="M651" t="s">
        <v>86</v>
      </c>
      <c r="N651">
        <v>2</v>
      </c>
      <c r="O651" s="1">
        <v>44653.036122685182</v>
      </c>
      <c r="P651" s="1">
        <v>44653.075219907405</v>
      </c>
      <c r="Q651">
        <v>1238</v>
      </c>
      <c r="R651">
        <v>2140</v>
      </c>
      <c r="S651" t="b">
        <v>0</v>
      </c>
      <c r="T651" t="s">
        <v>87</v>
      </c>
      <c r="U651" t="b">
        <v>1</v>
      </c>
      <c r="V651" t="s">
        <v>320</v>
      </c>
      <c r="W651" s="1">
        <v>44653.049178240741</v>
      </c>
      <c r="X651">
        <v>952</v>
      </c>
      <c r="Y651">
        <v>231</v>
      </c>
      <c r="Z651">
        <v>0</v>
      </c>
      <c r="AA651">
        <v>231</v>
      </c>
      <c r="AB651">
        <v>0</v>
      </c>
      <c r="AC651">
        <v>19</v>
      </c>
      <c r="AD651">
        <v>36</v>
      </c>
      <c r="AE651">
        <v>0</v>
      </c>
      <c r="AF651">
        <v>0</v>
      </c>
      <c r="AG651">
        <v>0</v>
      </c>
      <c r="AH651" t="s">
        <v>240</v>
      </c>
      <c r="AI651" s="1">
        <v>44653.075219907405</v>
      </c>
      <c r="AJ651">
        <v>1088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36</v>
      </c>
      <c r="AQ651">
        <v>0</v>
      </c>
      <c r="AR651">
        <v>0</v>
      </c>
      <c r="AS651">
        <v>0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1480</v>
      </c>
      <c r="B652" t="s">
        <v>79</v>
      </c>
      <c r="C652" t="s">
        <v>1469</v>
      </c>
      <c r="D652" t="s">
        <v>81</v>
      </c>
      <c r="E652" s="2" t="str">
        <f>HYPERLINK("capsilon://?command=openfolder&amp;siteaddress=FAM.docvelocity-na8.net&amp;folderid=FXC62941A1-F1BD-62F4-EE25-2CF70A11FEEC","FX2204185")</f>
        <v>FX2204185</v>
      </c>
      <c r="F652" t="s">
        <v>19</v>
      </c>
      <c r="G652" t="s">
        <v>19</v>
      </c>
      <c r="H652" t="s">
        <v>82</v>
      </c>
      <c r="I652" t="s">
        <v>1470</v>
      </c>
      <c r="J652">
        <v>204</v>
      </c>
      <c r="K652" t="s">
        <v>84</v>
      </c>
      <c r="L652" t="s">
        <v>85</v>
      </c>
      <c r="M652" t="s">
        <v>86</v>
      </c>
      <c r="N652">
        <v>2</v>
      </c>
      <c r="O652" s="1">
        <v>44653.038900462961</v>
      </c>
      <c r="P652" s="1">
        <v>44653.081388888888</v>
      </c>
      <c r="Q652">
        <v>2293</v>
      </c>
      <c r="R652">
        <v>1378</v>
      </c>
      <c r="S652" t="b">
        <v>0</v>
      </c>
      <c r="T652" t="s">
        <v>87</v>
      </c>
      <c r="U652" t="b">
        <v>1</v>
      </c>
      <c r="V652" t="s">
        <v>320</v>
      </c>
      <c r="W652" s="1">
        <v>44653.058981481481</v>
      </c>
      <c r="X652">
        <v>846</v>
      </c>
      <c r="Y652">
        <v>185</v>
      </c>
      <c r="Z652">
        <v>0</v>
      </c>
      <c r="AA652">
        <v>185</v>
      </c>
      <c r="AB652">
        <v>0</v>
      </c>
      <c r="AC652">
        <v>10</v>
      </c>
      <c r="AD652">
        <v>19</v>
      </c>
      <c r="AE652">
        <v>0</v>
      </c>
      <c r="AF652">
        <v>0</v>
      </c>
      <c r="AG652">
        <v>0</v>
      </c>
      <c r="AH652" t="s">
        <v>240</v>
      </c>
      <c r="AI652" s="1">
        <v>44653.081388888888</v>
      </c>
      <c r="AJ652">
        <v>532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19</v>
      </c>
      <c r="AQ652">
        <v>0</v>
      </c>
      <c r="AR652">
        <v>0</v>
      </c>
      <c r="AS652">
        <v>0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1481</v>
      </c>
      <c r="B653" t="s">
        <v>79</v>
      </c>
      <c r="C653" t="s">
        <v>1472</v>
      </c>
      <c r="D653" t="s">
        <v>81</v>
      </c>
      <c r="E653" s="2" t="str">
        <f>HYPERLINK("capsilon://?command=openfolder&amp;siteaddress=FAM.docvelocity-na8.net&amp;folderid=FX8C4A9FE1-8031-AD34-F482-69F6A0CA468A","FX220314041")</f>
        <v>FX220314041</v>
      </c>
      <c r="F653" t="s">
        <v>19</v>
      </c>
      <c r="G653" t="s">
        <v>19</v>
      </c>
      <c r="H653" t="s">
        <v>82</v>
      </c>
      <c r="I653" t="s">
        <v>1473</v>
      </c>
      <c r="J653">
        <v>443</v>
      </c>
      <c r="K653" t="s">
        <v>84</v>
      </c>
      <c r="L653" t="s">
        <v>85</v>
      </c>
      <c r="M653" t="s">
        <v>86</v>
      </c>
      <c r="N653">
        <v>2</v>
      </c>
      <c r="O653" s="1">
        <v>44653.070428240739</v>
      </c>
      <c r="P653" s="1">
        <v>44653.158101851855</v>
      </c>
      <c r="Q653">
        <v>3170</v>
      </c>
      <c r="R653">
        <v>4405</v>
      </c>
      <c r="S653" t="b">
        <v>0</v>
      </c>
      <c r="T653" t="s">
        <v>87</v>
      </c>
      <c r="U653" t="b">
        <v>1</v>
      </c>
      <c r="V653" t="s">
        <v>320</v>
      </c>
      <c r="W653" s="1">
        <v>44653.101921296293</v>
      </c>
      <c r="X653">
        <v>2106</v>
      </c>
      <c r="Y653">
        <v>394</v>
      </c>
      <c r="Z653">
        <v>0</v>
      </c>
      <c r="AA653">
        <v>394</v>
      </c>
      <c r="AB653">
        <v>0</v>
      </c>
      <c r="AC653">
        <v>25</v>
      </c>
      <c r="AD653">
        <v>49</v>
      </c>
      <c r="AE653">
        <v>0</v>
      </c>
      <c r="AF653">
        <v>0</v>
      </c>
      <c r="AG653">
        <v>0</v>
      </c>
      <c r="AH653" t="s">
        <v>240</v>
      </c>
      <c r="AI653" s="1">
        <v>44653.158101851855</v>
      </c>
      <c r="AJ653">
        <v>1530</v>
      </c>
      <c r="AK653">
        <v>1</v>
      </c>
      <c r="AL653">
        <v>0</v>
      </c>
      <c r="AM653">
        <v>1</v>
      </c>
      <c r="AN653">
        <v>0</v>
      </c>
      <c r="AO653">
        <v>1</v>
      </c>
      <c r="AP653">
        <v>48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1482</v>
      </c>
      <c r="B654" t="s">
        <v>79</v>
      </c>
      <c r="C654" t="s">
        <v>600</v>
      </c>
      <c r="D654" t="s">
        <v>81</v>
      </c>
      <c r="E654" s="2" t="str">
        <f>HYPERLINK("capsilon://?command=openfolder&amp;siteaddress=FAM.docvelocity-na8.net&amp;folderid=FX1158A4B4-62C1-35C2-C2D3-A959EB3F8A62","FX220490")</f>
        <v>FX220490</v>
      </c>
      <c r="F654" t="s">
        <v>19</v>
      </c>
      <c r="G654" t="s">
        <v>19</v>
      </c>
      <c r="H654" t="s">
        <v>82</v>
      </c>
      <c r="I654" t="s">
        <v>1475</v>
      </c>
      <c r="J654">
        <v>347</v>
      </c>
      <c r="K654" t="s">
        <v>84</v>
      </c>
      <c r="L654" t="s">
        <v>85</v>
      </c>
      <c r="M654" t="s">
        <v>86</v>
      </c>
      <c r="N654">
        <v>2</v>
      </c>
      <c r="O654" s="1">
        <v>44653.078472222223</v>
      </c>
      <c r="P654" s="1">
        <v>44653.171284722222</v>
      </c>
      <c r="Q654">
        <v>5337</v>
      </c>
      <c r="R654">
        <v>2682</v>
      </c>
      <c r="S654" t="b">
        <v>0</v>
      </c>
      <c r="T654" t="s">
        <v>87</v>
      </c>
      <c r="U654" t="b">
        <v>1</v>
      </c>
      <c r="V654" t="s">
        <v>320</v>
      </c>
      <c r="W654" s="1">
        <v>44653.119270833333</v>
      </c>
      <c r="X654">
        <v>1498</v>
      </c>
      <c r="Y654">
        <v>289</v>
      </c>
      <c r="Z654">
        <v>0</v>
      </c>
      <c r="AA654">
        <v>289</v>
      </c>
      <c r="AB654">
        <v>0</v>
      </c>
      <c r="AC654">
        <v>14</v>
      </c>
      <c r="AD654">
        <v>58</v>
      </c>
      <c r="AE654">
        <v>0</v>
      </c>
      <c r="AF654">
        <v>0</v>
      </c>
      <c r="AG654">
        <v>0</v>
      </c>
      <c r="AH654" t="s">
        <v>240</v>
      </c>
      <c r="AI654" s="1">
        <v>44653.171284722222</v>
      </c>
      <c r="AJ654">
        <v>1138</v>
      </c>
      <c r="AK654">
        <v>1</v>
      </c>
      <c r="AL654">
        <v>0</v>
      </c>
      <c r="AM654">
        <v>1</v>
      </c>
      <c r="AN654">
        <v>0</v>
      </c>
      <c r="AO654">
        <v>1</v>
      </c>
      <c r="AP654">
        <v>57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1483</v>
      </c>
      <c r="B655" t="s">
        <v>79</v>
      </c>
      <c r="C655" t="s">
        <v>1477</v>
      </c>
      <c r="D655" t="s">
        <v>81</v>
      </c>
      <c r="E655" s="2" t="str">
        <f>HYPERLINK("capsilon://?command=openfolder&amp;siteaddress=FAM.docvelocity-na8.net&amp;folderid=FXB4175005-A0E9-B87E-A564-1F40723AF8D3","FX2204365")</f>
        <v>FX2204365</v>
      </c>
      <c r="F655" t="s">
        <v>19</v>
      </c>
      <c r="G655" t="s">
        <v>19</v>
      </c>
      <c r="H655" t="s">
        <v>82</v>
      </c>
      <c r="I655" t="s">
        <v>1478</v>
      </c>
      <c r="J655">
        <v>194</v>
      </c>
      <c r="K655" t="s">
        <v>84</v>
      </c>
      <c r="L655" t="s">
        <v>85</v>
      </c>
      <c r="M655" t="s">
        <v>86</v>
      </c>
      <c r="N655">
        <v>2</v>
      </c>
      <c r="O655" s="1">
        <v>44653.126574074071</v>
      </c>
      <c r="P655" s="1">
        <v>44653.178240740737</v>
      </c>
      <c r="Q655">
        <v>2762</v>
      </c>
      <c r="R655">
        <v>1702</v>
      </c>
      <c r="S655" t="b">
        <v>0</v>
      </c>
      <c r="T655" t="s">
        <v>87</v>
      </c>
      <c r="U655" t="b">
        <v>1</v>
      </c>
      <c r="V655" t="s">
        <v>320</v>
      </c>
      <c r="W655" s="1">
        <v>44653.161759259259</v>
      </c>
      <c r="X655">
        <v>1102</v>
      </c>
      <c r="Y655">
        <v>156</v>
      </c>
      <c r="Z655">
        <v>0</v>
      </c>
      <c r="AA655">
        <v>156</v>
      </c>
      <c r="AB655">
        <v>0</v>
      </c>
      <c r="AC655">
        <v>4</v>
      </c>
      <c r="AD655">
        <v>38</v>
      </c>
      <c r="AE655">
        <v>0</v>
      </c>
      <c r="AF655">
        <v>0</v>
      </c>
      <c r="AG655">
        <v>0</v>
      </c>
      <c r="AH655" t="s">
        <v>240</v>
      </c>
      <c r="AI655" s="1">
        <v>44653.178240740737</v>
      </c>
      <c r="AJ655">
        <v>600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38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1484</v>
      </c>
      <c r="B656" t="s">
        <v>79</v>
      </c>
      <c r="C656" t="s">
        <v>603</v>
      </c>
      <c r="D656" t="s">
        <v>81</v>
      </c>
      <c r="E656" s="2" t="str">
        <f>HYPERLINK("capsilon://?command=openfolder&amp;siteaddress=FAM.docvelocity-na8.net&amp;folderid=FXCF883A66-67B0-29B3-84E5-F5544DCF468F","FX220313811")</f>
        <v>FX220313811</v>
      </c>
      <c r="F656" t="s">
        <v>19</v>
      </c>
      <c r="G656" t="s">
        <v>19</v>
      </c>
      <c r="H656" t="s">
        <v>82</v>
      </c>
      <c r="I656" t="s">
        <v>1485</v>
      </c>
      <c r="J656">
        <v>0</v>
      </c>
      <c r="K656" t="s">
        <v>84</v>
      </c>
      <c r="L656" t="s">
        <v>85</v>
      </c>
      <c r="M656" t="s">
        <v>86</v>
      </c>
      <c r="N656">
        <v>2</v>
      </c>
      <c r="O656" s="1">
        <v>44655.371493055558</v>
      </c>
      <c r="P656" s="1">
        <v>44655.386608796296</v>
      </c>
      <c r="Q656">
        <v>526</v>
      </c>
      <c r="R656">
        <v>780</v>
      </c>
      <c r="S656" t="b">
        <v>0</v>
      </c>
      <c r="T656" t="s">
        <v>87</v>
      </c>
      <c r="U656" t="b">
        <v>0</v>
      </c>
      <c r="V656" t="s">
        <v>1486</v>
      </c>
      <c r="W656" s="1">
        <v>44655.381550925929</v>
      </c>
      <c r="X656">
        <v>350</v>
      </c>
      <c r="Y656">
        <v>37</v>
      </c>
      <c r="Z656">
        <v>0</v>
      </c>
      <c r="AA656">
        <v>37</v>
      </c>
      <c r="AB656">
        <v>0</v>
      </c>
      <c r="AC656">
        <v>11</v>
      </c>
      <c r="AD656">
        <v>-37</v>
      </c>
      <c r="AE656">
        <v>0</v>
      </c>
      <c r="AF656">
        <v>0</v>
      </c>
      <c r="AG656">
        <v>0</v>
      </c>
      <c r="AH656" t="s">
        <v>413</v>
      </c>
      <c r="AI656" s="1">
        <v>44655.386608796296</v>
      </c>
      <c r="AJ656">
        <v>430</v>
      </c>
      <c r="AK656">
        <v>2</v>
      </c>
      <c r="AL656">
        <v>0</v>
      </c>
      <c r="AM656">
        <v>2</v>
      </c>
      <c r="AN656">
        <v>0</v>
      </c>
      <c r="AO656">
        <v>2</v>
      </c>
      <c r="AP656">
        <v>-39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1487</v>
      </c>
      <c r="B657" t="s">
        <v>79</v>
      </c>
      <c r="C657" t="s">
        <v>1488</v>
      </c>
      <c r="D657" t="s">
        <v>81</v>
      </c>
      <c r="E657" s="2" t="str">
        <f>HYPERLINK("capsilon://?command=openfolder&amp;siteaddress=FAM.docvelocity-na8.net&amp;folderid=FXDDAADE0E-CE5A-4A80-2C3D-7B52ACF13311","FX220312521")</f>
        <v>FX220312521</v>
      </c>
      <c r="F657" t="s">
        <v>19</v>
      </c>
      <c r="G657" t="s">
        <v>19</v>
      </c>
      <c r="H657" t="s">
        <v>82</v>
      </c>
      <c r="I657" t="s">
        <v>1489</v>
      </c>
      <c r="J657">
        <v>0</v>
      </c>
      <c r="K657" t="s">
        <v>84</v>
      </c>
      <c r="L657" t="s">
        <v>85</v>
      </c>
      <c r="M657" t="s">
        <v>86</v>
      </c>
      <c r="N657">
        <v>2</v>
      </c>
      <c r="O657" s="1">
        <v>44655.37358796296</v>
      </c>
      <c r="P657" s="1">
        <v>44655.386990740742</v>
      </c>
      <c r="Q657">
        <v>1001</v>
      </c>
      <c r="R657">
        <v>157</v>
      </c>
      <c r="S657" t="b">
        <v>0</v>
      </c>
      <c r="T657" t="s">
        <v>87</v>
      </c>
      <c r="U657" t="b">
        <v>0</v>
      </c>
      <c r="V657" t="s">
        <v>1486</v>
      </c>
      <c r="W657" s="1">
        <v>44655.382997685185</v>
      </c>
      <c r="X657">
        <v>125</v>
      </c>
      <c r="Y657">
        <v>0</v>
      </c>
      <c r="Z657">
        <v>0</v>
      </c>
      <c r="AA657">
        <v>0</v>
      </c>
      <c r="AB657">
        <v>9</v>
      </c>
      <c r="AC657">
        <v>0</v>
      </c>
      <c r="AD657">
        <v>0</v>
      </c>
      <c r="AE657">
        <v>0</v>
      </c>
      <c r="AF657">
        <v>0</v>
      </c>
      <c r="AG657">
        <v>0</v>
      </c>
      <c r="AH657" t="s">
        <v>413</v>
      </c>
      <c r="AI657" s="1">
        <v>44655.386990740742</v>
      </c>
      <c r="AJ657">
        <v>32</v>
      </c>
      <c r="AK657">
        <v>0</v>
      </c>
      <c r="AL657">
        <v>0</v>
      </c>
      <c r="AM657">
        <v>0</v>
      </c>
      <c r="AN657">
        <v>9</v>
      </c>
      <c r="AO657">
        <v>0</v>
      </c>
      <c r="AP657">
        <v>0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1490</v>
      </c>
      <c r="B658" t="s">
        <v>79</v>
      </c>
      <c r="C658" t="s">
        <v>1491</v>
      </c>
      <c r="D658" t="s">
        <v>81</v>
      </c>
      <c r="E658" s="2" t="str">
        <f>HYPERLINK("capsilon://?command=openfolder&amp;siteaddress=FAM.docvelocity-na8.net&amp;folderid=FX343CF34F-6674-3509-1B28-34E2AD24458B","FX220314086")</f>
        <v>FX220314086</v>
      </c>
      <c r="F658" t="s">
        <v>19</v>
      </c>
      <c r="G658" t="s">
        <v>19</v>
      </c>
      <c r="H658" t="s">
        <v>82</v>
      </c>
      <c r="I658" t="s">
        <v>1492</v>
      </c>
      <c r="J658">
        <v>120</v>
      </c>
      <c r="K658" t="s">
        <v>84</v>
      </c>
      <c r="L658" t="s">
        <v>85</v>
      </c>
      <c r="M658" t="s">
        <v>86</v>
      </c>
      <c r="N658">
        <v>1</v>
      </c>
      <c r="O658" s="1">
        <v>44655.43378472222</v>
      </c>
      <c r="P658" s="1">
        <v>44655.448495370372</v>
      </c>
      <c r="Q658">
        <v>812</v>
      </c>
      <c r="R658">
        <v>459</v>
      </c>
      <c r="S658" t="b">
        <v>0</v>
      </c>
      <c r="T658" t="s">
        <v>87</v>
      </c>
      <c r="U658" t="b">
        <v>0</v>
      </c>
      <c r="V658" t="s">
        <v>407</v>
      </c>
      <c r="W658" s="1">
        <v>44655.448495370372</v>
      </c>
      <c r="X658">
        <v>443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120</v>
      </c>
      <c r="AE658">
        <v>108</v>
      </c>
      <c r="AF658">
        <v>0</v>
      </c>
      <c r="AG658">
        <v>4</v>
      </c>
      <c r="AH658" t="s">
        <v>87</v>
      </c>
      <c r="AI658" t="s">
        <v>87</v>
      </c>
      <c r="AJ658" t="s">
        <v>87</v>
      </c>
      <c r="AK658" t="s">
        <v>87</v>
      </c>
      <c r="AL658" t="s">
        <v>87</v>
      </c>
      <c r="AM658" t="s">
        <v>87</v>
      </c>
      <c r="AN658" t="s">
        <v>87</v>
      </c>
      <c r="AO658" t="s">
        <v>87</v>
      </c>
      <c r="AP658" t="s">
        <v>87</v>
      </c>
      <c r="AQ658" t="s">
        <v>87</v>
      </c>
      <c r="AR658" t="s">
        <v>87</v>
      </c>
      <c r="AS658" t="s">
        <v>87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1493</v>
      </c>
      <c r="B659" t="s">
        <v>79</v>
      </c>
      <c r="C659" t="s">
        <v>1494</v>
      </c>
      <c r="D659" t="s">
        <v>81</v>
      </c>
      <c r="E659" s="2" t="str">
        <f>HYPERLINK("capsilon://?command=openfolder&amp;siteaddress=FAM.docvelocity-na8.net&amp;folderid=FX047A5A32-1796-4B83-098B-727A853719DA","FX220314115")</f>
        <v>FX220314115</v>
      </c>
      <c r="F659" t="s">
        <v>19</v>
      </c>
      <c r="G659" t="s">
        <v>19</v>
      </c>
      <c r="H659" t="s">
        <v>82</v>
      </c>
      <c r="I659" t="s">
        <v>1495</v>
      </c>
      <c r="J659">
        <v>53</v>
      </c>
      <c r="K659" t="s">
        <v>84</v>
      </c>
      <c r="L659" t="s">
        <v>85</v>
      </c>
      <c r="M659" t="s">
        <v>86</v>
      </c>
      <c r="N659">
        <v>2</v>
      </c>
      <c r="O659" s="1">
        <v>44655.437268518515</v>
      </c>
      <c r="P659" s="1">
        <v>44655.454305555555</v>
      </c>
      <c r="Q659">
        <v>948</v>
      </c>
      <c r="R659">
        <v>524</v>
      </c>
      <c r="S659" t="b">
        <v>0</v>
      </c>
      <c r="T659" t="s">
        <v>87</v>
      </c>
      <c r="U659" t="b">
        <v>0</v>
      </c>
      <c r="V659" t="s">
        <v>660</v>
      </c>
      <c r="W659" s="1">
        <v>44655.451145833336</v>
      </c>
      <c r="X659">
        <v>274</v>
      </c>
      <c r="Y659">
        <v>43</v>
      </c>
      <c r="Z659">
        <v>0</v>
      </c>
      <c r="AA659">
        <v>43</v>
      </c>
      <c r="AB659">
        <v>0</v>
      </c>
      <c r="AC659">
        <v>6</v>
      </c>
      <c r="AD659">
        <v>10</v>
      </c>
      <c r="AE659">
        <v>0</v>
      </c>
      <c r="AF659">
        <v>0</v>
      </c>
      <c r="AG659">
        <v>0</v>
      </c>
      <c r="AH659" t="s">
        <v>420</v>
      </c>
      <c r="AI659" s="1">
        <v>44655.454305555555</v>
      </c>
      <c r="AJ659">
        <v>250</v>
      </c>
      <c r="AK659">
        <v>2</v>
      </c>
      <c r="AL659">
        <v>0</v>
      </c>
      <c r="AM659">
        <v>2</v>
      </c>
      <c r="AN659">
        <v>0</v>
      </c>
      <c r="AO659">
        <v>2</v>
      </c>
      <c r="AP659">
        <v>8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1496</v>
      </c>
      <c r="B660" t="s">
        <v>79</v>
      </c>
      <c r="C660" t="s">
        <v>1494</v>
      </c>
      <c r="D660" t="s">
        <v>81</v>
      </c>
      <c r="E660" s="2" t="str">
        <f>HYPERLINK("capsilon://?command=openfolder&amp;siteaddress=FAM.docvelocity-na8.net&amp;folderid=FX047A5A32-1796-4B83-098B-727A853719DA","FX220314115")</f>
        <v>FX220314115</v>
      </c>
      <c r="F660" t="s">
        <v>19</v>
      </c>
      <c r="G660" t="s">
        <v>19</v>
      </c>
      <c r="H660" t="s">
        <v>82</v>
      </c>
      <c r="I660" t="s">
        <v>1497</v>
      </c>
      <c r="J660">
        <v>53</v>
      </c>
      <c r="K660" t="s">
        <v>84</v>
      </c>
      <c r="L660" t="s">
        <v>85</v>
      </c>
      <c r="M660" t="s">
        <v>86</v>
      </c>
      <c r="N660">
        <v>2</v>
      </c>
      <c r="O660" s="1">
        <v>44655.437303240738</v>
      </c>
      <c r="P660" s="1">
        <v>44655.45648148148</v>
      </c>
      <c r="Q660">
        <v>991</v>
      </c>
      <c r="R660">
        <v>666</v>
      </c>
      <c r="S660" t="b">
        <v>0</v>
      </c>
      <c r="T660" t="s">
        <v>87</v>
      </c>
      <c r="U660" t="b">
        <v>0</v>
      </c>
      <c r="V660" t="s">
        <v>407</v>
      </c>
      <c r="W660" s="1">
        <v>44655.451724537037</v>
      </c>
      <c r="X660">
        <v>278</v>
      </c>
      <c r="Y660">
        <v>43</v>
      </c>
      <c r="Z660">
        <v>0</v>
      </c>
      <c r="AA660">
        <v>43</v>
      </c>
      <c r="AB660">
        <v>0</v>
      </c>
      <c r="AC660">
        <v>7</v>
      </c>
      <c r="AD660">
        <v>10</v>
      </c>
      <c r="AE660">
        <v>0</v>
      </c>
      <c r="AF660">
        <v>0</v>
      </c>
      <c r="AG660">
        <v>0</v>
      </c>
      <c r="AH660" t="s">
        <v>413</v>
      </c>
      <c r="AI660" s="1">
        <v>44655.45648148148</v>
      </c>
      <c r="AJ660">
        <v>388</v>
      </c>
      <c r="AK660">
        <v>1</v>
      </c>
      <c r="AL660">
        <v>0</v>
      </c>
      <c r="AM660">
        <v>1</v>
      </c>
      <c r="AN660">
        <v>0</v>
      </c>
      <c r="AO660">
        <v>1</v>
      </c>
      <c r="AP660">
        <v>9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1498</v>
      </c>
      <c r="B661" t="s">
        <v>79</v>
      </c>
      <c r="C661" t="s">
        <v>1494</v>
      </c>
      <c r="D661" t="s">
        <v>81</v>
      </c>
      <c r="E661" s="2" t="str">
        <f>HYPERLINK("capsilon://?command=openfolder&amp;siteaddress=FAM.docvelocity-na8.net&amp;folderid=FX047A5A32-1796-4B83-098B-727A853719DA","FX220314115")</f>
        <v>FX220314115</v>
      </c>
      <c r="F661" t="s">
        <v>19</v>
      </c>
      <c r="G661" t="s">
        <v>19</v>
      </c>
      <c r="H661" t="s">
        <v>82</v>
      </c>
      <c r="I661" t="s">
        <v>1499</v>
      </c>
      <c r="J661">
        <v>28</v>
      </c>
      <c r="K661" t="s">
        <v>84</v>
      </c>
      <c r="L661" t="s">
        <v>85</v>
      </c>
      <c r="M661" t="s">
        <v>86</v>
      </c>
      <c r="N661">
        <v>2</v>
      </c>
      <c r="O661" s="1">
        <v>44655.437476851854</v>
      </c>
      <c r="P661" s="1">
        <v>44655.455868055556</v>
      </c>
      <c r="Q661">
        <v>1335</v>
      </c>
      <c r="R661">
        <v>254</v>
      </c>
      <c r="S661" t="b">
        <v>0</v>
      </c>
      <c r="T661" t="s">
        <v>87</v>
      </c>
      <c r="U661" t="b">
        <v>0</v>
      </c>
      <c r="V661" t="s">
        <v>660</v>
      </c>
      <c r="W661" s="1">
        <v>44655.452534722222</v>
      </c>
      <c r="X661">
        <v>119</v>
      </c>
      <c r="Y661">
        <v>21</v>
      </c>
      <c r="Z661">
        <v>0</v>
      </c>
      <c r="AA661">
        <v>21</v>
      </c>
      <c r="AB661">
        <v>0</v>
      </c>
      <c r="AC661">
        <v>1</v>
      </c>
      <c r="AD661">
        <v>7</v>
      </c>
      <c r="AE661">
        <v>0</v>
      </c>
      <c r="AF661">
        <v>0</v>
      </c>
      <c r="AG661">
        <v>0</v>
      </c>
      <c r="AH661" t="s">
        <v>420</v>
      </c>
      <c r="AI661" s="1">
        <v>44655.455868055556</v>
      </c>
      <c r="AJ661">
        <v>135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7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1500</v>
      </c>
      <c r="B662" t="s">
        <v>79</v>
      </c>
      <c r="C662" t="s">
        <v>1494</v>
      </c>
      <c r="D662" t="s">
        <v>81</v>
      </c>
      <c r="E662" s="2" t="str">
        <f>HYPERLINK("capsilon://?command=openfolder&amp;siteaddress=FAM.docvelocity-na8.net&amp;folderid=FX047A5A32-1796-4B83-098B-727A853719DA","FX220314115")</f>
        <v>FX220314115</v>
      </c>
      <c r="F662" t="s">
        <v>19</v>
      </c>
      <c r="G662" t="s">
        <v>19</v>
      </c>
      <c r="H662" t="s">
        <v>82</v>
      </c>
      <c r="I662" t="s">
        <v>1501</v>
      </c>
      <c r="J662">
        <v>28</v>
      </c>
      <c r="K662" t="s">
        <v>84</v>
      </c>
      <c r="L662" t="s">
        <v>85</v>
      </c>
      <c r="M662" t="s">
        <v>86</v>
      </c>
      <c r="N662">
        <v>2</v>
      </c>
      <c r="O662" s="1">
        <v>44655.437511574077</v>
      </c>
      <c r="P662" s="1">
        <v>44655.457094907404</v>
      </c>
      <c r="Q662">
        <v>1464</v>
      </c>
      <c r="R662">
        <v>228</v>
      </c>
      <c r="S662" t="b">
        <v>0</v>
      </c>
      <c r="T662" t="s">
        <v>87</v>
      </c>
      <c r="U662" t="b">
        <v>0</v>
      </c>
      <c r="V662" t="s">
        <v>407</v>
      </c>
      <c r="W662" s="1">
        <v>44655.453148148146</v>
      </c>
      <c r="X662">
        <v>123</v>
      </c>
      <c r="Y662">
        <v>21</v>
      </c>
      <c r="Z662">
        <v>0</v>
      </c>
      <c r="AA662">
        <v>21</v>
      </c>
      <c r="AB662">
        <v>0</v>
      </c>
      <c r="AC662">
        <v>0</v>
      </c>
      <c r="AD662">
        <v>7</v>
      </c>
      <c r="AE662">
        <v>0</v>
      </c>
      <c r="AF662">
        <v>0</v>
      </c>
      <c r="AG662">
        <v>0</v>
      </c>
      <c r="AH662" t="s">
        <v>420</v>
      </c>
      <c r="AI662" s="1">
        <v>44655.457094907404</v>
      </c>
      <c r="AJ662">
        <v>105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7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1502</v>
      </c>
      <c r="B663" t="s">
        <v>79</v>
      </c>
      <c r="C663" t="s">
        <v>1503</v>
      </c>
      <c r="D663" t="s">
        <v>81</v>
      </c>
      <c r="E663" s="2" t="str">
        <f>HYPERLINK("capsilon://?command=openfolder&amp;siteaddress=FAM.docvelocity-na8.net&amp;folderid=FXE689C044-FA85-C1B8-349A-1A6E16C7AEDF","FX220313967")</f>
        <v>FX220313967</v>
      </c>
      <c r="F663" t="s">
        <v>19</v>
      </c>
      <c r="G663" t="s">
        <v>19</v>
      </c>
      <c r="H663" t="s">
        <v>82</v>
      </c>
      <c r="I663" t="s">
        <v>1504</v>
      </c>
      <c r="J663">
        <v>235</v>
      </c>
      <c r="K663" t="s">
        <v>84</v>
      </c>
      <c r="L663" t="s">
        <v>85</v>
      </c>
      <c r="M663" t="s">
        <v>86</v>
      </c>
      <c r="N663">
        <v>1</v>
      </c>
      <c r="O663" s="1">
        <v>44655.447025462963</v>
      </c>
      <c r="P663" s="1">
        <v>44655.46197916667</v>
      </c>
      <c r="Q663">
        <v>502</v>
      </c>
      <c r="R663">
        <v>790</v>
      </c>
      <c r="S663" t="b">
        <v>0</v>
      </c>
      <c r="T663" t="s">
        <v>87</v>
      </c>
      <c r="U663" t="b">
        <v>0</v>
      </c>
      <c r="V663" t="s">
        <v>407</v>
      </c>
      <c r="W663" s="1">
        <v>44655.46197916667</v>
      </c>
      <c r="X663">
        <v>762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235</v>
      </c>
      <c r="AE663">
        <v>211</v>
      </c>
      <c r="AF663">
        <v>0</v>
      </c>
      <c r="AG663">
        <v>9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1505</v>
      </c>
      <c r="B664" t="s">
        <v>79</v>
      </c>
      <c r="C664" t="s">
        <v>207</v>
      </c>
      <c r="D664" t="s">
        <v>81</v>
      </c>
      <c r="E664" s="2" t="str">
        <f>HYPERLINK("capsilon://?command=openfolder&amp;siteaddress=FAM.docvelocity-na8.net&amp;folderid=FXCACB244C-D928-5414-FA13-13D06F630842","FX220311810")</f>
        <v>FX220311810</v>
      </c>
      <c r="F664" t="s">
        <v>19</v>
      </c>
      <c r="G664" t="s">
        <v>19</v>
      </c>
      <c r="H664" t="s">
        <v>82</v>
      </c>
      <c r="I664" t="s">
        <v>1506</v>
      </c>
      <c r="J664">
        <v>0</v>
      </c>
      <c r="K664" t="s">
        <v>84</v>
      </c>
      <c r="L664" t="s">
        <v>85</v>
      </c>
      <c r="M664" t="s">
        <v>86</v>
      </c>
      <c r="N664">
        <v>2</v>
      </c>
      <c r="O664" s="1">
        <v>44655.447268518517</v>
      </c>
      <c r="P664" s="1">
        <v>44655.464444444442</v>
      </c>
      <c r="Q664">
        <v>1274</v>
      </c>
      <c r="R664">
        <v>210</v>
      </c>
      <c r="S664" t="b">
        <v>0</v>
      </c>
      <c r="T664" t="s">
        <v>87</v>
      </c>
      <c r="U664" t="b">
        <v>0</v>
      </c>
      <c r="V664" t="s">
        <v>407</v>
      </c>
      <c r="W664" s="1">
        <v>44655.462997685187</v>
      </c>
      <c r="X664">
        <v>87</v>
      </c>
      <c r="Y664">
        <v>9</v>
      </c>
      <c r="Z664">
        <v>0</v>
      </c>
      <c r="AA664">
        <v>9</v>
      </c>
      <c r="AB664">
        <v>0</v>
      </c>
      <c r="AC664">
        <v>0</v>
      </c>
      <c r="AD664">
        <v>-9</v>
      </c>
      <c r="AE664">
        <v>0</v>
      </c>
      <c r="AF664">
        <v>0</v>
      </c>
      <c r="AG664">
        <v>0</v>
      </c>
      <c r="AH664" t="s">
        <v>420</v>
      </c>
      <c r="AI664" s="1">
        <v>44655.464444444442</v>
      </c>
      <c r="AJ664">
        <v>123</v>
      </c>
      <c r="AK664">
        <v>1</v>
      </c>
      <c r="AL664">
        <v>0</v>
      </c>
      <c r="AM664">
        <v>1</v>
      </c>
      <c r="AN664">
        <v>0</v>
      </c>
      <c r="AO664">
        <v>1</v>
      </c>
      <c r="AP664">
        <v>-10</v>
      </c>
      <c r="AQ664">
        <v>0</v>
      </c>
      <c r="AR664">
        <v>0</v>
      </c>
      <c r="AS664">
        <v>0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1507</v>
      </c>
      <c r="B665" t="s">
        <v>79</v>
      </c>
      <c r="C665" t="s">
        <v>1491</v>
      </c>
      <c r="D665" t="s">
        <v>81</v>
      </c>
      <c r="E665" s="2" t="str">
        <f>HYPERLINK("capsilon://?command=openfolder&amp;siteaddress=FAM.docvelocity-na8.net&amp;folderid=FX343CF34F-6674-3509-1B28-34E2AD24458B","FX220314086")</f>
        <v>FX220314086</v>
      </c>
      <c r="F665" t="s">
        <v>19</v>
      </c>
      <c r="G665" t="s">
        <v>19</v>
      </c>
      <c r="H665" t="s">
        <v>82</v>
      </c>
      <c r="I665" t="s">
        <v>1492</v>
      </c>
      <c r="J665">
        <v>172</v>
      </c>
      <c r="K665" t="s">
        <v>84</v>
      </c>
      <c r="L665" t="s">
        <v>85</v>
      </c>
      <c r="M665" t="s">
        <v>86</v>
      </c>
      <c r="N665">
        <v>2</v>
      </c>
      <c r="O665" s="1">
        <v>44655.44939814815</v>
      </c>
      <c r="P665" s="1">
        <v>44655.482303240744</v>
      </c>
      <c r="Q665">
        <v>1416</v>
      </c>
      <c r="R665">
        <v>1427</v>
      </c>
      <c r="S665" t="b">
        <v>0</v>
      </c>
      <c r="T665" t="s">
        <v>87</v>
      </c>
      <c r="U665" t="b">
        <v>1</v>
      </c>
      <c r="V665" t="s">
        <v>1508</v>
      </c>
      <c r="W665" s="1">
        <v>44655.463935185187</v>
      </c>
      <c r="X665">
        <v>1137</v>
      </c>
      <c r="Y665">
        <v>138</v>
      </c>
      <c r="Z665">
        <v>0</v>
      </c>
      <c r="AA665">
        <v>138</v>
      </c>
      <c r="AB665">
        <v>0</v>
      </c>
      <c r="AC665">
        <v>17</v>
      </c>
      <c r="AD665">
        <v>34</v>
      </c>
      <c r="AE665">
        <v>0</v>
      </c>
      <c r="AF665">
        <v>0</v>
      </c>
      <c r="AG665">
        <v>0</v>
      </c>
      <c r="AH665" t="s">
        <v>102</v>
      </c>
      <c r="AI665" s="1">
        <v>44655.482303240744</v>
      </c>
      <c r="AJ665">
        <v>183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34</v>
      </c>
      <c r="AQ665">
        <v>0</v>
      </c>
      <c r="AR665">
        <v>0</v>
      </c>
      <c r="AS665">
        <v>0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1509</v>
      </c>
      <c r="B666" t="s">
        <v>79</v>
      </c>
      <c r="C666" t="s">
        <v>1510</v>
      </c>
      <c r="D666" t="s">
        <v>81</v>
      </c>
      <c r="E666" s="2" t="str">
        <f>HYPERLINK("capsilon://?command=openfolder&amp;siteaddress=FAM.docvelocity-na8.net&amp;folderid=FXED6C181C-D285-12A1-86BB-9E0178C6C87D","FX2204291")</f>
        <v>FX2204291</v>
      </c>
      <c r="F666" t="s">
        <v>19</v>
      </c>
      <c r="G666" t="s">
        <v>19</v>
      </c>
      <c r="H666" t="s">
        <v>82</v>
      </c>
      <c r="I666" t="s">
        <v>1511</v>
      </c>
      <c r="J666">
        <v>28</v>
      </c>
      <c r="K666" t="s">
        <v>84</v>
      </c>
      <c r="L666" t="s">
        <v>85</v>
      </c>
      <c r="M666" t="s">
        <v>86</v>
      </c>
      <c r="N666">
        <v>1</v>
      </c>
      <c r="O666" s="1">
        <v>44655.457754629628</v>
      </c>
      <c r="P666" s="1">
        <v>44655.46597222222</v>
      </c>
      <c r="Q666">
        <v>454</v>
      </c>
      <c r="R666">
        <v>256</v>
      </c>
      <c r="S666" t="b">
        <v>0</v>
      </c>
      <c r="T666" t="s">
        <v>87</v>
      </c>
      <c r="U666" t="b">
        <v>0</v>
      </c>
      <c r="V666" t="s">
        <v>407</v>
      </c>
      <c r="W666" s="1">
        <v>44655.46597222222</v>
      </c>
      <c r="X666">
        <v>256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28</v>
      </c>
      <c r="AE666">
        <v>21</v>
      </c>
      <c r="AF666">
        <v>0</v>
      </c>
      <c r="AG666">
        <v>2</v>
      </c>
      <c r="AH666" t="s">
        <v>87</v>
      </c>
      <c r="AI666" t="s">
        <v>87</v>
      </c>
      <c r="AJ666" t="s">
        <v>87</v>
      </c>
      <c r="AK666" t="s">
        <v>87</v>
      </c>
      <c r="AL666" t="s">
        <v>87</v>
      </c>
      <c r="AM666" t="s">
        <v>87</v>
      </c>
      <c r="AN666" t="s">
        <v>87</v>
      </c>
      <c r="AO666" t="s">
        <v>87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1512</v>
      </c>
      <c r="B667" t="s">
        <v>79</v>
      </c>
      <c r="C667" t="s">
        <v>1503</v>
      </c>
      <c r="D667" t="s">
        <v>81</v>
      </c>
      <c r="E667" s="2" t="str">
        <f>HYPERLINK("capsilon://?command=openfolder&amp;siteaddress=FAM.docvelocity-na8.net&amp;folderid=FXE689C044-FA85-C1B8-349A-1A6E16C7AEDF","FX220313967")</f>
        <v>FX220313967</v>
      </c>
      <c r="F667" t="s">
        <v>19</v>
      </c>
      <c r="G667" t="s">
        <v>19</v>
      </c>
      <c r="H667" t="s">
        <v>82</v>
      </c>
      <c r="I667" t="s">
        <v>1504</v>
      </c>
      <c r="J667">
        <v>367</v>
      </c>
      <c r="K667" t="s">
        <v>84</v>
      </c>
      <c r="L667" t="s">
        <v>85</v>
      </c>
      <c r="M667" t="s">
        <v>86</v>
      </c>
      <c r="N667">
        <v>2</v>
      </c>
      <c r="O667" s="1">
        <v>44655.463182870371</v>
      </c>
      <c r="P667" s="1">
        <v>44655.538287037038</v>
      </c>
      <c r="Q667">
        <v>1751</v>
      </c>
      <c r="R667">
        <v>4738</v>
      </c>
      <c r="S667" t="b">
        <v>0</v>
      </c>
      <c r="T667" t="s">
        <v>87</v>
      </c>
      <c r="U667" t="b">
        <v>1</v>
      </c>
      <c r="V667" t="s">
        <v>189</v>
      </c>
      <c r="W667" s="1">
        <v>44655.522766203707</v>
      </c>
      <c r="X667">
        <v>3177</v>
      </c>
      <c r="Y667">
        <v>270</v>
      </c>
      <c r="Z667">
        <v>0</v>
      </c>
      <c r="AA667">
        <v>270</v>
      </c>
      <c r="AB667">
        <v>0</v>
      </c>
      <c r="AC667">
        <v>49</v>
      </c>
      <c r="AD667">
        <v>97</v>
      </c>
      <c r="AE667">
        <v>0</v>
      </c>
      <c r="AF667">
        <v>0</v>
      </c>
      <c r="AG667">
        <v>0</v>
      </c>
      <c r="AH667" t="s">
        <v>99</v>
      </c>
      <c r="AI667" s="1">
        <v>44655.538287037038</v>
      </c>
      <c r="AJ667">
        <v>1280</v>
      </c>
      <c r="AK667">
        <v>9</v>
      </c>
      <c r="AL667">
        <v>0</v>
      </c>
      <c r="AM667">
        <v>9</v>
      </c>
      <c r="AN667">
        <v>0</v>
      </c>
      <c r="AO667">
        <v>10</v>
      </c>
      <c r="AP667">
        <v>88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1513</v>
      </c>
      <c r="B668" t="s">
        <v>79</v>
      </c>
      <c r="C668" t="s">
        <v>216</v>
      </c>
      <c r="D668" t="s">
        <v>81</v>
      </c>
      <c r="E668" s="2" t="str">
        <f>HYPERLINK("capsilon://?command=openfolder&amp;siteaddress=FAM.docvelocity-na8.net&amp;folderid=FX3523E855-AC68-8BD2-97CD-E2812EED59FF","FX22029453")</f>
        <v>FX22029453</v>
      </c>
      <c r="F668" t="s">
        <v>19</v>
      </c>
      <c r="G668" t="s">
        <v>19</v>
      </c>
      <c r="H668" t="s">
        <v>82</v>
      </c>
      <c r="I668" t="s">
        <v>1514</v>
      </c>
      <c r="J668">
        <v>0</v>
      </c>
      <c r="K668" t="s">
        <v>84</v>
      </c>
      <c r="L668" t="s">
        <v>85</v>
      </c>
      <c r="M668" t="s">
        <v>86</v>
      </c>
      <c r="N668">
        <v>2</v>
      </c>
      <c r="O668" s="1">
        <v>44655.46334490741</v>
      </c>
      <c r="P668" s="1">
        <v>44655.502326388887</v>
      </c>
      <c r="Q668">
        <v>2395</v>
      </c>
      <c r="R668">
        <v>973</v>
      </c>
      <c r="S668" t="b">
        <v>0</v>
      </c>
      <c r="T668" t="s">
        <v>87</v>
      </c>
      <c r="U668" t="b">
        <v>0</v>
      </c>
      <c r="V668" t="s">
        <v>114</v>
      </c>
      <c r="W668" s="1">
        <v>44655.496678240743</v>
      </c>
      <c r="X668">
        <v>595</v>
      </c>
      <c r="Y668">
        <v>52</v>
      </c>
      <c r="Z668">
        <v>0</v>
      </c>
      <c r="AA668">
        <v>52</v>
      </c>
      <c r="AB668">
        <v>0</v>
      </c>
      <c r="AC668">
        <v>40</v>
      </c>
      <c r="AD668">
        <v>-52</v>
      </c>
      <c r="AE668">
        <v>0</v>
      </c>
      <c r="AF668">
        <v>0</v>
      </c>
      <c r="AG668">
        <v>0</v>
      </c>
      <c r="AH668" t="s">
        <v>442</v>
      </c>
      <c r="AI668" s="1">
        <v>44655.502326388887</v>
      </c>
      <c r="AJ668">
        <v>378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-52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1515</v>
      </c>
      <c r="B669" t="s">
        <v>79</v>
      </c>
      <c r="C669" t="s">
        <v>1510</v>
      </c>
      <c r="D669" t="s">
        <v>81</v>
      </c>
      <c r="E669" s="2" t="str">
        <f>HYPERLINK("capsilon://?command=openfolder&amp;siteaddress=FAM.docvelocity-na8.net&amp;folderid=FXED6C181C-D285-12A1-86BB-9E0178C6C87D","FX2204291")</f>
        <v>FX2204291</v>
      </c>
      <c r="F669" t="s">
        <v>19</v>
      </c>
      <c r="G669" t="s">
        <v>19</v>
      </c>
      <c r="H669" t="s">
        <v>82</v>
      </c>
      <c r="I669" t="s">
        <v>1511</v>
      </c>
      <c r="J669">
        <v>56</v>
      </c>
      <c r="K669" t="s">
        <v>84</v>
      </c>
      <c r="L669" t="s">
        <v>85</v>
      </c>
      <c r="M669" t="s">
        <v>86</v>
      </c>
      <c r="N669">
        <v>2</v>
      </c>
      <c r="O669" s="1">
        <v>44655.467037037037</v>
      </c>
      <c r="P669" s="1">
        <v>44655.498981481483</v>
      </c>
      <c r="Q669">
        <v>1929</v>
      </c>
      <c r="R669">
        <v>831</v>
      </c>
      <c r="S669" t="b">
        <v>0</v>
      </c>
      <c r="T669" t="s">
        <v>87</v>
      </c>
      <c r="U669" t="b">
        <v>1</v>
      </c>
      <c r="V669" t="s">
        <v>531</v>
      </c>
      <c r="W669" s="1">
        <v>44655.493125000001</v>
      </c>
      <c r="X669">
        <v>550</v>
      </c>
      <c r="Y669">
        <v>42</v>
      </c>
      <c r="Z669">
        <v>0</v>
      </c>
      <c r="AA669">
        <v>42</v>
      </c>
      <c r="AB669">
        <v>0</v>
      </c>
      <c r="AC669">
        <v>18</v>
      </c>
      <c r="AD669">
        <v>14</v>
      </c>
      <c r="AE669">
        <v>0</v>
      </c>
      <c r="AF669">
        <v>0</v>
      </c>
      <c r="AG669">
        <v>0</v>
      </c>
      <c r="AH669" t="s">
        <v>99</v>
      </c>
      <c r="AI669" s="1">
        <v>44655.498981481483</v>
      </c>
      <c r="AJ669">
        <v>271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13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1516</v>
      </c>
      <c r="B670" t="s">
        <v>79</v>
      </c>
      <c r="C670" t="s">
        <v>1517</v>
      </c>
      <c r="D670" t="s">
        <v>81</v>
      </c>
      <c r="E670" s="2" t="str">
        <f>HYPERLINK("capsilon://?command=openfolder&amp;siteaddress=FAM.docvelocity-na8.net&amp;folderid=FX41028851-6BD9-B7A4-7169-CAB39F3C8C36","FX220313465")</f>
        <v>FX220313465</v>
      </c>
      <c r="F670" t="s">
        <v>19</v>
      </c>
      <c r="G670" t="s">
        <v>19</v>
      </c>
      <c r="H670" t="s">
        <v>82</v>
      </c>
      <c r="I670" t="s">
        <v>1518</v>
      </c>
      <c r="J670">
        <v>247</v>
      </c>
      <c r="K670" t="s">
        <v>84</v>
      </c>
      <c r="L670" t="s">
        <v>85</v>
      </c>
      <c r="M670" t="s">
        <v>86</v>
      </c>
      <c r="N670">
        <v>1</v>
      </c>
      <c r="O670" s="1">
        <v>44655.47378472222</v>
      </c>
      <c r="P670" s="1">
        <v>44655.501273148147</v>
      </c>
      <c r="Q670">
        <v>1911</v>
      </c>
      <c r="R670">
        <v>464</v>
      </c>
      <c r="S670" t="b">
        <v>0</v>
      </c>
      <c r="T670" t="s">
        <v>87</v>
      </c>
      <c r="U670" t="b">
        <v>0</v>
      </c>
      <c r="V670" t="s">
        <v>88</v>
      </c>
      <c r="W670" s="1">
        <v>44655.501273148147</v>
      </c>
      <c r="X670">
        <v>210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247</v>
      </c>
      <c r="AE670">
        <v>211</v>
      </c>
      <c r="AF670">
        <v>0</v>
      </c>
      <c r="AG670">
        <v>9</v>
      </c>
      <c r="AH670" t="s">
        <v>87</v>
      </c>
      <c r="AI670" t="s">
        <v>87</v>
      </c>
      <c r="AJ670" t="s">
        <v>87</v>
      </c>
      <c r="AK670" t="s">
        <v>87</v>
      </c>
      <c r="AL670" t="s">
        <v>87</v>
      </c>
      <c r="AM670" t="s">
        <v>87</v>
      </c>
      <c r="AN670" t="s">
        <v>87</v>
      </c>
      <c r="AO670" t="s">
        <v>87</v>
      </c>
      <c r="AP670" t="s">
        <v>87</v>
      </c>
      <c r="AQ670" t="s">
        <v>87</v>
      </c>
      <c r="AR670" t="s">
        <v>87</v>
      </c>
      <c r="AS670" t="s">
        <v>87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1519</v>
      </c>
      <c r="B671" t="s">
        <v>79</v>
      </c>
      <c r="C671" t="s">
        <v>1520</v>
      </c>
      <c r="D671" t="s">
        <v>81</v>
      </c>
      <c r="E671" s="2" t="str">
        <f>HYPERLINK("capsilon://?command=openfolder&amp;siteaddress=FAM.docvelocity-na8.net&amp;folderid=FXADB375F7-9236-539E-B302-B8FEF11773FC","FX220314055")</f>
        <v>FX220314055</v>
      </c>
      <c r="F671" t="s">
        <v>19</v>
      </c>
      <c r="G671" t="s">
        <v>19</v>
      </c>
      <c r="H671" t="s">
        <v>82</v>
      </c>
      <c r="I671" t="s">
        <v>1521</v>
      </c>
      <c r="J671">
        <v>72</v>
      </c>
      <c r="K671" t="s">
        <v>84</v>
      </c>
      <c r="L671" t="s">
        <v>85</v>
      </c>
      <c r="M671" t="s">
        <v>86</v>
      </c>
      <c r="N671">
        <v>1</v>
      </c>
      <c r="O671" s="1">
        <v>44655.490069444444</v>
      </c>
      <c r="P671" s="1">
        <v>44655.498773148145</v>
      </c>
      <c r="Q671">
        <v>564</v>
      </c>
      <c r="R671">
        <v>188</v>
      </c>
      <c r="S671" t="b">
        <v>0</v>
      </c>
      <c r="T671" t="s">
        <v>87</v>
      </c>
      <c r="U671" t="b">
        <v>0</v>
      </c>
      <c r="V671" t="s">
        <v>88</v>
      </c>
      <c r="W671" s="1">
        <v>44655.498773148145</v>
      </c>
      <c r="X671">
        <v>68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72</v>
      </c>
      <c r="AE671">
        <v>67</v>
      </c>
      <c r="AF671">
        <v>0</v>
      </c>
      <c r="AG671">
        <v>2</v>
      </c>
      <c r="AH671" t="s">
        <v>87</v>
      </c>
      <c r="AI671" t="s">
        <v>87</v>
      </c>
      <c r="AJ671" t="s">
        <v>87</v>
      </c>
      <c r="AK671" t="s">
        <v>87</v>
      </c>
      <c r="AL671" t="s">
        <v>87</v>
      </c>
      <c r="AM671" t="s">
        <v>87</v>
      </c>
      <c r="AN671" t="s">
        <v>87</v>
      </c>
      <c r="AO671" t="s">
        <v>87</v>
      </c>
      <c r="AP671" t="s">
        <v>87</v>
      </c>
      <c r="AQ671" t="s">
        <v>87</v>
      </c>
      <c r="AR671" t="s">
        <v>87</v>
      </c>
      <c r="AS671" t="s">
        <v>87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1522</v>
      </c>
      <c r="B672" t="s">
        <v>79</v>
      </c>
      <c r="C672" t="s">
        <v>1520</v>
      </c>
      <c r="D672" t="s">
        <v>81</v>
      </c>
      <c r="E672" s="2" t="str">
        <f>HYPERLINK("capsilon://?command=openfolder&amp;siteaddress=FAM.docvelocity-na8.net&amp;folderid=FXADB375F7-9236-539E-B302-B8FEF11773FC","FX220314055")</f>
        <v>FX220314055</v>
      </c>
      <c r="F672" t="s">
        <v>19</v>
      </c>
      <c r="G672" t="s">
        <v>19</v>
      </c>
      <c r="H672" t="s">
        <v>82</v>
      </c>
      <c r="I672" t="s">
        <v>1523</v>
      </c>
      <c r="J672">
        <v>28</v>
      </c>
      <c r="K672" t="s">
        <v>84</v>
      </c>
      <c r="L672" t="s">
        <v>85</v>
      </c>
      <c r="M672" t="s">
        <v>86</v>
      </c>
      <c r="N672">
        <v>1</v>
      </c>
      <c r="O672" s="1">
        <v>44655.490393518521</v>
      </c>
      <c r="P672" s="1">
        <v>44655.497974537036</v>
      </c>
      <c r="Q672">
        <v>440</v>
      </c>
      <c r="R672">
        <v>215</v>
      </c>
      <c r="S672" t="b">
        <v>0</v>
      </c>
      <c r="T672" t="s">
        <v>87</v>
      </c>
      <c r="U672" t="b">
        <v>0</v>
      </c>
      <c r="V672" t="s">
        <v>88</v>
      </c>
      <c r="W672" s="1">
        <v>44655.497974537036</v>
      </c>
      <c r="X672">
        <v>107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28</v>
      </c>
      <c r="AE672">
        <v>21</v>
      </c>
      <c r="AF672">
        <v>0</v>
      </c>
      <c r="AG672">
        <v>3</v>
      </c>
      <c r="AH672" t="s">
        <v>87</v>
      </c>
      <c r="AI672" t="s">
        <v>87</v>
      </c>
      <c r="AJ672" t="s">
        <v>87</v>
      </c>
      <c r="AK672" t="s">
        <v>87</v>
      </c>
      <c r="AL672" t="s">
        <v>87</v>
      </c>
      <c r="AM672" t="s">
        <v>87</v>
      </c>
      <c r="AN672" t="s">
        <v>87</v>
      </c>
      <c r="AO672" t="s">
        <v>87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1524</v>
      </c>
      <c r="B673" t="s">
        <v>79</v>
      </c>
      <c r="C673" t="s">
        <v>1520</v>
      </c>
      <c r="D673" t="s">
        <v>81</v>
      </c>
      <c r="E673" s="2" t="str">
        <f>HYPERLINK("capsilon://?command=openfolder&amp;siteaddress=FAM.docvelocity-na8.net&amp;folderid=FXADB375F7-9236-539E-B302-B8FEF11773FC","FX220314055")</f>
        <v>FX220314055</v>
      </c>
      <c r="F673" t="s">
        <v>19</v>
      </c>
      <c r="G673" t="s">
        <v>19</v>
      </c>
      <c r="H673" t="s">
        <v>82</v>
      </c>
      <c r="I673" t="s">
        <v>1525</v>
      </c>
      <c r="J673">
        <v>72</v>
      </c>
      <c r="K673" t="s">
        <v>84</v>
      </c>
      <c r="L673" t="s">
        <v>85</v>
      </c>
      <c r="M673" t="s">
        <v>86</v>
      </c>
      <c r="N673">
        <v>1</v>
      </c>
      <c r="O673" s="1">
        <v>44655.490925925929</v>
      </c>
      <c r="P673" s="1">
        <v>44655.503078703703</v>
      </c>
      <c r="Q673">
        <v>586</v>
      </c>
      <c r="R673">
        <v>464</v>
      </c>
      <c r="S673" t="b">
        <v>0</v>
      </c>
      <c r="T673" t="s">
        <v>87</v>
      </c>
      <c r="U673" t="b">
        <v>0</v>
      </c>
      <c r="V673" t="s">
        <v>180</v>
      </c>
      <c r="W673" s="1">
        <v>44655.503078703703</v>
      </c>
      <c r="X673">
        <v>330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72</v>
      </c>
      <c r="AE673">
        <v>67</v>
      </c>
      <c r="AF673">
        <v>0</v>
      </c>
      <c r="AG673">
        <v>2</v>
      </c>
      <c r="AH673" t="s">
        <v>87</v>
      </c>
      <c r="AI673" t="s">
        <v>87</v>
      </c>
      <c r="AJ673" t="s">
        <v>87</v>
      </c>
      <c r="AK673" t="s">
        <v>87</v>
      </c>
      <c r="AL673" t="s">
        <v>87</v>
      </c>
      <c r="AM673" t="s">
        <v>87</v>
      </c>
      <c r="AN673" t="s">
        <v>87</v>
      </c>
      <c r="AO673" t="s">
        <v>87</v>
      </c>
      <c r="AP673" t="s">
        <v>87</v>
      </c>
      <c r="AQ673" t="s">
        <v>87</v>
      </c>
      <c r="AR673" t="s">
        <v>87</v>
      </c>
      <c r="AS673" t="s">
        <v>87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1526</v>
      </c>
      <c r="B674" t="s">
        <v>79</v>
      </c>
      <c r="C674" t="s">
        <v>1520</v>
      </c>
      <c r="D674" t="s">
        <v>81</v>
      </c>
      <c r="E674" s="2" t="str">
        <f>HYPERLINK("capsilon://?command=openfolder&amp;siteaddress=FAM.docvelocity-na8.net&amp;folderid=FXADB375F7-9236-539E-B302-B8FEF11773FC","FX220314055")</f>
        <v>FX220314055</v>
      </c>
      <c r="F674" t="s">
        <v>19</v>
      </c>
      <c r="G674" t="s">
        <v>19</v>
      </c>
      <c r="H674" t="s">
        <v>82</v>
      </c>
      <c r="I674" t="s">
        <v>1527</v>
      </c>
      <c r="J674">
        <v>28</v>
      </c>
      <c r="K674" t="s">
        <v>84</v>
      </c>
      <c r="L674" t="s">
        <v>85</v>
      </c>
      <c r="M674" t="s">
        <v>86</v>
      </c>
      <c r="N674">
        <v>1</v>
      </c>
      <c r="O674" s="1">
        <v>44655.491249999999</v>
      </c>
      <c r="P674" s="1">
        <v>44655.502129629633</v>
      </c>
      <c r="Q674">
        <v>750</v>
      </c>
      <c r="R674">
        <v>190</v>
      </c>
      <c r="S674" t="b">
        <v>0</v>
      </c>
      <c r="T674" t="s">
        <v>87</v>
      </c>
      <c r="U674" t="b">
        <v>0</v>
      </c>
      <c r="V674" t="s">
        <v>88</v>
      </c>
      <c r="W674" s="1">
        <v>44655.502129629633</v>
      </c>
      <c r="X674">
        <v>73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28</v>
      </c>
      <c r="AE674">
        <v>21</v>
      </c>
      <c r="AF674">
        <v>0</v>
      </c>
      <c r="AG674">
        <v>3</v>
      </c>
      <c r="AH674" t="s">
        <v>87</v>
      </c>
      <c r="AI674" t="s">
        <v>87</v>
      </c>
      <c r="AJ674" t="s">
        <v>87</v>
      </c>
      <c r="AK674" t="s">
        <v>87</v>
      </c>
      <c r="AL674" t="s">
        <v>87</v>
      </c>
      <c r="AM674" t="s">
        <v>87</v>
      </c>
      <c r="AN674" t="s">
        <v>87</v>
      </c>
      <c r="AO674" t="s">
        <v>87</v>
      </c>
      <c r="AP674" t="s">
        <v>87</v>
      </c>
      <c r="AQ674" t="s">
        <v>87</v>
      </c>
      <c r="AR674" t="s">
        <v>87</v>
      </c>
      <c r="AS674" t="s">
        <v>87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1528</v>
      </c>
      <c r="B675" t="s">
        <v>79</v>
      </c>
      <c r="C675" t="s">
        <v>1529</v>
      </c>
      <c r="D675" t="s">
        <v>81</v>
      </c>
      <c r="E675" s="2" t="str">
        <f>HYPERLINK("capsilon://?command=openfolder&amp;siteaddress=FAM.docvelocity-na8.net&amp;folderid=FX23AD55CD-35B6-9A79-33B8-0FD4D95B3A96","FX220314092")</f>
        <v>FX220314092</v>
      </c>
      <c r="F675" t="s">
        <v>19</v>
      </c>
      <c r="G675" t="s">
        <v>19</v>
      </c>
      <c r="H675" t="s">
        <v>82</v>
      </c>
      <c r="I675" t="s">
        <v>1530</v>
      </c>
      <c r="J675">
        <v>167</v>
      </c>
      <c r="K675" t="s">
        <v>84</v>
      </c>
      <c r="L675" t="s">
        <v>85</v>
      </c>
      <c r="M675" t="s">
        <v>86</v>
      </c>
      <c r="N675">
        <v>1</v>
      </c>
      <c r="O675" s="1">
        <v>44655.492997685185</v>
      </c>
      <c r="P675" s="1">
        <v>44655.505162037036</v>
      </c>
      <c r="Q675">
        <v>599</v>
      </c>
      <c r="R675">
        <v>452</v>
      </c>
      <c r="S675" t="b">
        <v>0</v>
      </c>
      <c r="T675" t="s">
        <v>87</v>
      </c>
      <c r="U675" t="b">
        <v>0</v>
      </c>
      <c r="V675" t="s">
        <v>88</v>
      </c>
      <c r="W675" s="1">
        <v>44655.505162037036</v>
      </c>
      <c r="X675">
        <v>220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167</v>
      </c>
      <c r="AE675">
        <v>141</v>
      </c>
      <c r="AF675">
        <v>0</v>
      </c>
      <c r="AG675">
        <v>7</v>
      </c>
      <c r="AH675" t="s">
        <v>87</v>
      </c>
      <c r="AI675" t="s">
        <v>87</v>
      </c>
      <c r="AJ675" t="s">
        <v>87</v>
      </c>
      <c r="AK675" t="s">
        <v>87</v>
      </c>
      <c r="AL675" t="s">
        <v>87</v>
      </c>
      <c r="AM675" t="s">
        <v>87</v>
      </c>
      <c r="AN675" t="s">
        <v>87</v>
      </c>
      <c r="AO675" t="s">
        <v>87</v>
      </c>
      <c r="AP675" t="s">
        <v>87</v>
      </c>
      <c r="AQ675" t="s">
        <v>87</v>
      </c>
      <c r="AR675" t="s">
        <v>87</v>
      </c>
      <c r="AS675" t="s">
        <v>87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1531</v>
      </c>
      <c r="B676" t="s">
        <v>79</v>
      </c>
      <c r="C676" t="s">
        <v>1520</v>
      </c>
      <c r="D676" t="s">
        <v>81</v>
      </c>
      <c r="E676" s="2" t="str">
        <f>HYPERLINK("capsilon://?command=openfolder&amp;siteaddress=FAM.docvelocity-na8.net&amp;folderid=FXADB375F7-9236-539E-B302-B8FEF11773FC","FX220314055")</f>
        <v>FX220314055</v>
      </c>
      <c r="F676" t="s">
        <v>19</v>
      </c>
      <c r="G676" t="s">
        <v>19</v>
      </c>
      <c r="H676" t="s">
        <v>82</v>
      </c>
      <c r="I676" t="s">
        <v>1523</v>
      </c>
      <c r="J676">
        <v>84</v>
      </c>
      <c r="K676" t="s">
        <v>84</v>
      </c>
      <c r="L676" t="s">
        <v>85</v>
      </c>
      <c r="M676" t="s">
        <v>86</v>
      </c>
      <c r="N676">
        <v>2</v>
      </c>
      <c r="O676" s="1">
        <v>44655.498645833337</v>
      </c>
      <c r="P676" s="1">
        <v>44655.52783564815</v>
      </c>
      <c r="Q676">
        <v>515</v>
      </c>
      <c r="R676">
        <v>2007</v>
      </c>
      <c r="S676" t="b">
        <v>0</v>
      </c>
      <c r="T676" t="s">
        <v>87</v>
      </c>
      <c r="U676" t="b">
        <v>1</v>
      </c>
      <c r="V676" t="s">
        <v>531</v>
      </c>
      <c r="W676" s="1">
        <v>44655.509826388887</v>
      </c>
      <c r="X676">
        <v>939</v>
      </c>
      <c r="Y676">
        <v>63</v>
      </c>
      <c r="Z676">
        <v>0</v>
      </c>
      <c r="AA676">
        <v>63</v>
      </c>
      <c r="AB676">
        <v>0</v>
      </c>
      <c r="AC676">
        <v>22</v>
      </c>
      <c r="AD676">
        <v>21</v>
      </c>
      <c r="AE676">
        <v>0</v>
      </c>
      <c r="AF676">
        <v>0</v>
      </c>
      <c r="AG676">
        <v>0</v>
      </c>
      <c r="AH676" t="s">
        <v>115</v>
      </c>
      <c r="AI676" s="1">
        <v>44655.52783564815</v>
      </c>
      <c r="AJ676">
        <v>1053</v>
      </c>
      <c r="AK676">
        <v>7</v>
      </c>
      <c r="AL676">
        <v>0</v>
      </c>
      <c r="AM676">
        <v>7</v>
      </c>
      <c r="AN676">
        <v>0</v>
      </c>
      <c r="AO676">
        <v>7</v>
      </c>
      <c r="AP676">
        <v>14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1532</v>
      </c>
      <c r="B677" t="s">
        <v>79</v>
      </c>
      <c r="C677" t="s">
        <v>1520</v>
      </c>
      <c r="D677" t="s">
        <v>81</v>
      </c>
      <c r="E677" s="2" t="str">
        <f>HYPERLINK("capsilon://?command=openfolder&amp;siteaddress=FAM.docvelocity-na8.net&amp;folderid=FXADB375F7-9236-539E-B302-B8FEF11773FC","FX220314055")</f>
        <v>FX220314055</v>
      </c>
      <c r="F677" t="s">
        <v>19</v>
      </c>
      <c r="G677" t="s">
        <v>19</v>
      </c>
      <c r="H677" t="s">
        <v>82</v>
      </c>
      <c r="I677" t="s">
        <v>1521</v>
      </c>
      <c r="J677">
        <v>96</v>
      </c>
      <c r="K677" t="s">
        <v>84</v>
      </c>
      <c r="L677" t="s">
        <v>85</v>
      </c>
      <c r="M677" t="s">
        <v>86</v>
      </c>
      <c r="N677">
        <v>2</v>
      </c>
      <c r="O677" s="1">
        <v>44655.499456018515</v>
      </c>
      <c r="P677" s="1">
        <v>44655.519895833335</v>
      </c>
      <c r="Q677">
        <v>640</v>
      </c>
      <c r="R677">
        <v>1126</v>
      </c>
      <c r="S677" t="b">
        <v>0</v>
      </c>
      <c r="T677" t="s">
        <v>87</v>
      </c>
      <c r="U677" t="b">
        <v>1</v>
      </c>
      <c r="V677" t="s">
        <v>127</v>
      </c>
      <c r="W677" s="1">
        <v>44655.508958333332</v>
      </c>
      <c r="X677">
        <v>818</v>
      </c>
      <c r="Y677">
        <v>86</v>
      </c>
      <c r="Z677">
        <v>0</v>
      </c>
      <c r="AA677">
        <v>86</v>
      </c>
      <c r="AB677">
        <v>0</v>
      </c>
      <c r="AC677">
        <v>6</v>
      </c>
      <c r="AD677">
        <v>10</v>
      </c>
      <c r="AE677">
        <v>0</v>
      </c>
      <c r="AF677">
        <v>0</v>
      </c>
      <c r="AG677">
        <v>0</v>
      </c>
      <c r="AH677" t="s">
        <v>99</v>
      </c>
      <c r="AI677" s="1">
        <v>44655.519895833335</v>
      </c>
      <c r="AJ677">
        <v>308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10</v>
      </c>
      <c r="AQ677">
        <v>0</v>
      </c>
      <c r="AR677">
        <v>0</v>
      </c>
      <c r="AS677">
        <v>0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1533</v>
      </c>
      <c r="B678" t="s">
        <v>79</v>
      </c>
      <c r="C678" t="s">
        <v>1517</v>
      </c>
      <c r="D678" t="s">
        <v>81</v>
      </c>
      <c r="E678" s="2" t="str">
        <f>HYPERLINK("capsilon://?command=openfolder&amp;siteaddress=FAM.docvelocity-na8.net&amp;folderid=FX41028851-6BD9-B7A4-7169-CAB39F3C8C36","FX220313465")</f>
        <v>FX220313465</v>
      </c>
      <c r="F678" t="s">
        <v>19</v>
      </c>
      <c r="G678" t="s">
        <v>19</v>
      </c>
      <c r="H678" t="s">
        <v>82</v>
      </c>
      <c r="I678" t="s">
        <v>1518</v>
      </c>
      <c r="J678">
        <v>331</v>
      </c>
      <c r="K678" t="s">
        <v>84</v>
      </c>
      <c r="L678" t="s">
        <v>85</v>
      </c>
      <c r="M678" t="s">
        <v>86</v>
      </c>
      <c r="N678">
        <v>2</v>
      </c>
      <c r="O678" s="1">
        <v>44655.502245370371</v>
      </c>
      <c r="P678" s="1">
        <v>44655.595914351848</v>
      </c>
      <c r="Q678">
        <v>1377</v>
      </c>
      <c r="R678">
        <v>6716</v>
      </c>
      <c r="S678" t="b">
        <v>0</v>
      </c>
      <c r="T678" t="s">
        <v>87</v>
      </c>
      <c r="U678" t="b">
        <v>1</v>
      </c>
      <c r="V678" t="s">
        <v>98</v>
      </c>
      <c r="W678" s="1">
        <v>44655.559016203704</v>
      </c>
      <c r="X678">
        <v>4837</v>
      </c>
      <c r="Y678">
        <v>263</v>
      </c>
      <c r="Z678">
        <v>0</v>
      </c>
      <c r="AA678">
        <v>263</v>
      </c>
      <c r="AB678">
        <v>0</v>
      </c>
      <c r="AC678">
        <v>90</v>
      </c>
      <c r="AD678">
        <v>68</v>
      </c>
      <c r="AE678">
        <v>0</v>
      </c>
      <c r="AF678">
        <v>0</v>
      </c>
      <c r="AG678">
        <v>0</v>
      </c>
      <c r="AH678" t="s">
        <v>99</v>
      </c>
      <c r="AI678" s="1">
        <v>44655.595914351848</v>
      </c>
      <c r="AJ678">
        <v>1540</v>
      </c>
      <c r="AK678">
        <v>5</v>
      </c>
      <c r="AL678">
        <v>0</v>
      </c>
      <c r="AM678">
        <v>5</v>
      </c>
      <c r="AN678">
        <v>0</v>
      </c>
      <c r="AO678">
        <v>3</v>
      </c>
      <c r="AP678">
        <v>63</v>
      </c>
      <c r="AQ678">
        <v>0</v>
      </c>
      <c r="AR678">
        <v>0</v>
      </c>
      <c r="AS678">
        <v>0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1534</v>
      </c>
      <c r="B679" t="s">
        <v>79</v>
      </c>
      <c r="C679" t="s">
        <v>1520</v>
      </c>
      <c r="D679" t="s">
        <v>81</v>
      </c>
      <c r="E679" s="2" t="str">
        <f>HYPERLINK("capsilon://?command=openfolder&amp;siteaddress=FAM.docvelocity-na8.net&amp;folderid=FXADB375F7-9236-539E-B302-B8FEF11773FC","FX220314055")</f>
        <v>FX220314055</v>
      </c>
      <c r="F679" t="s">
        <v>19</v>
      </c>
      <c r="G679" t="s">
        <v>19</v>
      </c>
      <c r="H679" t="s">
        <v>82</v>
      </c>
      <c r="I679" t="s">
        <v>1527</v>
      </c>
      <c r="J679">
        <v>84</v>
      </c>
      <c r="K679" t="s">
        <v>84</v>
      </c>
      <c r="L679" t="s">
        <v>85</v>
      </c>
      <c r="M679" t="s">
        <v>86</v>
      </c>
      <c r="N679">
        <v>2</v>
      </c>
      <c r="O679" s="1">
        <v>44655.502847222226</v>
      </c>
      <c r="P679" s="1">
        <v>44655.533043981479</v>
      </c>
      <c r="Q679">
        <v>307</v>
      </c>
      <c r="R679">
        <v>2302</v>
      </c>
      <c r="S679" t="b">
        <v>0</v>
      </c>
      <c r="T679" t="s">
        <v>87</v>
      </c>
      <c r="U679" t="b">
        <v>1</v>
      </c>
      <c r="V679" t="s">
        <v>180</v>
      </c>
      <c r="W679" s="1">
        <v>44655.513958333337</v>
      </c>
      <c r="X679">
        <v>939</v>
      </c>
      <c r="Y679">
        <v>63</v>
      </c>
      <c r="Z679">
        <v>0</v>
      </c>
      <c r="AA679">
        <v>63</v>
      </c>
      <c r="AB679">
        <v>0</v>
      </c>
      <c r="AC679">
        <v>24</v>
      </c>
      <c r="AD679">
        <v>21</v>
      </c>
      <c r="AE679">
        <v>0</v>
      </c>
      <c r="AF679">
        <v>0</v>
      </c>
      <c r="AG679">
        <v>0</v>
      </c>
      <c r="AH679" t="s">
        <v>182</v>
      </c>
      <c r="AI679" s="1">
        <v>44655.533043981479</v>
      </c>
      <c r="AJ679">
        <v>1363</v>
      </c>
      <c r="AK679">
        <v>13</v>
      </c>
      <c r="AL679">
        <v>0</v>
      </c>
      <c r="AM679">
        <v>13</v>
      </c>
      <c r="AN679">
        <v>0</v>
      </c>
      <c r="AO679">
        <v>13</v>
      </c>
      <c r="AP679">
        <v>8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1535</v>
      </c>
      <c r="B680" t="s">
        <v>79</v>
      </c>
      <c r="C680" t="s">
        <v>1520</v>
      </c>
      <c r="D680" t="s">
        <v>81</v>
      </c>
      <c r="E680" s="2" t="str">
        <f>HYPERLINK("capsilon://?command=openfolder&amp;siteaddress=FAM.docvelocity-na8.net&amp;folderid=FXADB375F7-9236-539E-B302-B8FEF11773FC","FX220314055")</f>
        <v>FX220314055</v>
      </c>
      <c r="F680" t="s">
        <v>19</v>
      </c>
      <c r="G680" t="s">
        <v>19</v>
      </c>
      <c r="H680" t="s">
        <v>82</v>
      </c>
      <c r="I680" t="s">
        <v>1525</v>
      </c>
      <c r="J680">
        <v>96</v>
      </c>
      <c r="K680" t="s">
        <v>84</v>
      </c>
      <c r="L680" t="s">
        <v>85</v>
      </c>
      <c r="M680" t="s">
        <v>86</v>
      </c>
      <c r="N680">
        <v>2</v>
      </c>
      <c r="O680" s="1">
        <v>44655.503703703704</v>
      </c>
      <c r="P680" s="1">
        <v>44655.523460648146</v>
      </c>
      <c r="Q680">
        <v>873</v>
      </c>
      <c r="R680">
        <v>834</v>
      </c>
      <c r="S680" t="b">
        <v>0</v>
      </c>
      <c r="T680" t="s">
        <v>87</v>
      </c>
      <c r="U680" t="b">
        <v>1</v>
      </c>
      <c r="V680" t="s">
        <v>114</v>
      </c>
      <c r="W680" s="1">
        <v>44655.509837962964</v>
      </c>
      <c r="X680">
        <v>527</v>
      </c>
      <c r="Y680">
        <v>86</v>
      </c>
      <c r="Z680">
        <v>0</v>
      </c>
      <c r="AA680">
        <v>86</v>
      </c>
      <c r="AB680">
        <v>0</v>
      </c>
      <c r="AC680">
        <v>9</v>
      </c>
      <c r="AD680">
        <v>10</v>
      </c>
      <c r="AE680">
        <v>0</v>
      </c>
      <c r="AF680">
        <v>0</v>
      </c>
      <c r="AG680">
        <v>0</v>
      </c>
      <c r="AH680" t="s">
        <v>99</v>
      </c>
      <c r="AI680" s="1">
        <v>44655.523460648146</v>
      </c>
      <c r="AJ680">
        <v>307</v>
      </c>
      <c r="AK680">
        <v>1</v>
      </c>
      <c r="AL680">
        <v>0</v>
      </c>
      <c r="AM680">
        <v>1</v>
      </c>
      <c r="AN680">
        <v>0</v>
      </c>
      <c r="AO680">
        <v>1</v>
      </c>
      <c r="AP680">
        <v>9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1536</v>
      </c>
      <c r="B681" t="s">
        <v>79</v>
      </c>
      <c r="C681" t="s">
        <v>1529</v>
      </c>
      <c r="D681" t="s">
        <v>81</v>
      </c>
      <c r="E681" s="2" t="str">
        <f>HYPERLINK("capsilon://?command=openfolder&amp;siteaddress=FAM.docvelocity-na8.net&amp;folderid=FX23AD55CD-35B6-9A79-33B8-0FD4D95B3A96","FX220314092")</f>
        <v>FX220314092</v>
      </c>
      <c r="F681" t="s">
        <v>19</v>
      </c>
      <c r="G681" t="s">
        <v>19</v>
      </c>
      <c r="H681" t="s">
        <v>82</v>
      </c>
      <c r="I681" t="s">
        <v>1530</v>
      </c>
      <c r="J681">
        <v>275</v>
      </c>
      <c r="K681" t="s">
        <v>84</v>
      </c>
      <c r="L681" t="s">
        <v>85</v>
      </c>
      <c r="M681" t="s">
        <v>86</v>
      </c>
      <c r="N681">
        <v>2</v>
      </c>
      <c r="O681" s="1">
        <v>44655.505914351852</v>
      </c>
      <c r="P681" s="1">
        <v>44655.532743055555</v>
      </c>
      <c r="Q681">
        <v>816</v>
      </c>
      <c r="R681">
        <v>1502</v>
      </c>
      <c r="S681" t="b">
        <v>0</v>
      </c>
      <c r="T681" t="s">
        <v>87</v>
      </c>
      <c r="U681" t="b">
        <v>1</v>
      </c>
      <c r="V681" t="s">
        <v>196</v>
      </c>
      <c r="W681" s="1">
        <v>44655.516574074078</v>
      </c>
      <c r="X681">
        <v>913</v>
      </c>
      <c r="Y681">
        <v>220</v>
      </c>
      <c r="Z681">
        <v>0</v>
      </c>
      <c r="AA681">
        <v>220</v>
      </c>
      <c r="AB681">
        <v>0</v>
      </c>
      <c r="AC681">
        <v>36</v>
      </c>
      <c r="AD681">
        <v>55</v>
      </c>
      <c r="AE681">
        <v>0</v>
      </c>
      <c r="AF681">
        <v>0</v>
      </c>
      <c r="AG681">
        <v>0</v>
      </c>
      <c r="AH681" t="s">
        <v>102</v>
      </c>
      <c r="AI681" s="1">
        <v>44655.532743055555</v>
      </c>
      <c r="AJ681">
        <v>589</v>
      </c>
      <c r="AK681">
        <v>2</v>
      </c>
      <c r="AL681">
        <v>0</v>
      </c>
      <c r="AM681">
        <v>2</v>
      </c>
      <c r="AN681">
        <v>21</v>
      </c>
      <c r="AO681">
        <v>1</v>
      </c>
      <c r="AP681">
        <v>53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1537</v>
      </c>
      <c r="B682" t="s">
        <v>79</v>
      </c>
      <c r="C682" t="s">
        <v>1538</v>
      </c>
      <c r="D682" t="s">
        <v>81</v>
      </c>
      <c r="E682" s="2" t="str">
        <f>HYPERLINK("capsilon://?command=openfolder&amp;siteaddress=FAM.docvelocity-na8.net&amp;folderid=FX65100EE0-88CA-7196-03A3-28DDFE60D535","FX2204278")</f>
        <v>FX2204278</v>
      </c>
      <c r="F682" t="s">
        <v>19</v>
      </c>
      <c r="G682" t="s">
        <v>19</v>
      </c>
      <c r="H682" t="s">
        <v>82</v>
      </c>
      <c r="I682" t="s">
        <v>1539</v>
      </c>
      <c r="J682">
        <v>28</v>
      </c>
      <c r="K682" t="s">
        <v>84</v>
      </c>
      <c r="L682" t="s">
        <v>85</v>
      </c>
      <c r="M682" t="s">
        <v>86</v>
      </c>
      <c r="N682">
        <v>2</v>
      </c>
      <c r="O682" s="1">
        <v>44655.507847222223</v>
      </c>
      <c r="P682" s="1">
        <v>44655.534386574072</v>
      </c>
      <c r="Q682">
        <v>2085</v>
      </c>
      <c r="R682">
        <v>208</v>
      </c>
      <c r="S682" t="b">
        <v>0</v>
      </c>
      <c r="T682" t="s">
        <v>87</v>
      </c>
      <c r="U682" t="b">
        <v>0</v>
      </c>
      <c r="V682" t="s">
        <v>88</v>
      </c>
      <c r="W682" s="1">
        <v>44655.509131944447</v>
      </c>
      <c r="X682">
        <v>93</v>
      </c>
      <c r="Y682">
        <v>21</v>
      </c>
      <c r="Z682">
        <v>0</v>
      </c>
      <c r="AA682">
        <v>21</v>
      </c>
      <c r="AB682">
        <v>0</v>
      </c>
      <c r="AC682">
        <v>1</v>
      </c>
      <c r="AD682">
        <v>7</v>
      </c>
      <c r="AE682">
        <v>0</v>
      </c>
      <c r="AF682">
        <v>0</v>
      </c>
      <c r="AG682">
        <v>0</v>
      </c>
      <c r="AH682" t="s">
        <v>182</v>
      </c>
      <c r="AI682" s="1">
        <v>44655.534386574072</v>
      </c>
      <c r="AJ682">
        <v>115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7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1540</v>
      </c>
      <c r="B683" t="s">
        <v>79</v>
      </c>
      <c r="C683" t="s">
        <v>1541</v>
      </c>
      <c r="D683" t="s">
        <v>81</v>
      </c>
      <c r="E683" s="2" t="str">
        <f>HYPERLINK("capsilon://?command=openfolder&amp;siteaddress=FAM.docvelocity-na8.net&amp;folderid=FX3B3B289D-1B90-5F64-099E-5AE8CB8C9714","FX220314172")</f>
        <v>FX220314172</v>
      </c>
      <c r="F683" t="s">
        <v>19</v>
      </c>
      <c r="G683" t="s">
        <v>19</v>
      </c>
      <c r="H683" t="s">
        <v>82</v>
      </c>
      <c r="I683" t="s">
        <v>1542</v>
      </c>
      <c r="J683">
        <v>126</v>
      </c>
      <c r="K683" t="s">
        <v>84</v>
      </c>
      <c r="L683" t="s">
        <v>85</v>
      </c>
      <c r="M683" t="s">
        <v>86</v>
      </c>
      <c r="N683">
        <v>1</v>
      </c>
      <c r="O683" s="1">
        <v>44655.510115740741</v>
      </c>
      <c r="P683" s="1">
        <v>44655.51667824074</v>
      </c>
      <c r="Q683">
        <v>325</v>
      </c>
      <c r="R683">
        <v>242</v>
      </c>
      <c r="S683" t="b">
        <v>0</v>
      </c>
      <c r="T683" t="s">
        <v>87</v>
      </c>
      <c r="U683" t="b">
        <v>0</v>
      </c>
      <c r="V683" t="s">
        <v>88</v>
      </c>
      <c r="W683" s="1">
        <v>44655.51667824074</v>
      </c>
      <c r="X683">
        <v>88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126</v>
      </c>
      <c r="AE683">
        <v>114</v>
      </c>
      <c r="AF683">
        <v>0</v>
      </c>
      <c r="AG683">
        <v>3</v>
      </c>
      <c r="AH683" t="s">
        <v>87</v>
      </c>
      <c r="AI683" t="s">
        <v>87</v>
      </c>
      <c r="AJ683" t="s">
        <v>87</v>
      </c>
      <c r="AK683" t="s">
        <v>87</v>
      </c>
      <c r="AL683" t="s">
        <v>87</v>
      </c>
      <c r="AM683" t="s">
        <v>87</v>
      </c>
      <c r="AN683" t="s">
        <v>87</v>
      </c>
      <c r="AO683" t="s">
        <v>87</v>
      </c>
      <c r="AP683" t="s">
        <v>87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1543</v>
      </c>
      <c r="B684" t="s">
        <v>79</v>
      </c>
      <c r="C684" t="s">
        <v>1538</v>
      </c>
      <c r="D684" t="s">
        <v>81</v>
      </c>
      <c r="E684" s="2" t="str">
        <f>HYPERLINK("capsilon://?command=openfolder&amp;siteaddress=FAM.docvelocity-na8.net&amp;folderid=FX65100EE0-88CA-7196-03A3-28DDFE60D535","FX2204278")</f>
        <v>FX2204278</v>
      </c>
      <c r="F684" t="s">
        <v>19</v>
      </c>
      <c r="G684" t="s">
        <v>19</v>
      </c>
      <c r="H684" t="s">
        <v>82</v>
      </c>
      <c r="I684" t="s">
        <v>1544</v>
      </c>
      <c r="J684">
        <v>28</v>
      </c>
      <c r="K684" t="s">
        <v>84</v>
      </c>
      <c r="L684" t="s">
        <v>85</v>
      </c>
      <c r="M684" t="s">
        <v>86</v>
      </c>
      <c r="N684">
        <v>2</v>
      </c>
      <c r="O684" s="1">
        <v>44655.510370370372</v>
      </c>
      <c r="P684" s="1">
        <v>44655.53570601852</v>
      </c>
      <c r="Q684">
        <v>1797</v>
      </c>
      <c r="R684">
        <v>392</v>
      </c>
      <c r="S684" t="b">
        <v>0</v>
      </c>
      <c r="T684" t="s">
        <v>87</v>
      </c>
      <c r="U684" t="b">
        <v>0</v>
      </c>
      <c r="V684" t="s">
        <v>114</v>
      </c>
      <c r="W684" s="1">
        <v>44655.513738425929</v>
      </c>
      <c r="X684">
        <v>278</v>
      </c>
      <c r="Y684">
        <v>21</v>
      </c>
      <c r="Z684">
        <v>0</v>
      </c>
      <c r="AA684">
        <v>21</v>
      </c>
      <c r="AB684">
        <v>0</v>
      </c>
      <c r="AC684">
        <v>0</v>
      </c>
      <c r="AD684">
        <v>7</v>
      </c>
      <c r="AE684">
        <v>0</v>
      </c>
      <c r="AF684">
        <v>0</v>
      </c>
      <c r="AG684">
        <v>0</v>
      </c>
      <c r="AH684" t="s">
        <v>182</v>
      </c>
      <c r="AI684" s="1">
        <v>44655.53570601852</v>
      </c>
      <c r="AJ684">
        <v>114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7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1545</v>
      </c>
      <c r="B685" t="s">
        <v>79</v>
      </c>
      <c r="C685" t="s">
        <v>1538</v>
      </c>
      <c r="D685" t="s">
        <v>81</v>
      </c>
      <c r="E685" s="2" t="str">
        <f>HYPERLINK("capsilon://?command=openfolder&amp;siteaddress=FAM.docvelocity-na8.net&amp;folderid=FX65100EE0-88CA-7196-03A3-28DDFE60D535","FX2204278")</f>
        <v>FX2204278</v>
      </c>
      <c r="F685" t="s">
        <v>19</v>
      </c>
      <c r="G685" t="s">
        <v>19</v>
      </c>
      <c r="H685" t="s">
        <v>82</v>
      </c>
      <c r="I685" t="s">
        <v>1546</v>
      </c>
      <c r="J685">
        <v>28</v>
      </c>
      <c r="K685" t="s">
        <v>84</v>
      </c>
      <c r="L685" t="s">
        <v>85</v>
      </c>
      <c r="M685" t="s">
        <v>86</v>
      </c>
      <c r="N685">
        <v>2</v>
      </c>
      <c r="O685" s="1">
        <v>44655.510428240741</v>
      </c>
      <c r="P685" s="1">
        <v>44655.535624999997</v>
      </c>
      <c r="Q685">
        <v>1948</v>
      </c>
      <c r="R685">
        <v>229</v>
      </c>
      <c r="S685" t="b">
        <v>0</v>
      </c>
      <c r="T685" t="s">
        <v>87</v>
      </c>
      <c r="U685" t="b">
        <v>0</v>
      </c>
      <c r="V685" t="s">
        <v>158</v>
      </c>
      <c r="W685" s="1">
        <v>44655.513298611113</v>
      </c>
      <c r="X685">
        <v>185</v>
      </c>
      <c r="Y685">
        <v>21</v>
      </c>
      <c r="Z685">
        <v>0</v>
      </c>
      <c r="AA685">
        <v>21</v>
      </c>
      <c r="AB685">
        <v>0</v>
      </c>
      <c r="AC685">
        <v>0</v>
      </c>
      <c r="AD685">
        <v>7</v>
      </c>
      <c r="AE685">
        <v>0</v>
      </c>
      <c r="AF685">
        <v>0</v>
      </c>
      <c r="AG685">
        <v>0</v>
      </c>
      <c r="AH685" t="s">
        <v>102</v>
      </c>
      <c r="AI685" s="1">
        <v>44655.535624999997</v>
      </c>
      <c r="AJ685">
        <v>44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7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1547</v>
      </c>
      <c r="B686" t="s">
        <v>79</v>
      </c>
      <c r="C686" t="s">
        <v>1538</v>
      </c>
      <c r="D686" t="s">
        <v>81</v>
      </c>
      <c r="E686" s="2" t="str">
        <f>HYPERLINK("capsilon://?command=openfolder&amp;siteaddress=FAM.docvelocity-na8.net&amp;folderid=FX65100EE0-88CA-7196-03A3-28DDFE60D535","FX2204278")</f>
        <v>FX2204278</v>
      </c>
      <c r="F686" t="s">
        <v>19</v>
      </c>
      <c r="G686" t="s">
        <v>19</v>
      </c>
      <c r="H686" t="s">
        <v>82</v>
      </c>
      <c r="I686" t="s">
        <v>1548</v>
      </c>
      <c r="J686">
        <v>58</v>
      </c>
      <c r="K686" t="s">
        <v>84</v>
      </c>
      <c r="L686" t="s">
        <v>85</v>
      </c>
      <c r="M686" t="s">
        <v>86</v>
      </c>
      <c r="N686">
        <v>2</v>
      </c>
      <c r="O686" s="1">
        <v>44655.51048611111</v>
      </c>
      <c r="P686" s="1">
        <v>44655.538275462961</v>
      </c>
      <c r="Q686">
        <v>1686</v>
      </c>
      <c r="R686">
        <v>715</v>
      </c>
      <c r="S686" t="b">
        <v>0</v>
      </c>
      <c r="T686" t="s">
        <v>87</v>
      </c>
      <c r="U686" t="b">
        <v>0</v>
      </c>
      <c r="V686" t="s">
        <v>531</v>
      </c>
      <c r="W686" s="1">
        <v>44655.51771990741</v>
      </c>
      <c r="X686">
        <v>486</v>
      </c>
      <c r="Y686">
        <v>48</v>
      </c>
      <c r="Z686">
        <v>0</v>
      </c>
      <c r="AA686">
        <v>48</v>
      </c>
      <c r="AB686">
        <v>0</v>
      </c>
      <c r="AC686">
        <v>11</v>
      </c>
      <c r="AD686">
        <v>10</v>
      </c>
      <c r="AE686">
        <v>0</v>
      </c>
      <c r="AF686">
        <v>0</v>
      </c>
      <c r="AG686">
        <v>0</v>
      </c>
      <c r="AH686" t="s">
        <v>102</v>
      </c>
      <c r="AI686" s="1">
        <v>44655.538275462961</v>
      </c>
      <c r="AJ686">
        <v>229</v>
      </c>
      <c r="AK686">
        <v>3</v>
      </c>
      <c r="AL686">
        <v>0</v>
      </c>
      <c r="AM686">
        <v>3</v>
      </c>
      <c r="AN686">
        <v>0</v>
      </c>
      <c r="AO686">
        <v>2</v>
      </c>
      <c r="AP686">
        <v>7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1549</v>
      </c>
      <c r="B687" t="s">
        <v>79</v>
      </c>
      <c r="C687" t="s">
        <v>1538</v>
      </c>
      <c r="D687" t="s">
        <v>81</v>
      </c>
      <c r="E687" s="2" t="str">
        <f>HYPERLINK("capsilon://?command=openfolder&amp;siteaddress=FAM.docvelocity-na8.net&amp;folderid=FX65100EE0-88CA-7196-03A3-28DDFE60D535","FX2204278")</f>
        <v>FX2204278</v>
      </c>
      <c r="F687" t="s">
        <v>19</v>
      </c>
      <c r="G687" t="s">
        <v>19</v>
      </c>
      <c r="H687" t="s">
        <v>82</v>
      </c>
      <c r="I687" t="s">
        <v>1550</v>
      </c>
      <c r="J687">
        <v>58</v>
      </c>
      <c r="K687" t="s">
        <v>84</v>
      </c>
      <c r="L687" t="s">
        <v>85</v>
      </c>
      <c r="M687" t="s">
        <v>86</v>
      </c>
      <c r="N687">
        <v>2</v>
      </c>
      <c r="O687" s="1">
        <v>44655.510497685187</v>
      </c>
      <c r="P687" s="1">
        <v>44655.538414351853</v>
      </c>
      <c r="Q687">
        <v>1671</v>
      </c>
      <c r="R687">
        <v>741</v>
      </c>
      <c r="S687" t="b">
        <v>0</v>
      </c>
      <c r="T687" t="s">
        <v>87</v>
      </c>
      <c r="U687" t="b">
        <v>0</v>
      </c>
      <c r="V687" t="s">
        <v>114</v>
      </c>
      <c r="W687" s="1">
        <v>44655.519629629627</v>
      </c>
      <c r="X687">
        <v>507</v>
      </c>
      <c r="Y687">
        <v>48</v>
      </c>
      <c r="Z687">
        <v>0</v>
      </c>
      <c r="AA687">
        <v>48</v>
      </c>
      <c r="AB687">
        <v>0</v>
      </c>
      <c r="AC687">
        <v>18</v>
      </c>
      <c r="AD687">
        <v>10</v>
      </c>
      <c r="AE687">
        <v>0</v>
      </c>
      <c r="AF687">
        <v>0</v>
      </c>
      <c r="AG687">
        <v>0</v>
      </c>
      <c r="AH687" t="s">
        <v>182</v>
      </c>
      <c r="AI687" s="1">
        <v>44655.538414351853</v>
      </c>
      <c r="AJ687">
        <v>234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10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1551</v>
      </c>
      <c r="B688" t="s">
        <v>79</v>
      </c>
      <c r="C688" t="s">
        <v>1541</v>
      </c>
      <c r="D688" t="s">
        <v>81</v>
      </c>
      <c r="E688" s="2" t="str">
        <f>HYPERLINK("capsilon://?command=openfolder&amp;siteaddress=FAM.docvelocity-na8.net&amp;folderid=FX3B3B289D-1B90-5F64-099E-5AE8CB8C9714","FX220314172")</f>
        <v>FX220314172</v>
      </c>
      <c r="F688" t="s">
        <v>19</v>
      </c>
      <c r="G688" t="s">
        <v>19</v>
      </c>
      <c r="H688" t="s">
        <v>82</v>
      </c>
      <c r="I688" t="s">
        <v>1542</v>
      </c>
      <c r="J688">
        <v>150</v>
      </c>
      <c r="K688" t="s">
        <v>84</v>
      </c>
      <c r="L688" t="s">
        <v>85</v>
      </c>
      <c r="M688" t="s">
        <v>86</v>
      </c>
      <c r="N688">
        <v>2</v>
      </c>
      <c r="O688" s="1">
        <v>44655.517546296294</v>
      </c>
      <c r="P688" s="1">
        <v>44655.535115740742</v>
      </c>
      <c r="Q688">
        <v>900</v>
      </c>
      <c r="R688">
        <v>618</v>
      </c>
      <c r="S688" t="b">
        <v>0</v>
      </c>
      <c r="T688" t="s">
        <v>87</v>
      </c>
      <c r="U688" t="b">
        <v>1</v>
      </c>
      <c r="V688" t="s">
        <v>158</v>
      </c>
      <c r="W688" s="1">
        <v>44655.522256944445</v>
      </c>
      <c r="X688">
        <v>403</v>
      </c>
      <c r="Y688">
        <v>133</v>
      </c>
      <c r="Z688">
        <v>0</v>
      </c>
      <c r="AA688">
        <v>133</v>
      </c>
      <c r="AB688">
        <v>0</v>
      </c>
      <c r="AC688">
        <v>2</v>
      </c>
      <c r="AD688">
        <v>17</v>
      </c>
      <c r="AE688">
        <v>0</v>
      </c>
      <c r="AF688">
        <v>0</v>
      </c>
      <c r="AG688">
        <v>0</v>
      </c>
      <c r="AH688" t="s">
        <v>102</v>
      </c>
      <c r="AI688" s="1">
        <v>44655.535115740742</v>
      </c>
      <c r="AJ688">
        <v>204</v>
      </c>
      <c r="AK688">
        <v>4</v>
      </c>
      <c r="AL688">
        <v>0</v>
      </c>
      <c r="AM688">
        <v>4</v>
      </c>
      <c r="AN688">
        <v>0</v>
      </c>
      <c r="AO688">
        <v>3</v>
      </c>
      <c r="AP688">
        <v>13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1552</v>
      </c>
      <c r="B689" t="s">
        <v>79</v>
      </c>
      <c r="C689" t="s">
        <v>1361</v>
      </c>
      <c r="D689" t="s">
        <v>81</v>
      </c>
      <c r="E689" s="2" t="str">
        <f>HYPERLINK("capsilon://?command=openfolder&amp;siteaddress=FAM.docvelocity-na8.net&amp;folderid=FX40396312-8410-8481-6606-914FF55A20EF","FX220312706")</f>
        <v>FX220312706</v>
      </c>
      <c r="F689" t="s">
        <v>19</v>
      </c>
      <c r="G689" t="s">
        <v>19</v>
      </c>
      <c r="H689" t="s">
        <v>82</v>
      </c>
      <c r="I689" t="s">
        <v>1553</v>
      </c>
      <c r="J689">
        <v>0</v>
      </c>
      <c r="K689" t="s">
        <v>84</v>
      </c>
      <c r="L689" t="s">
        <v>85</v>
      </c>
      <c r="M689" t="s">
        <v>86</v>
      </c>
      <c r="N689">
        <v>2</v>
      </c>
      <c r="O689" s="1">
        <v>44655.522129629629</v>
      </c>
      <c r="P689" s="1">
        <v>44655.538715277777</v>
      </c>
      <c r="Q689">
        <v>1345</v>
      </c>
      <c r="R689">
        <v>88</v>
      </c>
      <c r="S689" t="b">
        <v>0</v>
      </c>
      <c r="T689" t="s">
        <v>87</v>
      </c>
      <c r="U689" t="b">
        <v>0</v>
      </c>
      <c r="V689" t="s">
        <v>88</v>
      </c>
      <c r="W689" s="1">
        <v>44655.522777777776</v>
      </c>
      <c r="X689">
        <v>51</v>
      </c>
      <c r="Y689">
        <v>9</v>
      </c>
      <c r="Z689">
        <v>0</v>
      </c>
      <c r="AA689">
        <v>9</v>
      </c>
      <c r="AB689">
        <v>0</v>
      </c>
      <c r="AC689">
        <v>2</v>
      </c>
      <c r="AD689">
        <v>-9</v>
      </c>
      <c r="AE689">
        <v>0</v>
      </c>
      <c r="AF689">
        <v>0</v>
      </c>
      <c r="AG689">
        <v>0</v>
      </c>
      <c r="AH689" t="s">
        <v>102</v>
      </c>
      <c r="AI689" s="1">
        <v>44655.538715277777</v>
      </c>
      <c r="AJ689">
        <v>37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-9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1554</v>
      </c>
      <c r="B690" t="s">
        <v>79</v>
      </c>
      <c r="C690" t="s">
        <v>1361</v>
      </c>
      <c r="D690" t="s">
        <v>81</v>
      </c>
      <c r="E690" s="2" t="str">
        <f>HYPERLINK("capsilon://?command=openfolder&amp;siteaddress=FAM.docvelocity-na8.net&amp;folderid=FX40396312-8410-8481-6606-914FF55A20EF","FX220312706")</f>
        <v>FX220312706</v>
      </c>
      <c r="F690" t="s">
        <v>19</v>
      </c>
      <c r="G690" t="s">
        <v>19</v>
      </c>
      <c r="H690" t="s">
        <v>82</v>
      </c>
      <c r="I690" t="s">
        <v>1555</v>
      </c>
      <c r="J690">
        <v>0</v>
      </c>
      <c r="K690" t="s">
        <v>84</v>
      </c>
      <c r="L690" t="s">
        <v>85</v>
      </c>
      <c r="M690" t="s">
        <v>86</v>
      </c>
      <c r="N690">
        <v>2</v>
      </c>
      <c r="O690" s="1">
        <v>44655.522291666668</v>
      </c>
      <c r="P690" s="1">
        <v>44655.539375</v>
      </c>
      <c r="Q690">
        <v>1270</v>
      </c>
      <c r="R690">
        <v>206</v>
      </c>
      <c r="S690" t="b">
        <v>0</v>
      </c>
      <c r="T690" t="s">
        <v>87</v>
      </c>
      <c r="U690" t="b">
        <v>0</v>
      </c>
      <c r="V690" t="s">
        <v>158</v>
      </c>
      <c r="W690" s="1">
        <v>44655.523761574077</v>
      </c>
      <c r="X690">
        <v>113</v>
      </c>
      <c r="Y690">
        <v>9</v>
      </c>
      <c r="Z690">
        <v>0</v>
      </c>
      <c r="AA690">
        <v>9</v>
      </c>
      <c r="AB690">
        <v>0</v>
      </c>
      <c r="AC690">
        <v>2</v>
      </c>
      <c r="AD690">
        <v>-9</v>
      </c>
      <c r="AE690">
        <v>0</v>
      </c>
      <c r="AF690">
        <v>0</v>
      </c>
      <c r="AG690">
        <v>0</v>
      </c>
      <c r="AH690" t="s">
        <v>99</v>
      </c>
      <c r="AI690" s="1">
        <v>44655.539375</v>
      </c>
      <c r="AJ690">
        <v>93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-9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1556</v>
      </c>
      <c r="B691" t="s">
        <v>79</v>
      </c>
      <c r="C691" t="s">
        <v>1557</v>
      </c>
      <c r="D691" t="s">
        <v>81</v>
      </c>
      <c r="E691" s="2" t="str">
        <f>HYPERLINK("capsilon://?command=openfolder&amp;siteaddress=FAM.docvelocity-na8.net&amp;folderid=FXF524A245-5B7B-DB60-0B00-BE7845B6E2B4","FX2204759")</f>
        <v>FX2204759</v>
      </c>
      <c r="F691" t="s">
        <v>19</v>
      </c>
      <c r="G691" t="s">
        <v>19</v>
      </c>
      <c r="H691" t="s">
        <v>82</v>
      </c>
      <c r="I691" t="s">
        <v>1558</v>
      </c>
      <c r="J691">
        <v>190</v>
      </c>
      <c r="K691" t="s">
        <v>84</v>
      </c>
      <c r="L691" t="s">
        <v>85</v>
      </c>
      <c r="M691" t="s">
        <v>86</v>
      </c>
      <c r="N691">
        <v>1</v>
      </c>
      <c r="O691" s="1">
        <v>44655.529016203705</v>
      </c>
      <c r="P691" s="1">
        <v>44655.548460648148</v>
      </c>
      <c r="Q691">
        <v>1197</v>
      </c>
      <c r="R691">
        <v>483</v>
      </c>
      <c r="S691" t="b">
        <v>0</v>
      </c>
      <c r="T691" t="s">
        <v>87</v>
      </c>
      <c r="U691" t="b">
        <v>0</v>
      </c>
      <c r="V691" t="s">
        <v>88</v>
      </c>
      <c r="W691" s="1">
        <v>44655.548460648148</v>
      </c>
      <c r="X691">
        <v>106</v>
      </c>
      <c r="Y691">
        <v>1</v>
      </c>
      <c r="Z691">
        <v>0</v>
      </c>
      <c r="AA691">
        <v>1</v>
      </c>
      <c r="AB691">
        <v>0</v>
      </c>
      <c r="AC691">
        <v>0</v>
      </c>
      <c r="AD691">
        <v>189</v>
      </c>
      <c r="AE691">
        <v>164</v>
      </c>
      <c r="AF691">
        <v>0</v>
      </c>
      <c r="AG691">
        <v>4</v>
      </c>
      <c r="AH691" t="s">
        <v>87</v>
      </c>
      <c r="AI691" t="s">
        <v>87</v>
      </c>
      <c r="AJ691" t="s">
        <v>87</v>
      </c>
      <c r="AK691" t="s">
        <v>87</v>
      </c>
      <c r="AL691" t="s">
        <v>87</v>
      </c>
      <c r="AM691" t="s">
        <v>87</v>
      </c>
      <c r="AN691" t="s">
        <v>87</v>
      </c>
      <c r="AO691" t="s">
        <v>87</v>
      </c>
      <c r="AP691" t="s">
        <v>87</v>
      </c>
      <c r="AQ691" t="s">
        <v>87</v>
      </c>
      <c r="AR691" t="s">
        <v>87</v>
      </c>
      <c r="AS691" t="s">
        <v>87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1559</v>
      </c>
      <c r="B692" t="s">
        <v>79</v>
      </c>
      <c r="C692" t="s">
        <v>1560</v>
      </c>
      <c r="D692" t="s">
        <v>81</v>
      </c>
      <c r="E692" s="2" t="str">
        <f>HYPERLINK("capsilon://?command=openfolder&amp;siteaddress=FAM.docvelocity-na8.net&amp;folderid=FX3EF71CCD-7C20-9AF0-519C-CE99DC2B7485","FX220313830")</f>
        <v>FX220313830</v>
      </c>
      <c r="F692" t="s">
        <v>19</v>
      </c>
      <c r="G692" t="s">
        <v>19</v>
      </c>
      <c r="H692" t="s">
        <v>82</v>
      </c>
      <c r="I692" t="s">
        <v>1561</v>
      </c>
      <c r="J692">
        <v>0</v>
      </c>
      <c r="K692" t="s">
        <v>84</v>
      </c>
      <c r="L692" t="s">
        <v>85</v>
      </c>
      <c r="M692" t="s">
        <v>86</v>
      </c>
      <c r="N692">
        <v>2</v>
      </c>
      <c r="O692" s="1">
        <v>44655.530451388891</v>
      </c>
      <c r="P692" s="1">
        <v>44655.539224537039</v>
      </c>
      <c r="Q692">
        <v>545</v>
      </c>
      <c r="R692">
        <v>213</v>
      </c>
      <c r="S692" t="b">
        <v>0</v>
      </c>
      <c r="T692" t="s">
        <v>87</v>
      </c>
      <c r="U692" t="b">
        <v>0</v>
      </c>
      <c r="V692" t="s">
        <v>531</v>
      </c>
      <c r="W692" s="1">
        <v>44655.532326388886</v>
      </c>
      <c r="X692">
        <v>144</v>
      </c>
      <c r="Y692">
        <v>9</v>
      </c>
      <c r="Z692">
        <v>0</v>
      </c>
      <c r="AA692">
        <v>9</v>
      </c>
      <c r="AB692">
        <v>0</v>
      </c>
      <c r="AC692">
        <v>2</v>
      </c>
      <c r="AD692">
        <v>-9</v>
      </c>
      <c r="AE692">
        <v>0</v>
      </c>
      <c r="AF692">
        <v>0</v>
      </c>
      <c r="AG692">
        <v>0</v>
      </c>
      <c r="AH692" t="s">
        <v>182</v>
      </c>
      <c r="AI692" s="1">
        <v>44655.539224537039</v>
      </c>
      <c r="AJ692">
        <v>69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-9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1562</v>
      </c>
      <c r="B693" t="s">
        <v>79</v>
      </c>
      <c r="C693" t="s">
        <v>1557</v>
      </c>
      <c r="D693" t="s">
        <v>81</v>
      </c>
      <c r="E693" s="2" t="str">
        <f>HYPERLINK("capsilon://?command=openfolder&amp;siteaddress=FAM.docvelocity-na8.net&amp;folderid=FXF524A245-5B7B-DB60-0B00-BE7845B6E2B4","FX2204759")</f>
        <v>FX2204759</v>
      </c>
      <c r="F693" t="s">
        <v>19</v>
      </c>
      <c r="G693" t="s">
        <v>19</v>
      </c>
      <c r="H693" t="s">
        <v>82</v>
      </c>
      <c r="I693" t="s">
        <v>1558</v>
      </c>
      <c r="J693">
        <v>214</v>
      </c>
      <c r="K693" t="s">
        <v>84</v>
      </c>
      <c r="L693" t="s">
        <v>85</v>
      </c>
      <c r="M693" t="s">
        <v>86</v>
      </c>
      <c r="N693">
        <v>2</v>
      </c>
      <c r="O693" s="1">
        <v>44655.549108796295</v>
      </c>
      <c r="P693" s="1">
        <v>44655.588437500002</v>
      </c>
      <c r="Q693">
        <v>799</v>
      </c>
      <c r="R693">
        <v>2599</v>
      </c>
      <c r="S693" t="b">
        <v>0</v>
      </c>
      <c r="T693" t="s">
        <v>87</v>
      </c>
      <c r="U693" t="b">
        <v>1</v>
      </c>
      <c r="V693" t="s">
        <v>196</v>
      </c>
      <c r="W693" s="1">
        <v>44655.5705787037</v>
      </c>
      <c r="X693">
        <v>1798</v>
      </c>
      <c r="Y693">
        <v>173</v>
      </c>
      <c r="Z693">
        <v>0</v>
      </c>
      <c r="AA693">
        <v>173</v>
      </c>
      <c r="AB693">
        <v>0</v>
      </c>
      <c r="AC693">
        <v>46</v>
      </c>
      <c r="AD693">
        <v>41</v>
      </c>
      <c r="AE693">
        <v>0</v>
      </c>
      <c r="AF693">
        <v>0</v>
      </c>
      <c r="AG693">
        <v>0</v>
      </c>
      <c r="AH693" t="s">
        <v>115</v>
      </c>
      <c r="AI693" s="1">
        <v>44655.588437500002</v>
      </c>
      <c r="AJ693">
        <v>801</v>
      </c>
      <c r="AK693">
        <v>5</v>
      </c>
      <c r="AL693">
        <v>0</v>
      </c>
      <c r="AM693">
        <v>5</v>
      </c>
      <c r="AN693">
        <v>0</v>
      </c>
      <c r="AO693">
        <v>5</v>
      </c>
      <c r="AP693">
        <v>36</v>
      </c>
      <c r="AQ693">
        <v>0</v>
      </c>
      <c r="AR693">
        <v>0</v>
      </c>
      <c r="AS693">
        <v>0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1563</v>
      </c>
      <c r="B694" t="s">
        <v>79</v>
      </c>
      <c r="C694" t="s">
        <v>1494</v>
      </c>
      <c r="D694" t="s">
        <v>81</v>
      </c>
      <c r="E694" s="2" t="str">
        <f>HYPERLINK("capsilon://?command=openfolder&amp;siteaddress=FAM.docvelocity-na8.net&amp;folderid=FX047A5A32-1796-4B83-098B-727A853719DA","FX220314115")</f>
        <v>FX220314115</v>
      </c>
      <c r="F694" t="s">
        <v>19</v>
      </c>
      <c r="G694" t="s">
        <v>19</v>
      </c>
      <c r="H694" t="s">
        <v>82</v>
      </c>
      <c r="I694" t="s">
        <v>1564</v>
      </c>
      <c r="J694">
        <v>0</v>
      </c>
      <c r="K694" t="s">
        <v>84</v>
      </c>
      <c r="L694" t="s">
        <v>85</v>
      </c>
      <c r="M694" t="s">
        <v>86</v>
      </c>
      <c r="N694">
        <v>2</v>
      </c>
      <c r="O694" s="1">
        <v>44655.553182870368</v>
      </c>
      <c r="P694" s="1">
        <v>44655.558738425927</v>
      </c>
      <c r="Q694">
        <v>212</v>
      </c>
      <c r="R694">
        <v>268</v>
      </c>
      <c r="S694" t="b">
        <v>0</v>
      </c>
      <c r="T694" t="s">
        <v>87</v>
      </c>
      <c r="U694" t="b">
        <v>0</v>
      </c>
      <c r="V694" t="s">
        <v>127</v>
      </c>
      <c r="W694" s="1">
        <v>44655.555208333331</v>
      </c>
      <c r="X694">
        <v>167</v>
      </c>
      <c r="Y694">
        <v>9</v>
      </c>
      <c r="Z694">
        <v>0</v>
      </c>
      <c r="AA694">
        <v>9</v>
      </c>
      <c r="AB694">
        <v>0</v>
      </c>
      <c r="AC694">
        <v>3</v>
      </c>
      <c r="AD694">
        <v>-9</v>
      </c>
      <c r="AE694">
        <v>0</v>
      </c>
      <c r="AF694">
        <v>0</v>
      </c>
      <c r="AG694">
        <v>0</v>
      </c>
      <c r="AH694" t="s">
        <v>115</v>
      </c>
      <c r="AI694" s="1">
        <v>44655.558738425927</v>
      </c>
      <c r="AJ694">
        <v>101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-9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1565</v>
      </c>
      <c r="B695" t="s">
        <v>79</v>
      </c>
      <c r="C695" t="s">
        <v>1566</v>
      </c>
      <c r="D695" t="s">
        <v>81</v>
      </c>
      <c r="E695" s="2" t="str">
        <f>HYPERLINK("capsilon://?command=openfolder&amp;siteaddress=FAM.docvelocity-na8.net&amp;folderid=FXFA0D6E24-EE07-9335-3E1E-71F3DFE91F91","FX220313070")</f>
        <v>FX220313070</v>
      </c>
      <c r="F695" t="s">
        <v>19</v>
      </c>
      <c r="G695" t="s">
        <v>19</v>
      </c>
      <c r="H695" t="s">
        <v>82</v>
      </c>
      <c r="I695" t="s">
        <v>1567</v>
      </c>
      <c r="J695">
        <v>65</v>
      </c>
      <c r="K695" t="s">
        <v>84</v>
      </c>
      <c r="L695" t="s">
        <v>85</v>
      </c>
      <c r="M695" t="s">
        <v>86</v>
      </c>
      <c r="N695">
        <v>2</v>
      </c>
      <c r="O695" s="1">
        <v>44655.558055555557</v>
      </c>
      <c r="P695" s="1">
        <v>44655.649016203701</v>
      </c>
      <c r="Q695">
        <v>6490</v>
      </c>
      <c r="R695">
        <v>1369</v>
      </c>
      <c r="S695" t="b">
        <v>0</v>
      </c>
      <c r="T695" t="s">
        <v>87</v>
      </c>
      <c r="U695" t="b">
        <v>0</v>
      </c>
      <c r="V695" t="s">
        <v>531</v>
      </c>
      <c r="W695" s="1">
        <v>44655.566354166665</v>
      </c>
      <c r="X695">
        <v>662</v>
      </c>
      <c r="Y695">
        <v>36</v>
      </c>
      <c r="Z695">
        <v>0</v>
      </c>
      <c r="AA695">
        <v>36</v>
      </c>
      <c r="AB695">
        <v>0</v>
      </c>
      <c r="AC695">
        <v>18</v>
      </c>
      <c r="AD695">
        <v>29</v>
      </c>
      <c r="AE695">
        <v>0</v>
      </c>
      <c r="AF695">
        <v>0</v>
      </c>
      <c r="AG695">
        <v>0</v>
      </c>
      <c r="AH695" t="s">
        <v>182</v>
      </c>
      <c r="AI695" s="1">
        <v>44655.649016203701</v>
      </c>
      <c r="AJ695">
        <v>152</v>
      </c>
      <c r="AK695">
        <v>1</v>
      </c>
      <c r="AL695">
        <v>0</v>
      </c>
      <c r="AM695">
        <v>1</v>
      </c>
      <c r="AN695">
        <v>0</v>
      </c>
      <c r="AO695">
        <v>1</v>
      </c>
      <c r="AP695">
        <v>28</v>
      </c>
      <c r="AQ695">
        <v>0</v>
      </c>
      <c r="AR695">
        <v>0</v>
      </c>
      <c r="AS695">
        <v>0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1568</v>
      </c>
      <c r="B696" t="s">
        <v>79</v>
      </c>
      <c r="C696" t="s">
        <v>1566</v>
      </c>
      <c r="D696" t="s">
        <v>81</v>
      </c>
      <c r="E696" s="2" t="str">
        <f>HYPERLINK("capsilon://?command=openfolder&amp;siteaddress=FAM.docvelocity-na8.net&amp;folderid=FXFA0D6E24-EE07-9335-3E1E-71F3DFE91F91","FX220313070")</f>
        <v>FX220313070</v>
      </c>
      <c r="F696" t="s">
        <v>19</v>
      </c>
      <c r="G696" t="s">
        <v>19</v>
      </c>
      <c r="H696" t="s">
        <v>82</v>
      </c>
      <c r="I696" t="s">
        <v>1569</v>
      </c>
      <c r="J696">
        <v>59</v>
      </c>
      <c r="K696" t="s">
        <v>84</v>
      </c>
      <c r="L696" t="s">
        <v>85</v>
      </c>
      <c r="M696" t="s">
        <v>86</v>
      </c>
      <c r="N696">
        <v>2</v>
      </c>
      <c r="O696" s="1">
        <v>44655.558483796296</v>
      </c>
      <c r="P696" s="1">
        <v>44655.659699074073</v>
      </c>
      <c r="Q696">
        <v>7077</v>
      </c>
      <c r="R696">
        <v>1668</v>
      </c>
      <c r="S696" t="b">
        <v>0</v>
      </c>
      <c r="T696" t="s">
        <v>87</v>
      </c>
      <c r="U696" t="b">
        <v>0</v>
      </c>
      <c r="V696" t="s">
        <v>98</v>
      </c>
      <c r="W696" s="1">
        <v>44655.567662037036</v>
      </c>
      <c r="X696">
        <v>746</v>
      </c>
      <c r="Y696">
        <v>54</v>
      </c>
      <c r="Z696">
        <v>0</v>
      </c>
      <c r="AA696">
        <v>54</v>
      </c>
      <c r="AB696">
        <v>0</v>
      </c>
      <c r="AC696">
        <v>25</v>
      </c>
      <c r="AD696">
        <v>5</v>
      </c>
      <c r="AE696">
        <v>0</v>
      </c>
      <c r="AF696">
        <v>0</v>
      </c>
      <c r="AG696">
        <v>0</v>
      </c>
      <c r="AH696" t="s">
        <v>182</v>
      </c>
      <c r="AI696" s="1">
        <v>44655.659699074073</v>
      </c>
      <c r="AJ696">
        <v>922</v>
      </c>
      <c r="AK696">
        <v>13</v>
      </c>
      <c r="AL696">
        <v>0</v>
      </c>
      <c r="AM696">
        <v>13</v>
      </c>
      <c r="AN696">
        <v>0</v>
      </c>
      <c r="AO696">
        <v>13</v>
      </c>
      <c r="AP696">
        <v>-8</v>
      </c>
      <c r="AQ696">
        <v>0</v>
      </c>
      <c r="AR696">
        <v>0</v>
      </c>
      <c r="AS696">
        <v>0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1570</v>
      </c>
      <c r="B697" t="s">
        <v>79</v>
      </c>
      <c r="C697" t="s">
        <v>1566</v>
      </c>
      <c r="D697" t="s">
        <v>81</v>
      </c>
      <c r="E697" s="2" t="str">
        <f>HYPERLINK("capsilon://?command=openfolder&amp;siteaddress=FAM.docvelocity-na8.net&amp;folderid=FXFA0D6E24-EE07-9335-3E1E-71F3DFE91F91","FX220313070")</f>
        <v>FX220313070</v>
      </c>
      <c r="F697" t="s">
        <v>19</v>
      </c>
      <c r="G697" t="s">
        <v>19</v>
      </c>
      <c r="H697" t="s">
        <v>82</v>
      </c>
      <c r="I697" t="s">
        <v>1571</v>
      </c>
      <c r="J697">
        <v>84</v>
      </c>
      <c r="K697" t="s">
        <v>84</v>
      </c>
      <c r="L697" t="s">
        <v>85</v>
      </c>
      <c r="M697" t="s">
        <v>86</v>
      </c>
      <c r="N697">
        <v>1</v>
      </c>
      <c r="O697" s="1">
        <v>44655.559293981481</v>
      </c>
      <c r="P697" s="1">
        <v>44655.565810185188</v>
      </c>
      <c r="Q697">
        <v>311</v>
      </c>
      <c r="R697">
        <v>252</v>
      </c>
      <c r="S697" t="b">
        <v>0</v>
      </c>
      <c r="T697" t="s">
        <v>87</v>
      </c>
      <c r="U697" t="b">
        <v>0</v>
      </c>
      <c r="V697" t="s">
        <v>88</v>
      </c>
      <c r="W697" s="1">
        <v>44655.565810185188</v>
      </c>
      <c r="X697">
        <v>197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84</v>
      </c>
      <c r="AE697">
        <v>72</v>
      </c>
      <c r="AF697">
        <v>0</v>
      </c>
      <c r="AG697">
        <v>4</v>
      </c>
      <c r="AH697" t="s">
        <v>87</v>
      </c>
      <c r="AI697" t="s">
        <v>87</v>
      </c>
      <c r="AJ697" t="s">
        <v>87</v>
      </c>
      <c r="AK697" t="s">
        <v>87</v>
      </c>
      <c r="AL697" t="s">
        <v>87</v>
      </c>
      <c r="AM697" t="s">
        <v>87</v>
      </c>
      <c r="AN697" t="s">
        <v>87</v>
      </c>
      <c r="AO697" t="s">
        <v>87</v>
      </c>
      <c r="AP697" t="s">
        <v>87</v>
      </c>
      <c r="AQ697" t="s">
        <v>87</v>
      </c>
      <c r="AR697" t="s">
        <v>87</v>
      </c>
      <c r="AS697" t="s">
        <v>87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1572</v>
      </c>
      <c r="B698" t="s">
        <v>79</v>
      </c>
      <c r="C698" t="s">
        <v>1573</v>
      </c>
      <c r="D698" t="s">
        <v>81</v>
      </c>
      <c r="E698" s="2" t="str">
        <f>HYPERLINK("capsilon://?command=openfolder&amp;siteaddress=FAM.docvelocity-na8.net&amp;folderid=FXE14AE3AF-B4DA-340E-3ED1-486B383B84E0","FX22021973")</f>
        <v>FX22021973</v>
      </c>
      <c r="F698" t="s">
        <v>19</v>
      </c>
      <c r="G698" t="s">
        <v>19</v>
      </c>
      <c r="H698" t="s">
        <v>82</v>
      </c>
      <c r="I698" t="s">
        <v>1574</v>
      </c>
      <c r="J698">
        <v>0</v>
      </c>
      <c r="K698" t="s">
        <v>84</v>
      </c>
      <c r="L698" t="s">
        <v>85</v>
      </c>
      <c r="M698" t="s">
        <v>86</v>
      </c>
      <c r="N698">
        <v>2</v>
      </c>
      <c r="O698" s="1">
        <v>44655.561377314814</v>
      </c>
      <c r="P698" s="1">
        <v>44655.654224537036</v>
      </c>
      <c r="Q698">
        <v>7698</v>
      </c>
      <c r="R698">
        <v>324</v>
      </c>
      <c r="S698" t="b">
        <v>0</v>
      </c>
      <c r="T698" t="s">
        <v>87</v>
      </c>
      <c r="U698" t="b">
        <v>0</v>
      </c>
      <c r="V698" t="s">
        <v>114</v>
      </c>
      <c r="W698" s="1">
        <v>44655.564895833333</v>
      </c>
      <c r="X698">
        <v>301</v>
      </c>
      <c r="Y698">
        <v>18</v>
      </c>
      <c r="Z698">
        <v>0</v>
      </c>
      <c r="AA698">
        <v>18</v>
      </c>
      <c r="AB698">
        <v>37</v>
      </c>
      <c r="AC698">
        <v>11</v>
      </c>
      <c r="AD698">
        <v>-18</v>
      </c>
      <c r="AE698">
        <v>0</v>
      </c>
      <c r="AF698">
        <v>0</v>
      </c>
      <c r="AG698">
        <v>0</v>
      </c>
      <c r="AH698" t="s">
        <v>99</v>
      </c>
      <c r="AI698" s="1">
        <v>44655.654224537036</v>
      </c>
      <c r="AJ698">
        <v>23</v>
      </c>
      <c r="AK698">
        <v>0</v>
      </c>
      <c r="AL698">
        <v>0</v>
      </c>
      <c r="AM698">
        <v>0</v>
      </c>
      <c r="AN698">
        <v>37</v>
      </c>
      <c r="AO698">
        <v>0</v>
      </c>
      <c r="AP698">
        <v>-18</v>
      </c>
      <c r="AQ698">
        <v>0</v>
      </c>
      <c r="AR698">
        <v>0</v>
      </c>
      <c r="AS698">
        <v>0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1575</v>
      </c>
      <c r="B699" t="s">
        <v>79</v>
      </c>
      <c r="C699" t="s">
        <v>1566</v>
      </c>
      <c r="D699" t="s">
        <v>81</v>
      </c>
      <c r="E699" s="2" t="str">
        <f>HYPERLINK("capsilon://?command=openfolder&amp;siteaddress=FAM.docvelocity-na8.net&amp;folderid=FXFA0D6E24-EE07-9335-3E1E-71F3DFE91F91","FX220313070")</f>
        <v>FX220313070</v>
      </c>
      <c r="F699" t="s">
        <v>19</v>
      </c>
      <c r="G699" t="s">
        <v>19</v>
      </c>
      <c r="H699" t="s">
        <v>82</v>
      </c>
      <c r="I699" t="s">
        <v>1571</v>
      </c>
      <c r="J699">
        <v>140</v>
      </c>
      <c r="K699" t="s">
        <v>84</v>
      </c>
      <c r="L699" t="s">
        <v>85</v>
      </c>
      <c r="M699" t="s">
        <v>86</v>
      </c>
      <c r="N699">
        <v>2</v>
      </c>
      <c r="O699" s="1">
        <v>44655.56658564815</v>
      </c>
      <c r="P699" s="1">
        <v>44655.640497685185</v>
      </c>
      <c r="Q699">
        <v>4289</v>
      </c>
      <c r="R699">
        <v>2097</v>
      </c>
      <c r="S699" t="b">
        <v>0</v>
      </c>
      <c r="T699" t="s">
        <v>87</v>
      </c>
      <c r="U699" t="b">
        <v>1</v>
      </c>
      <c r="V699" t="s">
        <v>531</v>
      </c>
      <c r="W699" s="1">
        <v>44655.575069444443</v>
      </c>
      <c r="X699">
        <v>729</v>
      </c>
      <c r="Y699">
        <v>99</v>
      </c>
      <c r="Z699">
        <v>0</v>
      </c>
      <c r="AA699">
        <v>99</v>
      </c>
      <c r="AB699">
        <v>0</v>
      </c>
      <c r="AC699">
        <v>28</v>
      </c>
      <c r="AD699">
        <v>41</v>
      </c>
      <c r="AE699">
        <v>0</v>
      </c>
      <c r="AF699">
        <v>0</v>
      </c>
      <c r="AG699">
        <v>0</v>
      </c>
      <c r="AH699" t="s">
        <v>182</v>
      </c>
      <c r="AI699" s="1">
        <v>44655.640497685185</v>
      </c>
      <c r="AJ699">
        <v>426</v>
      </c>
      <c r="AK699">
        <v>1</v>
      </c>
      <c r="AL699">
        <v>0</v>
      </c>
      <c r="AM699">
        <v>1</v>
      </c>
      <c r="AN699">
        <v>0</v>
      </c>
      <c r="AO699">
        <v>1</v>
      </c>
      <c r="AP699">
        <v>40</v>
      </c>
      <c r="AQ699">
        <v>0</v>
      </c>
      <c r="AR699">
        <v>0</v>
      </c>
      <c r="AS699">
        <v>0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1576</v>
      </c>
      <c r="B700" t="s">
        <v>79</v>
      </c>
      <c r="C700" t="s">
        <v>1430</v>
      </c>
      <c r="D700" t="s">
        <v>81</v>
      </c>
      <c r="E700" s="2" t="str">
        <f>HYPERLINK("capsilon://?command=openfolder&amp;siteaddress=FAM.docvelocity-na8.net&amp;folderid=FXC74A307B-0DDC-43A5-3618-CA94E30EBF77","FX220313377")</f>
        <v>FX220313377</v>
      </c>
      <c r="F700" t="s">
        <v>19</v>
      </c>
      <c r="G700" t="s">
        <v>19</v>
      </c>
      <c r="H700" t="s">
        <v>82</v>
      </c>
      <c r="I700" t="s">
        <v>1577</v>
      </c>
      <c r="J700">
        <v>0</v>
      </c>
      <c r="K700" t="s">
        <v>84</v>
      </c>
      <c r="L700" t="s">
        <v>85</v>
      </c>
      <c r="M700" t="s">
        <v>86</v>
      </c>
      <c r="N700">
        <v>2</v>
      </c>
      <c r="O700" s="1">
        <v>44655.576064814813</v>
      </c>
      <c r="P700" s="1">
        <v>44655.655613425923</v>
      </c>
      <c r="Q700">
        <v>6640</v>
      </c>
      <c r="R700">
        <v>233</v>
      </c>
      <c r="S700" t="b">
        <v>0</v>
      </c>
      <c r="T700" t="s">
        <v>87</v>
      </c>
      <c r="U700" t="b">
        <v>0</v>
      </c>
      <c r="V700" t="s">
        <v>196</v>
      </c>
      <c r="W700" s="1">
        <v>44655.577499999999</v>
      </c>
      <c r="X700">
        <v>114</v>
      </c>
      <c r="Y700">
        <v>9</v>
      </c>
      <c r="Z700">
        <v>0</v>
      </c>
      <c r="AA700">
        <v>9</v>
      </c>
      <c r="AB700">
        <v>0</v>
      </c>
      <c r="AC700">
        <v>0</v>
      </c>
      <c r="AD700">
        <v>-9</v>
      </c>
      <c r="AE700">
        <v>0</v>
      </c>
      <c r="AF700">
        <v>0</v>
      </c>
      <c r="AG700">
        <v>0</v>
      </c>
      <c r="AH700" t="s">
        <v>99</v>
      </c>
      <c r="AI700" s="1">
        <v>44655.655613425923</v>
      </c>
      <c r="AJ700">
        <v>119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-9</v>
      </c>
      <c r="AQ700">
        <v>0</v>
      </c>
      <c r="AR700">
        <v>0</v>
      </c>
      <c r="AS700">
        <v>0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1578</v>
      </c>
      <c r="B701" t="s">
        <v>79</v>
      </c>
      <c r="C701" t="s">
        <v>1579</v>
      </c>
      <c r="D701" t="s">
        <v>81</v>
      </c>
      <c r="E701" s="2" t="str">
        <f>HYPERLINK("capsilon://?command=openfolder&amp;siteaddress=FAM.docvelocity-na8.net&amp;folderid=FX41E0F1C0-F02D-0872-B0FD-625D31DA0944","FX220314003")</f>
        <v>FX220314003</v>
      </c>
      <c r="F701" t="s">
        <v>19</v>
      </c>
      <c r="G701" t="s">
        <v>19</v>
      </c>
      <c r="H701" t="s">
        <v>82</v>
      </c>
      <c r="I701" t="s">
        <v>1580</v>
      </c>
      <c r="J701">
        <v>124</v>
      </c>
      <c r="K701" t="s">
        <v>84</v>
      </c>
      <c r="L701" t="s">
        <v>85</v>
      </c>
      <c r="M701" t="s">
        <v>86</v>
      </c>
      <c r="N701">
        <v>1</v>
      </c>
      <c r="O701" s="1">
        <v>44655.579513888886</v>
      </c>
      <c r="P701" s="1">
        <v>44655.615173611113</v>
      </c>
      <c r="Q701">
        <v>2528</v>
      </c>
      <c r="R701">
        <v>553</v>
      </c>
      <c r="S701" t="b">
        <v>0</v>
      </c>
      <c r="T701" t="s">
        <v>87</v>
      </c>
      <c r="U701" t="b">
        <v>0</v>
      </c>
      <c r="V701" t="s">
        <v>88</v>
      </c>
      <c r="W701" s="1">
        <v>44655.615173611113</v>
      </c>
      <c r="X701">
        <v>311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124</v>
      </c>
      <c r="AE701">
        <v>105</v>
      </c>
      <c r="AF701">
        <v>0</v>
      </c>
      <c r="AG701">
        <v>7</v>
      </c>
      <c r="AH701" t="s">
        <v>87</v>
      </c>
      <c r="AI701" t="s">
        <v>87</v>
      </c>
      <c r="AJ701" t="s">
        <v>87</v>
      </c>
      <c r="AK701" t="s">
        <v>87</v>
      </c>
      <c r="AL701" t="s">
        <v>87</v>
      </c>
      <c r="AM701" t="s">
        <v>87</v>
      </c>
      <c r="AN701" t="s">
        <v>87</v>
      </c>
      <c r="AO701" t="s">
        <v>87</v>
      </c>
      <c r="AP701" t="s">
        <v>87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1581</v>
      </c>
      <c r="B702" t="s">
        <v>79</v>
      </c>
      <c r="C702" t="s">
        <v>1582</v>
      </c>
      <c r="D702" t="s">
        <v>81</v>
      </c>
      <c r="E702" s="2" t="str">
        <f>HYPERLINK("capsilon://?command=openfolder&amp;siteaddress=FAM.docvelocity-na8.net&amp;folderid=FXBBDE3BCA-D396-D8DD-2B5F-7C17BD9B8132","FX220312846")</f>
        <v>FX220312846</v>
      </c>
      <c r="F702" t="s">
        <v>19</v>
      </c>
      <c r="G702" t="s">
        <v>19</v>
      </c>
      <c r="H702" t="s">
        <v>82</v>
      </c>
      <c r="I702" t="s">
        <v>1583</v>
      </c>
      <c r="J702">
        <v>200</v>
      </c>
      <c r="K702" t="s">
        <v>84</v>
      </c>
      <c r="L702" t="s">
        <v>85</v>
      </c>
      <c r="M702" t="s">
        <v>86</v>
      </c>
      <c r="N702">
        <v>1</v>
      </c>
      <c r="O702" s="1">
        <v>44655.585277777776</v>
      </c>
      <c r="P702" s="1">
        <v>44655.617314814815</v>
      </c>
      <c r="Q702">
        <v>2329</v>
      </c>
      <c r="R702">
        <v>439</v>
      </c>
      <c r="S702" t="b">
        <v>0</v>
      </c>
      <c r="T702" t="s">
        <v>87</v>
      </c>
      <c r="U702" t="b">
        <v>0</v>
      </c>
      <c r="V702" t="s">
        <v>88</v>
      </c>
      <c r="W702" s="1">
        <v>44655.617314814815</v>
      </c>
      <c r="X702">
        <v>184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200</v>
      </c>
      <c r="AE702">
        <v>183</v>
      </c>
      <c r="AF702">
        <v>0</v>
      </c>
      <c r="AG702">
        <v>5</v>
      </c>
      <c r="AH702" t="s">
        <v>87</v>
      </c>
      <c r="AI702" t="s">
        <v>87</v>
      </c>
      <c r="AJ702" t="s">
        <v>87</v>
      </c>
      <c r="AK702" t="s">
        <v>87</v>
      </c>
      <c r="AL702" t="s">
        <v>87</v>
      </c>
      <c r="AM702" t="s">
        <v>87</v>
      </c>
      <c r="AN702" t="s">
        <v>87</v>
      </c>
      <c r="AO702" t="s">
        <v>87</v>
      </c>
      <c r="AP702" t="s">
        <v>87</v>
      </c>
      <c r="AQ702" t="s">
        <v>87</v>
      </c>
      <c r="AR702" t="s">
        <v>87</v>
      </c>
      <c r="AS702" t="s">
        <v>87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1584</v>
      </c>
      <c r="B703" t="s">
        <v>79</v>
      </c>
      <c r="C703" t="s">
        <v>1585</v>
      </c>
      <c r="D703" t="s">
        <v>81</v>
      </c>
      <c r="E703" s="2" t="str">
        <f>HYPERLINK("capsilon://?command=openfolder&amp;siteaddress=FAM.docvelocity-na8.net&amp;folderid=FX09797ACB-8713-80CE-9A46-E0D2C2092E36","FX22038812")</f>
        <v>FX22038812</v>
      </c>
      <c r="F703" t="s">
        <v>19</v>
      </c>
      <c r="G703" t="s">
        <v>19</v>
      </c>
      <c r="H703" t="s">
        <v>82</v>
      </c>
      <c r="I703" t="s">
        <v>1586</v>
      </c>
      <c r="J703">
        <v>240</v>
      </c>
      <c r="K703" t="s">
        <v>84</v>
      </c>
      <c r="L703" t="s">
        <v>85</v>
      </c>
      <c r="M703" t="s">
        <v>86</v>
      </c>
      <c r="N703">
        <v>1</v>
      </c>
      <c r="O703" s="1">
        <v>44655.590474537035</v>
      </c>
      <c r="P703" s="1">
        <v>44655.640555555554</v>
      </c>
      <c r="Q703">
        <v>3710</v>
      </c>
      <c r="R703">
        <v>617</v>
      </c>
      <c r="S703" t="b">
        <v>0</v>
      </c>
      <c r="T703" t="s">
        <v>87</v>
      </c>
      <c r="U703" t="b">
        <v>0</v>
      </c>
      <c r="V703" t="s">
        <v>88</v>
      </c>
      <c r="W703" s="1">
        <v>44655.640555555554</v>
      </c>
      <c r="X703">
        <v>307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240</v>
      </c>
      <c r="AE703">
        <v>216</v>
      </c>
      <c r="AF703">
        <v>0</v>
      </c>
      <c r="AG703">
        <v>9</v>
      </c>
      <c r="AH703" t="s">
        <v>87</v>
      </c>
      <c r="AI703" t="s">
        <v>87</v>
      </c>
      <c r="AJ703" t="s">
        <v>87</v>
      </c>
      <c r="AK703" t="s">
        <v>87</v>
      </c>
      <c r="AL703" t="s">
        <v>87</v>
      </c>
      <c r="AM703" t="s">
        <v>87</v>
      </c>
      <c r="AN703" t="s">
        <v>87</v>
      </c>
      <c r="AO703" t="s">
        <v>87</v>
      </c>
      <c r="AP703" t="s">
        <v>87</v>
      </c>
      <c r="AQ703" t="s">
        <v>87</v>
      </c>
      <c r="AR703" t="s">
        <v>87</v>
      </c>
      <c r="AS703" t="s">
        <v>87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1587</v>
      </c>
      <c r="B704" t="s">
        <v>79</v>
      </c>
      <c r="C704" t="s">
        <v>1588</v>
      </c>
      <c r="D704" t="s">
        <v>81</v>
      </c>
      <c r="E704" s="2" t="str">
        <f>HYPERLINK("capsilon://?command=openfolder&amp;siteaddress=FAM.docvelocity-na8.net&amp;folderid=FX697E3C6F-D898-7E34-D2ED-2EF607CC0C06","FX220313810")</f>
        <v>FX220313810</v>
      </c>
      <c r="F704" t="s">
        <v>19</v>
      </c>
      <c r="G704" t="s">
        <v>19</v>
      </c>
      <c r="H704" t="s">
        <v>82</v>
      </c>
      <c r="I704" t="s">
        <v>1589</v>
      </c>
      <c r="J704">
        <v>186</v>
      </c>
      <c r="K704" t="s">
        <v>84</v>
      </c>
      <c r="L704" t="s">
        <v>85</v>
      </c>
      <c r="M704" t="s">
        <v>86</v>
      </c>
      <c r="N704">
        <v>1</v>
      </c>
      <c r="O704" s="1">
        <v>44655.598981481482</v>
      </c>
      <c r="P704" s="1">
        <v>44655.647013888891</v>
      </c>
      <c r="Q704">
        <v>2615</v>
      </c>
      <c r="R704">
        <v>1535</v>
      </c>
      <c r="S704" t="b">
        <v>0</v>
      </c>
      <c r="T704" t="s">
        <v>87</v>
      </c>
      <c r="U704" t="b">
        <v>0</v>
      </c>
      <c r="V704" t="s">
        <v>88</v>
      </c>
      <c r="W704" s="1">
        <v>44655.647013888891</v>
      </c>
      <c r="X704">
        <v>557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186</v>
      </c>
      <c r="AE704">
        <v>174</v>
      </c>
      <c r="AF704">
        <v>0</v>
      </c>
      <c r="AG704">
        <v>3</v>
      </c>
      <c r="AH704" t="s">
        <v>87</v>
      </c>
      <c r="AI704" t="s">
        <v>87</v>
      </c>
      <c r="AJ704" t="s">
        <v>87</v>
      </c>
      <c r="AK704" t="s">
        <v>87</v>
      </c>
      <c r="AL704" t="s">
        <v>87</v>
      </c>
      <c r="AM704" t="s">
        <v>87</v>
      </c>
      <c r="AN704" t="s">
        <v>87</v>
      </c>
      <c r="AO704" t="s">
        <v>87</v>
      </c>
      <c r="AP704" t="s">
        <v>87</v>
      </c>
      <c r="AQ704" t="s">
        <v>87</v>
      </c>
      <c r="AR704" t="s">
        <v>87</v>
      </c>
      <c r="AS704" t="s">
        <v>87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1590</v>
      </c>
      <c r="B705" t="s">
        <v>79</v>
      </c>
      <c r="C705" t="s">
        <v>1591</v>
      </c>
      <c r="D705" t="s">
        <v>81</v>
      </c>
      <c r="E705" s="2" t="str">
        <f>HYPERLINK("capsilon://?command=openfolder&amp;siteaddress=FAM.docvelocity-na8.net&amp;folderid=FXA0DE80E1-BA82-D108-D7A4-1337A4C811D7","FX220311045")</f>
        <v>FX220311045</v>
      </c>
      <c r="F705" t="s">
        <v>19</v>
      </c>
      <c r="G705" t="s">
        <v>19</v>
      </c>
      <c r="H705" t="s">
        <v>82</v>
      </c>
      <c r="I705" t="s">
        <v>1592</v>
      </c>
      <c r="J705">
        <v>28</v>
      </c>
      <c r="K705" t="s">
        <v>84</v>
      </c>
      <c r="L705" t="s">
        <v>85</v>
      </c>
      <c r="M705" t="s">
        <v>86</v>
      </c>
      <c r="N705">
        <v>2</v>
      </c>
      <c r="O705" s="1">
        <v>44655.599560185183</v>
      </c>
      <c r="P705" s="1">
        <v>44655.658020833333</v>
      </c>
      <c r="Q705">
        <v>4585</v>
      </c>
      <c r="R705">
        <v>466</v>
      </c>
      <c r="S705" t="b">
        <v>0</v>
      </c>
      <c r="T705" t="s">
        <v>87</v>
      </c>
      <c r="U705" t="b">
        <v>0</v>
      </c>
      <c r="V705" t="s">
        <v>148</v>
      </c>
      <c r="W705" s="1">
        <v>44655.603310185186</v>
      </c>
      <c r="X705">
        <v>188</v>
      </c>
      <c r="Y705">
        <v>21</v>
      </c>
      <c r="Z705">
        <v>0</v>
      </c>
      <c r="AA705">
        <v>21</v>
      </c>
      <c r="AB705">
        <v>0</v>
      </c>
      <c r="AC705">
        <v>0</v>
      </c>
      <c r="AD705">
        <v>7</v>
      </c>
      <c r="AE705">
        <v>0</v>
      </c>
      <c r="AF705">
        <v>0</v>
      </c>
      <c r="AG705">
        <v>0</v>
      </c>
      <c r="AH705" t="s">
        <v>99</v>
      </c>
      <c r="AI705" s="1">
        <v>44655.658020833333</v>
      </c>
      <c r="AJ705">
        <v>207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7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1593</v>
      </c>
      <c r="B706" t="s">
        <v>79</v>
      </c>
      <c r="C706" t="s">
        <v>1594</v>
      </c>
      <c r="D706" t="s">
        <v>81</v>
      </c>
      <c r="E706" s="2" t="str">
        <f>HYPERLINK("capsilon://?command=openfolder&amp;siteaddress=FAM.docvelocity-na8.net&amp;folderid=FXFCB999EE-773D-981F-32F6-8DF9C0ACD97C","FX22027434")</f>
        <v>FX22027434</v>
      </c>
      <c r="F706" t="s">
        <v>19</v>
      </c>
      <c r="G706" t="s">
        <v>19</v>
      </c>
      <c r="H706" t="s">
        <v>82</v>
      </c>
      <c r="I706" t="s">
        <v>1595</v>
      </c>
      <c r="J706">
        <v>42</v>
      </c>
      <c r="K706" t="s">
        <v>84</v>
      </c>
      <c r="L706" t="s">
        <v>85</v>
      </c>
      <c r="M706" t="s">
        <v>86</v>
      </c>
      <c r="N706">
        <v>2</v>
      </c>
      <c r="O706" s="1">
        <v>44652.378159722219</v>
      </c>
      <c r="P706" s="1">
        <v>44652.390821759262</v>
      </c>
      <c r="Q706">
        <v>504</v>
      </c>
      <c r="R706">
        <v>590</v>
      </c>
      <c r="S706" t="b">
        <v>0</v>
      </c>
      <c r="T706" t="s">
        <v>87</v>
      </c>
      <c r="U706" t="b">
        <v>0</v>
      </c>
      <c r="V706" t="s">
        <v>993</v>
      </c>
      <c r="W706" s="1">
        <v>44652.385196759256</v>
      </c>
      <c r="X706">
        <v>339</v>
      </c>
      <c r="Y706">
        <v>37</v>
      </c>
      <c r="Z706">
        <v>0</v>
      </c>
      <c r="AA706">
        <v>37</v>
      </c>
      <c r="AB706">
        <v>0</v>
      </c>
      <c r="AC706">
        <v>7</v>
      </c>
      <c r="AD706">
        <v>5</v>
      </c>
      <c r="AE706">
        <v>0</v>
      </c>
      <c r="AF706">
        <v>0</v>
      </c>
      <c r="AG706">
        <v>0</v>
      </c>
      <c r="AH706" t="s">
        <v>420</v>
      </c>
      <c r="AI706" s="1">
        <v>44652.390821759262</v>
      </c>
      <c r="AJ706">
        <v>251</v>
      </c>
      <c r="AK706">
        <v>5</v>
      </c>
      <c r="AL706">
        <v>0</v>
      </c>
      <c r="AM706">
        <v>5</v>
      </c>
      <c r="AN706">
        <v>0</v>
      </c>
      <c r="AO706">
        <v>4</v>
      </c>
      <c r="AP706">
        <v>0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1596</v>
      </c>
      <c r="B707" t="s">
        <v>79</v>
      </c>
      <c r="C707" t="s">
        <v>1579</v>
      </c>
      <c r="D707" t="s">
        <v>81</v>
      </c>
      <c r="E707" s="2" t="str">
        <f>HYPERLINK("capsilon://?command=openfolder&amp;siteaddress=FAM.docvelocity-na8.net&amp;folderid=FX41E0F1C0-F02D-0872-B0FD-625D31DA0944","FX220314003")</f>
        <v>FX220314003</v>
      </c>
      <c r="F707" t="s">
        <v>19</v>
      </c>
      <c r="G707" t="s">
        <v>19</v>
      </c>
      <c r="H707" t="s">
        <v>82</v>
      </c>
      <c r="I707" t="s">
        <v>1580</v>
      </c>
      <c r="J707">
        <v>232</v>
      </c>
      <c r="K707" t="s">
        <v>84</v>
      </c>
      <c r="L707" t="s">
        <v>85</v>
      </c>
      <c r="M707" t="s">
        <v>86</v>
      </c>
      <c r="N707">
        <v>2</v>
      </c>
      <c r="O707" s="1">
        <v>44655.616157407407</v>
      </c>
      <c r="P707" s="1">
        <v>44655.647256944445</v>
      </c>
      <c r="Q707">
        <v>691</v>
      </c>
      <c r="R707">
        <v>1996</v>
      </c>
      <c r="S707" t="b">
        <v>0</v>
      </c>
      <c r="T707" t="s">
        <v>87</v>
      </c>
      <c r="U707" t="b">
        <v>1</v>
      </c>
      <c r="V707" t="s">
        <v>127</v>
      </c>
      <c r="W707" s="1">
        <v>44655.634340277778</v>
      </c>
      <c r="X707">
        <v>1379</v>
      </c>
      <c r="Y707">
        <v>187</v>
      </c>
      <c r="Z707">
        <v>0</v>
      </c>
      <c r="AA707">
        <v>187</v>
      </c>
      <c r="AB707">
        <v>0</v>
      </c>
      <c r="AC707">
        <v>4</v>
      </c>
      <c r="AD707">
        <v>45</v>
      </c>
      <c r="AE707">
        <v>0</v>
      </c>
      <c r="AF707">
        <v>0</v>
      </c>
      <c r="AG707">
        <v>0</v>
      </c>
      <c r="AH707" t="s">
        <v>182</v>
      </c>
      <c r="AI707" s="1">
        <v>44655.647256944445</v>
      </c>
      <c r="AJ707">
        <v>583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45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1597</v>
      </c>
      <c r="B708" t="s">
        <v>79</v>
      </c>
      <c r="C708" t="s">
        <v>1582</v>
      </c>
      <c r="D708" t="s">
        <v>81</v>
      </c>
      <c r="E708" s="2" t="str">
        <f>HYPERLINK("capsilon://?command=openfolder&amp;siteaddress=FAM.docvelocity-na8.net&amp;folderid=FXBBDE3BCA-D396-D8DD-2B5F-7C17BD9B8132","FX220312846")</f>
        <v>FX220312846</v>
      </c>
      <c r="F708" t="s">
        <v>19</v>
      </c>
      <c r="G708" t="s">
        <v>19</v>
      </c>
      <c r="H708" t="s">
        <v>82</v>
      </c>
      <c r="I708" t="s">
        <v>1583</v>
      </c>
      <c r="J708">
        <v>233</v>
      </c>
      <c r="K708" t="s">
        <v>84</v>
      </c>
      <c r="L708" t="s">
        <v>85</v>
      </c>
      <c r="M708" t="s">
        <v>86</v>
      </c>
      <c r="N708">
        <v>2</v>
      </c>
      <c r="O708" s="1">
        <v>44655.618287037039</v>
      </c>
      <c r="P708" s="1">
        <v>44655.722488425927</v>
      </c>
      <c r="Q708">
        <v>3357</v>
      </c>
      <c r="R708">
        <v>5646</v>
      </c>
      <c r="S708" t="b">
        <v>0</v>
      </c>
      <c r="T708" t="s">
        <v>87</v>
      </c>
      <c r="U708" t="b">
        <v>1</v>
      </c>
      <c r="V708" t="s">
        <v>189</v>
      </c>
      <c r="W708" s="1">
        <v>44655.665127314816</v>
      </c>
      <c r="X708">
        <v>3750</v>
      </c>
      <c r="Y708">
        <v>238</v>
      </c>
      <c r="Z708">
        <v>0</v>
      </c>
      <c r="AA708">
        <v>238</v>
      </c>
      <c r="AB708">
        <v>0</v>
      </c>
      <c r="AC708">
        <v>76</v>
      </c>
      <c r="AD708">
        <v>-5</v>
      </c>
      <c r="AE708">
        <v>0</v>
      </c>
      <c r="AF708">
        <v>0</v>
      </c>
      <c r="AG708">
        <v>0</v>
      </c>
      <c r="AH708" t="s">
        <v>115</v>
      </c>
      <c r="AI708" s="1">
        <v>44655.722488425927</v>
      </c>
      <c r="AJ708">
        <v>1855</v>
      </c>
      <c r="AK708">
        <v>20</v>
      </c>
      <c r="AL708">
        <v>0</v>
      </c>
      <c r="AM708">
        <v>20</v>
      </c>
      <c r="AN708">
        <v>0</v>
      </c>
      <c r="AO708">
        <v>20</v>
      </c>
      <c r="AP708">
        <v>-25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1598</v>
      </c>
      <c r="B709" t="s">
        <v>79</v>
      </c>
      <c r="C709" t="s">
        <v>1599</v>
      </c>
      <c r="D709" t="s">
        <v>81</v>
      </c>
      <c r="E709" s="2" t="str">
        <f>HYPERLINK("capsilon://?command=openfolder&amp;siteaddress=FAM.docvelocity-na8.net&amp;folderid=FX877CECD1-5DBD-36E5-75F2-6F21B7F24F23","FX220313571")</f>
        <v>FX220313571</v>
      </c>
      <c r="F709" t="s">
        <v>19</v>
      </c>
      <c r="G709" t="s">
        <v>19</v>
      </c>
      <c r="H709" t="s">
        <v>82</v>
      </c>
      <c r="I709" t="s">
        <v>1600</v>
      </c>
      <c r="J709">
        <v>0</v>
      </c>
      <c r="K709" t="s">
        <v>84</v>
      </c>
      <c r="L709" t="s">
        <v>85</v>
      </c>
      <c r="M709" t="s">
        <v>86</v>
      </c>
      <c r="N709">
        <v>2</v>
      </c>
      <c r="O709" s="1">
        <v>44655.621689814812</v>
      </c>
      <c r="P709" s="1">
        <v>44655.659467592595</v>
      </c>
      <c r="Q709">
        <v>2993</v>
      </c>
      <c r="R709">
        <v>271</v>
      </c>
      <c r="S709" t="b">
        <v>0</v>
      </c>
      <c r="T709" t="s">
        <v>87</v>
      </c>
      <c r="U709" t="b">
        <v>0</v>
      </c>
      <c r="V709" t="s">
        <v>531</v>
      </c>
      <c r="W709" s="1">
        <v>44655.623622685183</v>
      </c>
      <c r="X709">
        <v>148</v>
      </c>
      <c r="Y709">
        <v>9</v>
      </c>
      <c r="Z709">
        <v>0</v>
      </c>
      <c r="AA709">
        <v>9</v>
      </c>
      <c r="AB709">
        <v>0</v>
      </c>
      <c r="AC709">
        <v>2</v>
      </c>
      <c r="AD709">
        <v>-9</v>
      </c>
      <c r="AE709">
        <v>0</v>
      </c>
      <c r="AF709">
        <v>0</v>
      </c>
      <c r="AG709">
        <v>0</v>
      </c>
      <c r="AH709" t="s">
        <v>115</v>
      </c>
      <c r="AI709" s="1">
        <v>44655.659467592595</v>
      </c>
      <c r="AJ709">
        <v>98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-9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1601</v>
      </c>
      <c r="B710" t="s">
        <v>79</v>
      </c>
      <c r="C710" t="s">
        <v>1585</v>
      </c>
      <c r="D710" t="s">
        <v>81</v>
      </c>
      <c r="E710" s="2" t="str">
        <f>HYPERLINK("capsilon://?command=openfolder&amp;siteaddress=FAM.docvelocity-na8.net&amp;folderid=FX09797ACB-8713-80CE-9A46-E0D2C2092E36","FX22038812")</f>
        <v>FX22038812</v>
      </c>
      <c r="F710" t="s">
        <v>19</v>
      </c>
      <c r="G710" t="s">
        <v>19</v>
      </c>
      <c r="H710" t="s">
        <v>82</v>
      </c>
      <c r="I710" t="s">
        <v>1586</v>
      </c>
      <c r="J710">
        <v>372</v>
      </c>
      <c r="K710" t="s">
        <v>84</v>
      </c>
      <c r="L710" t="s">
        <v>85</v>
      </c>
      <c r="M710" t="s">
        <v>86</v>
      </c>
      <c r="N710">
        <v>2</v>
      </c>
      <c r="O710" s="1">
        <v>44655.641886574071</v>
      </c>
      <c r="P710" s="1">
        <v>44655.729189814818</v>
      </c>
      <c r="Q710">
        <v>4796</v>
      </c>
      <c r="R710">
        <v>2747</v>
      </c>
      <c r="S710" t="b">
        <v>0</v>
      </c>
      <c r="T710" t="s">
        <v>87</v>
      </c>
      <c r="U710" t="b">
        <v>1</v>
      </c>
      <c r="V710" t="s">
        <v>531</v>
      </c>
      <c r="W710" s="1">
        <v>44655.65997685185</v>
      </c>
      <c r="X710">
        <v>1461</v>
      </c>
      <c r="Y710">
        <v>263</v>
      </c>
      <c r="Z710">
        <v>0</v>
      </c>
      <c r="AA710">
        <v>263</v>
      </c>
      <c r="AB710">
        <v>0</v>
      </c>
      <c r="AC710">
        <v>12</v>
      </c>
      <c r="AD710">
        <v>109</v>
      </c>
      <c r="AE710">
        <v>0</v>
      </c>
      <c r="AF710">
        <v>0</v>
      </c>
      <c r="AG710">
        <v>0</v>
      </c>
      <c r="AH710" t="s">
        <v>182</v>
      </c>
      <c r="AI710" s="1">
        <v>44655.729189814818</v>
      </c>
      <c r="AJ710">
        <v>1278</v>
      </c>
      <c r="AK710">
        <v>2</v>
      </c>
      <c r="AL710">
        <v>0</v>
      </c>
      <c r="AM710">
        <v>2</v>
      </c>
      <c r="AN710">
        <v>0</v>
      </c>
      <c r="AO710">
        <v>2</v>
      </c>
      <c r="AP710">
        <v>107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1602</v>
      </c>
      <c r="B711" t="s">
        <v>79</v>
      </c>
      <c r="C711" t="s">
        <v>1588</v>
      </c>
      <c r="D711" t="s">
        <v>81</v>
      </c>
      <c r="E711" s="2" t="str">
        <f>HYPERLINK("capsilon://?command=openfolder&amp;siteaddress=FAM.docvelocity-na8.net&amp;folderid=FX697E3C6F-D898-7E34-D2ED-2EF607CC0C06","FX220313810")</f>
        <v>FX220313810</v>
      </c>
      <c r="F711" t="s">
        <v>19</v>
      </c>
      <c r="G711" t="s">
        <v>19</v>
      </c>
      <c r="H711" t="s">
        <v>82</v>
      </c>
      <c r="I711" t="s">
        <v>1589</v>
      </c>
      <c r="J711">
        <v>210</v>
      </c>
      <c r="K711" t="s">
        <v>84</v>
      </c>
      <c r="L711" t="s">
        <v>85</v>
      </c>
      <c r="M711" t="s">
        <v>86</v>
      </c>
      <c r="N711">
        <v>2</v>
      </c>
      <c r="O711" s="1">
        <v>44655.647662037038</v>
      </c>
      <c r="P711" s="1">
        <v>44655.736145833333</v>
      </c>
      <c r="Q711">
        <v>4054</v>
      </c>
      <c r="R711">
        <v>3591</v>
      </c>
      <c r="S711" t="b">
        <v>0</v>
      </c>
      <c r="T711" t="s">
        <v>87</v>
      </c>
      <c r="U711" t="b">
        <v>1</v>
      </c>
      <c r="V711" t="s">
        <v>158</v>
      </c>
      <c r="W711" s="1">
        <v>44655.679247685184</v>
      </c>
      <c r="X711">
        <v>2402</v>
      </c>
      <c r="Y711">
        <v>203</v>
      </c>
      <c r="Z711">
        <v>0</v>
      </c>
      <c r="AA711">
        <v>203</v>
      </c>
      <c r="AB711">
        <v>0</v>
      </c>
      <c r="AC711">
        <v>65</v>
      </c>
      <c r="AD711">
        <v>7</v>
      </c>
      <c r="AE711">
        <v>0</v>
      </c>
      <c r="AF711">
        <v>0</v>
      </c>
      <c r="AG711">
        <v>0</v>
      </c>
      <c r="AH711" t="s">
        <v>115</v>
      </c>
      <c r="AI711" s="1">
        <v>44655.736145833333</v>
      </c>
      <c r="AJ711">
        <v>1179</v>
      </c>
      <c r="AK711">
        <v>15</v>
      </c>
      <c r="AL711">
        <v>0</v>
      </c>
      <c r="AM711">
        <v>15</v>
      </c>
      <c r="AN711">
        <v>0</v>
      </c>
      <c r="AO711">
        <v>15</v>
      </c>
      <c r="AP711">
        <v>-8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1603</v>
      </c>
      <c r="B712" t="s">
        <v>79</v>
      </c>
      <c r="C712" t="s">
        <v>1604</v>
      </c>
      <c r="D712" t="s">
        <v>81</v>
      </c>
      <c r="E712" s="2" t="str">
        <f>HYPERLINK("capsilon://?command=openfolder&amp;siteaddress=FAM.docvelocity-na8.net&amp;folderid=FX086FBD6F-0FFC-6B6A-4ED4-06DFAECC2057","FX220311318")</f>
        <v>FX220311318</v>
      </c>
      <c r="F712" t="s">
        <v>19</v>
      </c>
      <c r="G712" t="s">
        <v>19</v>
      </c>
      <c r="H712" t="s">
        <v>82</v>
      </c>
      <c r="I712" t="s">
        <v>1605</v>
      </c>
      <c r="J712">
        <v>0</v>
      </c>
      <c r="K712" t="s">
        <v>84</v>
      </c>
      <c r="L712" t="s">
        <v>85</v>
      </c>
      <c r="M712" t="s">
        <v>86</v>
      </c>
      <c r="N712">
        <v>1</v>
      </c>
      <c r="O712" s="1">
        <v>44655.673125000001</v>
      </c>
      <c r="P712" s="1">
        <v>44655.714803240742</v>
      </c>
      <c r="Q712">
        <v>2843</v>
      </c>
      <c r="R712">
        <v>758</v>
      </c>
      <c r="S712" t="b">
        <v>0</v>
      </c>
      <c r="T712" t="s">
        <v>87</v>
      </c>
      <c r="U712" t="b">
        <v>0</v>
      </c>
      <c r="V712" t="s">
        <v>88</v>
      </c>
      <c r="W712" s="1">
        <v>44655.714803240742</v>
      </c>
      <c r="X712">
        <v>255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37</v>
      </c>
      <c r="AF712">
        <v>0</v>
      </c>
      <c r="AG712">
        <v>4</v>
      </c>
      <c r="AH712" t="s">
        <v>87</v>
      </c>
      <c r="AI712" t="s">
        <v>87</v>
      </c>
      <c r="AJ712" t="s">
        <v>87</v>
      </c>
      <c r="AK712" t="s">
        <v>87</v>
      </c>
      <c r="AL712" t="s">
        <v>87</v>
      </c>
      <c r="AM712" t="s">
        <v>87</v>
      </c>
      <c r="AN712" t="s">
        <v>87</v>
      </c>
      <c r="AO712" t="s">
        <v>87</v>
      </c>
      <c r="AP712" t="s">
        <v>87</v>
      </c>
      <c r="AQ712" t="s">
        <v>87</v>
      </c>
      <c r="AR712" t="s">
        <v>87</v>
      </c>
      <c r="AS712" t="s">
        <v>87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1606</v>
      </c>
      <c r="B713" t="s">
        <v>79</v>
      </c>
      <c r="C713" t="s">
        <v>1607</v>
      </c>
      <c r="D713" t="s">
        <v>81</v>
      </c>
      <c r="E713" s="2" t="str">
        <f>HYPERLINK("capsilon://?command=openfolder&amp;siteaddress=FAM.docvelocity-na8.net&amp;folderid=FX00DF6215-9FB4-56F9-4E1C-B75546FA4534","FX2204708")</f>
        <v>FX2204708</v>
      </c>
      <c r="F713" t="s">
        <v>19</v>
      </c>
      <c r="G713" t="s">
        <v>19</v>
      </c>
      <c r="H713" t="s">
        <v>82</v>
      </c>
      <c r="I713" t="s">
        <v>1608</v>
      </c>
      <c r="J713">
        <v>1071</v>
      </c>
      <c r="K713" t="s">
        <v>84</v>
      </c>
      <c r="L713" t="s">
        <v>85</v>
      </c>
      <c r="M713" t="s">
        <v>86</v>
      </c>
      <c r="N713">
        <v>1</v>
      </c>
      <c r="O713" s="1">
        <v>44655.675173611111</v>
      </c>
      <c r="P713" s="1">
        <v>44655.733344907407</v>
      </c>
      <c r="Q713">
        <v>3188</v>
      </c>
      <c r="R713">
        <v>1838</v>
      </c>
      <c r="S713" t="b">
        <v>0</v>
      </c>
      <c r="T713" t="s">
        <v>87</v>
      </c>
      <c r="U713" t="b">
        <v>0</v>
      </c>
      <c r="V713" t="s">
        <v>88</v>
      </c>
      <c r="W713" s="1">
        <v>44655.733344907407</v>
      </c>
      <c r="X713">
        <v>1601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1071</v>
      </c>
      <c r="AE713">
        <v>1047</v>
      </c>
      <c r="AF713">
        <v>0</v>
      </c>
      <c r="AG713">
        <v>23</v>
      </c>
      <c r="AH713" t="s">
        <v>87</v>
      </c>
      <c r="AI713" t="s">
        <v>87</v>
      </c>
      <c r="AJ713" t="s">
        <v>87</v>
      </c>
      <c r="AK713" t="s">
        <v>87</v>
      </c>
      <c r="AL713" t="s">
        <v>87</v>
      </c>
      <c r="AM713" t="s">
        <v>87</v>
      </c>
      <c r="AN713" t="s">
        <v>87</v>
      </c>
      <c r="AO713" t="s">
        <v>87</v>
      </c>
      <c r="AP713" t="s">
        <v>87</v>
      </c>
      <c r="AQ713" t="s">
        <v>87</v>
      </c>
      <c r="AR713" t="s">
        <v>87</v>
      </c>
      <c r="AS713" t="s">
        <v>87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1609</v>
      </c>
      <c r="B714" t="s">
        <v>79</v>
      </c>
      <c r="C714" t="s">
        <v>1610</v>
      </c>
      <c r="D714" t="s">
        <v>81</v>
      </c>
      <c r="E714" s="2" t="str">
        <f>HYPERLINK("capsilon://?command=openfolder&amp;siteaddress=FAM.docvelocity-na8.net&amp;folderid=FX53E40473-D25C-A66A-1167-8EE665574680","FX220313353")</f>
        <v>FX220313353</v>
      </c>
      <c r="F714" t="s">
        <v>19</v>
      </c>
      <c r="G714" t="s">
        <v>19</v>
      </c>
      <c r="H714" t="s">
        <v>82</v>
      </c>
      <c r="I714" t="s">
        <v>1611</v>
      </c>
      <c r="J714">
        <v>0</v>
      </c>
      <c r="K714" t="s">
        <v>84</v>
      </c>
      <c r="L714" t="s">
        <v>85</v>
      </c>
      <c r="M714" t="s">
        <v>86</v>
      </c>
      <c r="N714">
        <v>2</v>
      </c>
      <c r="O714" s="1">
        <v>44655.676504629628</v>
      </c>
      <c r="P714" s="1">
        <v>44655.741076388891</v>
      </c>
      <c r="Q714">
        <v>4532</v>
      </c>
      <c r="R714">
        <v>1047</v>
      </c>
      <c r="S714" t="b">
        <v>0</v>
      </c>
      <c r="T714" t="s">
        <v>87</v>
      </c>
      <c r="U714" t="b">
        <v>0</v>
      </c>
      <c r="V714" t="s">
        <v>531</v>
      </c>
      <c r="W714" s="1">
        <v>44655.683645833335</v>
      </c>
      <c r="X714">
        <v>510</v>
      </c>
      <c r="Y714">
        <v>52</v>
      </c>
      <c r="Z714">
        <v>0</v>
      </c>
      <c r="AA714">
        <v>52</v>
      </c>
      <c r="AB714">
        <v>0</v>
      </c>
      <c r="AC714">
        <v>40</v>
      </c>
      <c r="AD714">
        <v>-52</v>
      </c>
      <c r="AE714">
        <v>0</v>
      </c>
      <c r="AF714">
        <v>0</v>
      </c>
      <c r="AG714">
        <v>0</v>
      </c>
      <c r="AH714" t="s">
        <v>115</v>
      </c>
      <c r="AI714" s="1">
        <v>44655.741076388891</v>
      </c>
      <c r="AJ714">
        <v>425</v>
      </c>
      <c r="AK714">
        <v>6</v>
      </c>
      <c r="AL714">
        <v>0</v>
      </c>
      <c r="AM714">
        <v>6</v>
      </c>
      <c r="AN714">
        <v>0</v>
      </c>
      <c r="AO714">
        <v>6</v>
      </c>
      <c r="AP714">
        <v>-58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1612</v>
      </c>
      <c r="B715" t="s">
        <v>79</v>
      </c>
      <c r="C715" t="s">
        <v>402</v>
      </c>
      <c r="D715" t="s">
        <v>81</v>
      </c>
      <c r="E715" s="2" t="str">
        <f>HYPERLINK("capsilon://?command=openfolder&amp;siteaddress=FAM.docvelocity-na8.net&amp;folderid=FX61CAB72C-85A7-D448-6500-F000CB314928","FX220313361")</f>
        <v>FX220313361</v>
      </c>
      <c r="F715" t="s">
        <v>19</v>
      </c>
      <c r="G715" t="s">
        <v>19</v>
      </c>
      <c r="H715" t="s">
        <v>82</v>
      </c>
      <c r="I715" t="s">
        <v>1613</v>
      </c>
      <c r="J715">
        <v>0</v>
      </c>
      <c r="K715" t="s">
        <v>84</v>
      </c>
      <c r="L715" t="s">
        <v>85</v>
      </c>
      <c r="M715" t="s">
        <v>86</v>
      </c>
      <c r="N715">
        <v>2</v>
      </c>
      <c r="O715" s="1">
        <v>44655.682233796295</v>
      </c>
      <c r="P715" s="1">
        <v>44655.739988425928</v>
      </c>
      <c r="Q715">
        <v>4683</v>
      </c>
      <c r="R715">
        <v>307</v>
      </c>
      <c r="S715" t="b">
        <v>0</v>
      </c>
      <c r="T715" t="s">
        <v>87</v>
      </c>
      <c r="U715" t="b">
        <v>0</v>
      </c>
      <c r="V715" t="s">
        <v>130</v>
      </c>
      <c r="W715" s="1">
        <v>44655.684594907405</v>
      </c>
      <c r="X715">
        <v>201</v>
      </c>
      <c r="Y715">
        <v>9</v>
      </c>
      <c r="Z715">
        <v>0</v>
      </c>
      <c r="AA715">
        <v>9</v>
      </c>
      <c r="AB715">
        <v>0</v>
      </c>
      <c r="AC715">
        <v>0</v>
      </c>
      <c r="AD715">
        <v>-9</v>
      </c>
      <c r="AE715">
        <v>0</v>
      </c>
      <c r="AF715">
        <v>0</v>
      </c>
      <c r="AG715">
        <v>0</v>
      </c>
      <c r="AH715" t="s">
        <v>182</v>
      </c>
      <c r="AI715" s="1">
        <v>44655.739988425928</v>
      </c>
      <c r="AJ715">
        <v>106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-9</v>
      </c>
      <c r="AQ715">
        <v>0</v>
      </c>
      <c r="AR715">
        <v>0</v>
      </c>
      <c r="AS715">
        <v>0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1614</v>
      </c>
      <c r="B716" t="s">
        <v>79</v>
      </c>
      <c r="C716" t="s">
        <v>925</v>
      </c>
      <c r="D716" t="s">
        <v>81</v>
      </c>
      <c r="E716" s="2" t="str">
        <f>HYPERLINK("capsilon://?command=openfolder&amp;siteaddress=FAM.docvelocity-na8.net&amp;folderid=FXAAF998AA-3AE7-DAD2-AA09-12B6AB05D017","FX220314037")</f>
        <v>FX220314037</v>
      </c>
      <c r="F716" t="s">
        <v>19</v>
      </c>
      <c r="G716" t="s">
        <v>19</v>
      </c>
      <c r="H716" t="s">
        <v>82</v>
      </c>
      <c r="I716" t="s">
        <v>1615</v>
      </c>
      <c r="J716">
        <v>151</v>
      </c>
      <c r="K716" t="s">
        <v>84</v>
      </c>
      <c r="L716" t="s">
        <v>85</v>
      </c>
      <c r="M716" t="s">
        <v>86</v>
      </c>
      <c r="N716">
        <v>1</v>
      </c>
      <c r="O716" s="1">
        <v>44655.714479166665</v>
      </c>
      <c r="P716" s="1">
        <v>44655.73777777778</v>
      </c>
      <c r="Q716">
        <v>993</v>
      </c>
      <c r="R716">
        <v>1020</v>
      </c>
      <c r="S716" t="b">
        <v>0</v>
      </c>
      <c r="T716" t="s">
        <v>87</v>
      </c>
      <c r="U716" t="b">
        <v>0</v>
      </c>
      <c r="V716" t="s">
        <v>88</v>
      </c>
      <c r="W716" s="1">
        <v>44655.73777777778</v>
      </c>
      <c r="X716">
        <v>343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151</v>
      </c>
      <c r="AE716">
        <v>132</v>
      </c>
      <c r="AF716">
        <v>0</v>
      </c>
      <c r="AG716">
        <v>9</v>
      </c>
      <c r="AH716" t="s">
        <v>87</v>
      </c>
      <c r="AI716" t="s">
        <v>87</v>
      </c>
      <c r="AJ716" t="s">
        <v>87</v>
      </c>
      <c r="AK716" t="s">
        <v>87</v>
      </c>
      <c r="AL716" t="s">
        <v>87</v>
      </c>
      <c r="AM716" t="s">
        <v>87</v>
      </c>
      <c r="AN716" t="s">
        <v>87</v>
      </c>
      <c r="AO716" t="s">
        <v>87</v>
      </c>
      <c r="AP716" t="s">
        <v>87</v>
      </c>
      <c r="AQ716" t="s">
        <v>87</v>
      </c>
      <c r="AR716" t="s">
        <v>87</v>
      </c>
      <c r="AS716" t="s">
        <v>87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1616</v>
      </c>
      <c r="B717" t="s">
        <v>79</v>
      </c>
      <c r="C717" t="s">
        <v>1604</v>
      </c>
      <c r="D717" t="s">
        <v>81</v>
      </c>
      <c r="E717" s="2" t="str">
        <f>HYPERLINK("capsilon://?command=openfolder&amp;siteaddress=FAM.docvelocity-na8.net&amp;folderid=FX086FBD6F-0FFC-6B6A-4ED4-06DFAECC2057","FX220311318")</f>
        <v>FX220311318</v>
      </c>
      <c r="F717" t="s">
        <v>19</v>
      </c>
      <c r="G717" t="s">
        <v>19</v>
      </c>
      <c r="H717" t="s">
        <v>82</v>
      </c>
      <c r="I717" t="s">
        <v>1605</v>
      </c>
      <c r="J717">
        <v>0</v>
      </c>
      <c r="K717" t="s">
        <v>84</v>
      </c>
      <c r="L717" t="s">
        <v>85</v>
      </c>
      <c r="M717" t="s">
        <v>86</v>
      </c>
      <c r="N717">
        <v>2</v>
      </c>
      <c r="O717" s="1">
        <v>44655.715196759258</v>
      </c>
      <c r="P717" s="1">
        <v>44655.738749999997</v>
      </c>
      <c r="Q717">
        <v>169</v>
      </c>
      <c r="R717">
        <v>1866</v>
      </c>
      <c r="S717" t="b">
        <v>0</v>
      </c>
      <c r="T717" t="s">
        <v>87</v>
      </c>
      <c r="U717" t="b">
        <v>1</v>
      </c>
      <c r="V717" t="s">
        <v>158</v>
      </c>
      <c r="W717" s="1">
        <v>44655.728067129632</v>
      </c>
      <c r="X717">
        <v>1041</v>
      </c>
      <c r="Y717">
        <v>148</v>
      </c>
      <c r="Z717">
        <v>0</v>
      </c>
      <c r="AA717">
        <v>148</v>
      </c>
      <c r="AB717">
        <v>0</v>
      </c>
      <c r="AC717">
        <v>86</v>
      </c>
      <c r="AD717">
        <v>-148</v>
      </c>
      <c r="AE717">
        <v>0</v>
      </c>
      <c r="AF717">
        <v>0</v>
      </c>
      <c r="AG717">
        <v>0</v>
      </c>
      <c r="AH717" t="s">
        <v>182</v>
      </c>
      <c r="AI717" s="1">
        <v>44655.738749999997</v>
      </c>
      <c r="AJ717">
        <v>825</v>
      </c>
      <c r="AK717">
        <v>6</v>
      </c>
      <c r="AL717">
        <v>0</v>
      </c>
      <c r="AM717">
        <v>6</v>
      </c>
      <c r="AN717">
        <v>0</v>
      </c>
      <c r="AO717">
        <v>6</v>
      </c>
      <c r="AP717">
        <v>-154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1617</v>
      </c>
      <c r="B718" t="s">
        <v>79</v>
      </c>
      <c r="C718" t="s">
        <v>1607</v>
      </c>
      <c r="D718" t="s">
        <v>81</v>
      </c>
      <c r="E718" s="2" t="str">
        <f>HYPERLINK("capsilon://?command=openfolder&amp;siteaddress=FAM.docvelocity-na8.net&amp;folderid=FX00DF6215-9FB4-56F9-4E1C-B75546FA4534","FX2204708")</f>
        <v>FX2204708</v>
      </c>
      <c r="F718" t="s">
        <v>19</v>
      </c>
      <c r="G718" t="s">
        <v>19</v>
      </c>
      <c r="H718" t="s">
        <v>82</v>
      </c>
      <c r="I718" t="s">
        <v>1608</v>
      </c>
      <c r="J718">
        <v>1547</v>
      </c>
      <c r="K718" t="s">
        <v>84</v>
      </c>
      <c r="L718" t="s">
        <v>85</v>
      </c>
      <c r="M718" t="s">
        <v>86</v>
      </c>
      <c r="N718">
        <v>2</v>
      </c>
      <c r="O718" s="1">
        <v>44655.734629629631</v>
      </c>
      <c r="P718" s="1">
        <v>44655.877465277779</v>
      </c>
      <c r="Q718">
        <v>4169</v>
      </c>
      <c r="R718">
        <v>8172</v>
      </c>
      <c r="S718" t="b">
        <v>0</v>
      </c>
      <c r="T718" t="s">
        <v>87</v>
      </c>
      <c r="U718" t="b">
        <v>1</v>
      </c>
      <c r="V718" t="s">
        <v>158</v>
      </c>
      <c r="W718" s="1">
        <v>44655.778240740743</v>
      </c>
      <c r="X718">
        <v>2872</v>
      </c>
      <c r="Y718">
        <v>929</v>
      </c>
      <c r="Z718">
        <v>0</v>
      </c>
      <c r="AA718">
        <v>929</v>
      </c>
      <c r="AB718">
        <v>1844</v>
      </c>
      <c r="AC718">
        <v>85</v>
      </c>
      <c r="AD718">
        <v>618</v>
      </c>
      <c r="AE718">
        <v>0</v>
      </c>
      <c r="AF718">
        <v>0</v>
      </c>
      <c r="AG718">
        <v>0</v>
      </c>
      <c r="AH718" t="s">
        <v>240</v>
      </c>
      <c r="AI718" s="1">
        <v>44655.877465277779</v>
      </c>
      <c r="AJ718">
        <v>440</v>
      </c>
      <c r="AK718">
        <v>0</v>
      </c>
      <c r="AL718">
        <v>0</v>
      </c>
      <c r="AM718">
        <v>0</v>
      </c>
      <c r="AN718">
        <v>461</v>
      </c>
      <c r="AO718">
        <v>0</v>
      </c>
      <c r="AP718">
        <v>618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1618</v>
      </c>
      <c r="B719" t="s">
        <v>79</v>
      </c>
      <c r="C719" t="s">
        <v>1619</v>
      </c>
      <c r="D719" t="s">
        <v>81</v>
      </c>
      <c r="E719" s="2" t="str">
        <f>HYPERLINK("capsilon://?command=openfolder&amp;siteaddress=FAM.docvelocity-na8.net&amp;folderid=FX7CCA494F-6522-38F5-5134-E5AD1A6BF8C4","FX22033111")</f>
        <v>FX22033111</v>
      </c>
      <c r="F719" t="s">
        <v>19</v>
      </c>
      <c r="G719" t="s">
        <v>19</v>
      </c>
      <c r="H719" t="s">
        <v>82</v>
      </c>
      <c r="I719" t="s">
        <v>1620</v>
      </c>
      <c r="J719">
        <v>0</v>
      </c>
      <c r="K719" t="s">
        <v>84</v>
      </c>
      <c r="L719" t="s">
        <v>85</v>
      </c>
      <c r="M719" t="s">
        <v>86</v>
      </c>
      <c r="N719">
        <v>2</v>
      </c>
      <c r="O719" s="1">
        <v>44655.738738425927</v>
      </c>
      <c r="P719" s="1">
        <v>44655.765347222223</v>
      </c>
      <c r="Q719">
        <v>2167</v>
      </c>
      <c r="R719">
        <v>132</v>
      </c>
      <c r="S719" t="b">
        <v>0</v>
      </c>
      <c r="T719" t="s">
        <v>87</v>
      </c>
      <c r="U719" t="b">
        <v>0</v>
      </c>
      <c r="V719" t="s">
        <v>531</v>
      </c>
      <c r="W719" s="1">
        <v>44655.743055555555</v>
      </c>
      <c r="X719">
        <v>104</v>
      </c>
      <c r="Y719">
        <v>0</v>
      </c>
      <c r="Z719">
        <v>0</v>
      </c>
      <c r="AA719">
        <v>0</v>
      </c>
      <c r="AB719">
        <v>37</v>
      </c>
      <c r="AC719">
        <v>0</v>
      </c>
      <c r="AD719">
        <v>0</v>
      </c>
      <c r="AE719">
        <v>0</v>
      </c>
      <c r="AF719">
        <v>0</v>
      </c>
      <c r="AG719">
        <v>0</v>
      </c>
      <c r="AH719" t="s">
        <v>99</v>
      </c>
      <c r="AI719" s="1">
        <v>44655.765347222223</v>
      </c>
      <c r="AJ719">
        <v>28</v>
      </c>
      <c r="AK719">
        <v>0</v>
      </c>
      <c r="AL719">
        <v>0</v>
      </c>
      <c r="AM719">
        <v>0</v>
      </c>
      <c r="AN719">
        <v>37</v>
      </c>
      <c r="AO719">
        <v>0</v>
      </c>
      <c r="AP719">
        <v>0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1621</v>
      </c>
      <c r="B720" t="s">
        <v>79</v>
      </c>
      <c r="C720" t="s">
        <v>925</v>
      </c>
      <c r="D720" t="s">
        <v>81</v>
      </c>
      <c r="E720" s="2" t="str">
        <f>HYPERLINK("capsilon://?command=openfolder&amp;siteaddress=FAM.docvelocity-na8.net&amp;folderid=FXAAF998AA-3AE7-DAD2-AA09-12B6AB05D017","FX220314037")</f>
        <v>FX220314037</v>
      </c>
      <c r="F720" t="s">
        <v>19</v>
      </c>
      <c r="G720" t="s">
        <v>19</v>
      </c>
      <c r="H720" t="s">
        <v>82</v>
      </c>
      <c r="I720" t="s">
        <v>1615</v>
      </c>
      <c r="J720">
        <v>315</v>
      </c>
      <c r="K720" t="s">
        <v>84</v>
      </c>
      <c r="L720" t="s">
        <v>85</v>
      </c>
      <c r="M720" t="s">
        <v>86</v>
      </c>
      <c r="N720">
        <v>2</v>
      </c>
      <c r="O720" s="1">
        <v>44655.738888888889</v>
      </c>
      <c r="P720" s="1">
        <v>44655.867349537039</v>
      </c>
      <c r="Q720">
        <v>3845</v>
      </c>
      <c r="R720">
        <v>7254</v>
      </c>
      <c r="S720" t="b">
        <v>0</v>
      </c>
      <c r="T720" t="s">
        <v>87</v>
      </c>
      <c r="U720" t="b">
        <v>1</v>
      </c>
      <c r="V720" t="s">
        <v>127</v>
      </c>
      <c r="W720" s="1">
        <v>44655.795289351852</v>
      </c>
      <c r="X720">
        <v>4572</v>
      </c>
      <c r="Y720">
        <v>260</v>
      </c>
      <c r="Z720">
        <v>0</v>
      </c>
      <c r="AA720">
        <v>260</v>
      </c>
      <c r="AB720">
        <v>0</v>
      </c>
      <c r="AC720">
        <v>107</v>
      </c>
      <c r="AD720">
        <v>55</v>
      </c>
      <c r="AE720">
        <v>0</v>
      </c>
      <c r="AF720">
        <v>0</v>
      </c>
      <c r="AG720">
        <v>0</v>
      </c>
      <c r="AH720" t="s">
        <v>299</v>
      </c>
      <c r="AI720" s="1">
        <v>44655.867349537039</v>
      </c>
      <c r="AJ720">
        <v>2641</v>
      </c>
      <c r="AK720">
        <v>1</v>
      </c>
      <c r="AL720">
        <v>0</v>
      </c>
      <c r="AM720">
        <v>1</v>
      </c>
      <c r="AN720">
        <v>0</v>
      </c>
      <c r="AO720">
        <v>1</v>
      </c>
      <c r="AP720">
        <v>54</v>
      </c>
      <c r="AQ720">
        <v>0</v>
      </c>
      <c r="AR720">
        <v>0</v>
      </c>
      <c r="AS720">
        <v>0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1622</v>
      </c>
      <c r="B721" t="s">
        <v>79</v>
      </c>
      <c r="C721" t="s">
        <v>1623</v>
      </c>
      <c r="D721" t="s">
        <v>81</v>
      </c>
      <c r="E721" s="2" t="str">
        <f t="shared" ref="E721:E742" si="16">HYPERLINK("capsilon://?command=openfolder&amp;siteaddress=FAM.docvelocity-na8.net&amp;folderid=FXE4A4A723-1671-2EE9-56A4-C55EADF63A85","FX220312246")</f>
        <v>FX220312246</v>
      </c>
      <c r="F721" t="s">
        <v>19</v>
      </c>
      <c r="G721" t="s">
        <v>19</v>
      </c>
      <c r="H721" t="s">
        <v>82</v>
      </c>
      <c r="I721" t="s">
        <v>1624</v>
      </c>
      <c r="J721">
        <v>32</v>
      </c>
      <c r="K721" t="s">
        <v>84</v>
      </c>
      <c r="L721" t="s">
        <v>85</v>
      </c>
      <c r="M721" t="s">
        <v>86</v>
      </c>
      <c r="N721">
        <v>2</v>
      </c>
      <c r="O721" s="1">
        <v>44655.741284722222</v>
      </c>
      <c r="P721" s="1">
        <v>44655.780405092592</v>
      </c>
      <c r="Q721">
        <v>2960</v>
      </c>
      <c r="R721">
        <v>420</v>
      </c>
      <c r="S721" t="b">
        <v>0</v>
      </c>
      <c r="T721" t="s">
        <v>87</v>
      </c>
      <c r="U721" t="b">
        <v>0</v>
      </c>
      <c r="V721" t="s">
        <v>189</v>
      </c>
      <c r="W721" s="1">
        <v>44655.746099537035</v>
      </c>
      <c r="X721">
        <v>365</v>
      </c>
      <c r="Y721">
        <v>27</v>
      </c>
      <c r="Z721">
        <v>0</v>
      </c>
      <c r="AA721">
        <v>27</v>
      </c>
      <c r="AB721">
        <v>0</v>
      </c>
      <c r="AC721">
        <v>5</v>
      </c>
      <c r="AD721">
        <v>5</v>
      </c>
      <c r="AE721">
        <v>0</v>
      </c>
      <c r="AF721">
        <v>0</v>
      </c>
      <c r="AG721">
        <v>0</v>
      </c>
      <c r="AH721" t="s">
        <v>102</v>
      </c>
      <c r="AI721" s="1">
        <v>44655.780405092592</v>
      </c>
      <c r="AJ721">
        <v>51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5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1625</v>
      </c>
      <c r="B722" t="s">
        <v>79</v>
      </c>
      <c r="C722" t="s">
        <v>1623</v>
      </c>
      <c r="D722" t="s">
        <v>81</v>
      </c>
      <c r="E722" s="2" t="str">
        <f t="shared" si="16"/>
        <v>FX220312246</v>
      </c>
      <c r="F722" t="s">
        <v>19</v>
      </c>
      <c r="G722" t="s">
        <v>19</v>
      </c>
      <c r="H722" t="s">
        <v>82</v>
      </c>
      <c r="I722" t="s">
        <v>1626</v>
      </c>
      <c r="J722">
        <v>32</v>
      </c>
      <c r="K722" t="s">
        <v>84</v>
      </c>
      <c r="L722" t="s">
        <v>85</v>
      </c>
      <c r="M722" t="s">
        <v>86</v>
      </c>
      <c r="N722">
        <v>2</v>
      </c>
      <c r="O722" s="1">
        <v>44655.741377314815</v>
      </c>
      <c r="P722" s="1">
        <v>44655.781863425924</v>
      </c>
      <c r="Q722">
        <v>3060</v>
      </c>
      <c r="R722">
        <v>438</v>
      </c>
      <c r="S722" t="b">
        <v>0</v>
      </c>
      <c r="T722" t="s">
        <v>87</v>
      </c>
      <c r="U722" t="b">
        <v>0</v>
      </c>
      <c r="V722" t="s">
        <v>189</v>
      </c>
      <c r="W722" s="1">
        <v>44655.748437499999</v>
      </c>
      <c r="X722">
        <v>202</v>
      </c>
      <c r="Y722">
        <v>27</v>
      </c>
      <c r="Z722">
        <v>0</v>
      </c>
      <c r="AA722">
        <v>27</v>
      </c>
      <c r="AB722">
        <v>0</v>
      </c>
      <c r="AC722">
        <v>5</v>
      </c>
      <c r="AD722">
        <v>5</v>
      </c>
      <c r="AE722">
        <v>0</v>
      </c>
      <c r="AF722">
        <v>0</v>
      </c>
      <c r="AG722">
        <v>0</v>
      </c>
      <c r="AH722" t="s">
        <v>99</v>
      </c>
      <c r="AI722" s="1">
        <v>44655.781863425924</v>
      </c>
      <c r="AJ722">
        <v>134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5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1627</v>
      </c>
      <c r="B723" t="s">
        <v>79</v>
      </c>
      <c r="C723" t="s">
        <v>1623</v>
      </c>
      <c r="D723" t="s">
        <v>81</v>
      </c>
      <c r="E723" s="2" t="str">
        <f t="shared" si="16"/>
        <v>FX220312246</v>
      </c>
      <c r="F723" t="s">
        <v>19</v>
      </c>
      <c r="G723" t="s">
        <v>19</v>
      </c>
      <c r="H723" t="s">
        <v>82</v>
      </c>
      <c r="I723" t="s">
        <v>1628</v>
      </c>
      <c r="J723">
        <v>87</v>
      </c>
      <c r="K723" t="s">
        <v>84</v>
      </c>
      <c r="L723" t="s">
        <v>85</v>
      </c>
      <c r="M723" t="s">
        <v>86</v>
      </c>
      <c r="N723">
        <v>2</v>
      </c>
      <c r="O723" s="1">
        <v>44655.741585648146</v>
      </c>
      <c r="P723" s="1">
        <v>44655.960289351853</v>
      </c>
      <c r="Q723">
        <v>16495</v>
      </c>
      <c r="R723">
        <v>2401</v>
      </c>
      <c r="S723" t="b">
        <v>0</v>
      </c>
      <c r="T723" t="s">
        <v>87</v>
      </c>
      <c r="U723" t="b">
        <v>0</v>
      </c>
      <c r="V723" t="s">
        <v>531</v>
      </c>
      <c r="W723" s="1">
        <v>44655.749201388891</v>
      </c>
      <c r="X723">
        <v>530</v>
      </c>
      <c r="Y723">
        <v>0</v>
      </c>
      <c r="Z723">
        <v>0</v>
      </c>
      <c r="AA723">
        <v>0</v>
      </c>
      <c r="AB723">
        <v>82</v>
      </c>
      <c r="AC723">
        <v>14</v>
      </c>
      <c r="AD723">
        <v>87</v>
      </c>
      <c r="AE723">
        <v>0</v>
      </c>
      <c r="AF723">
        <v>0</v>
      </c>
      <c r="AG723">
        <v>0</v>
      </c>
      <c r="AH723" t="s">
        <v>240</v>
      </c>
      <c r="AI723" s="1">
        <v>44655.960289351853</v>
      </c>
      <c r="AJ723">
        <v>388</v>
      </c>
      <c r="AK723">
        <v>2</v>
      </c>
      <c r="AL723">
        <v>0</v>
      </c>
      <c r="AM723">
        <v>2</v>
      </c>
      <c r="AN723">
        <v>0</v>
      </c>
      <c r="AO723">
        <v>2</v>
      </c>
      <c r="AP723">
        <v>85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1629</v>
      </c>
      <c r="B724" t="s">
        <v>79</v>
      </c>
      <c r="C724" t="s">
        <v>1623</v>
      </c>
      <c r="D724" t="s">
        <v>81</v>
      </c>
      <c r="E724" s="2" t="str">
        <f t="shared" si="16"/>
        <v>FX220312246</v>
      </c>
      <c r="F724" t="s">
        <v>19</v>
      </c>
      <c r="G724" t="s">
        <v>19</v>
      </c>
      <c r="H724" t="s">
        <v>82</v>
      </c>
      <c r="I724" t="s">
        <v>1630</v>
      </c>
      <c r="J724">
        <v>84</v>
      </c>
      <c r="K724" t="s">
        <v>84</v>
      </c>
      <c r="L724" t="s">
        <v>85</v>
      </c>
      <c r="M724" t="s">
        <v>86</v>
      </c>
      <c r="N724">
        <v>2</v>
      </c>
      <c r="O724" s="1">
        <v>44655.741678240738</v>
      </c>
      <c r="P724" s="1">
        <v>44655.785034722219</v>
      </c>
      <c r="Q724">
        <v>3016</v>
      </c>
      <c r="R724">
        <v>730</v>
      </c>
      <c r="S724" t="b">
        <v>0</v>
      </c>
      <c r="T724" t="s">
        <v>87</v>
      </c>
      <c r="U724" t="b">
        <v>0</v>
      </c>
      <c r="V724" t="s">
        <v>158</v>
      </c>
      <c r="W724" s="1">
        <v>44655.750636574077</v>
      </c>
      <c r="X724">
        <v>437</v>
      </c>
      <c r="Y724">
        <v>74</v>
      </c>
      <c r="Z724">
        <v>0</v>
      </c>
      <c r="AA724">
        <v>74</v>
      </c>
      <c r="AB724">
        <v>0</v>
      </c>
      <c r="AC724">
        <v>6</v>
      </c>
      <c r="AD724">
        <v>10</v>
      </c>
      <c r="AE724">
        <v>0</v>
      </c>
      <c r="AF724">
        <v>0</v>
      </c>
      <c r="AG724">
        <v>0</v>
      </c>
      <c r="AH724" t="s">
        <v>102</v>
      </c>
      <c r="AI724" s="1">
        <v>44655.785034722219</v>
      </c>
      <c r="AJ724">
        <v>244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10</v>
      </c>
      <c r="AQ724">
        <v>0</v>
      </c>
      <c r="AR724">
        <v>0</v>
      </c>
      <c r="AS724">
        <v>0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1631</v>
      </c>
      <c r="B725" t="s">
        <v>79</v>
      </c>
      <c r="C725" t="s">
        <v>1623</v>
      </c>
      <c r="D725" t="s">
        <v>81</v>
      </c>
      <c r="E725" s="2" t="str">
        <f t="shared" si="16"/>
        <v>FX220312246</v>
      </c>
      <c r="F725" t="s">
        <v>19</v>
      </c>
      <c r="G725" t="s">
        <v>19</v>
      </c>
      <c r="H725" t="s">
        <v>82</v>
      </c>
      <c r="I725" t="s">
        <v>1632</v>
      </c>
      <c r="J725">
        <v>59</v>
      </c>
      <c r="K725" t="s">
        <v>84</v>
      </c>
      <c r="L725" t="s">
        <v>85</v>
      </c>
      <c r="M725" t="s">
        <v>86</v>
      </c>
      <c r="N725">
        <v>2</v>
      </c>
      <c r="O725" s="1">
        <v>44655.741712962961</v>
      </c>
      <c r="P725" s="1">
        <v>44655.786516203705</v>
      </c>
      <c r="Q725">
        <v>2937</v>
      </c>
      <c r="R725">
        <v>934</v>
      </c>
      <c r="S725" t="b">
        <v>0</v>
      </c>
      <c r="T725" t="s">
        <v>87</v>
      </c>
      <c r="U725" t="b">
        <v>0</v>
      </c>
      <c r="V725" t="s">
        <v>133</v>
      </c>
      <c r="W725" s="1">
        <v>44655.751631944448</v>
      </c>
      <c r="X725">
        <v>759</v>
      </c>
      <c r="Y725">
        <v>59</v>
      </c>
      <c r="Z725">
        <v>0</v>
      </c>
      <c r="AA725">
        <v>59</v>
      </c>
      <c r="AB725">
        <v>0</v>
      </c>
      <c r="AC725">
        <v>15</v>
      </c>
      <c r="AD725">
        <v>0</v>
      </c>
      <c r="AE725">
        <v>0</v>
      </c>
      <c r="AF725">
        <v>0</v>
      </c>
      <c r="AG725">
        <v>0</v>
      </c>
      <c r="AH725" t="s">
        <v>115</v>
      </c>
      <c r="AI725" s="1">
        <v>44655.786516203705</v>
      </c>
      <c r="AJ725">
        <v>175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1633</v>
      </c>
      <c r="B726" t="s">
        <v>79</v>
      </c>
      <c r="C726" t="s">
        <v>1623</v>
      </c>
      <c r="D726" t="s">
        <v>81</v>
      </c>
      <c r="E726" s="2" t="str">
        <f t="shared" si="16"/>
        <v>FX220312246</v>
      </c>
      <c r="F726" t="s">
        <v>19</v>
      </c>
      <c r="G726" t="s">
        <v>19</v>
      </c>
      <c r="H726" t="s">
        <v>82</v>
      </c>
      <c r="I726" t="s">
        <v>1634</v>
      </c>
      <c r="J726">
        <v>59</v>
      </c>
      <c r="K726" t="s">
        <v>84</v>
      </c>
      <c r="L726" t="s">
        <v>85</v>
      </c>
      <c r="M726" t="s">
        <v>86</v>
      </c>
      <c r="N726">
        <v>2</v>
      </c>
      <c r="O726" s="1">
        <v>44655.743807870371</v>
      </c>
      <c r="P726" s="1">
        <v>44655.786226851851</v>
      </c>
      <c r="Q726">
        <v>2714</v>
      </c>
      <c r="R726">
        <v>951</v>
      </c>
      <c r="S726" t="b">
        <v>0</v>
      </c>
      <c r="T726" t="s">
        <v>87</v>
      </c>
      <c r="U726" t="b">
        <v>0</v>
      </c>
      <c r="V726" t="s">
        <v>130</v>
      </c>
      <c r="W726" s="1">
        <v>44655.753541666665</v>
      </c>
      <c r="X726">
        <v>831</v>
      </c>
      <c r="Y726">
        <v>54</v>
      </c>
      <c r="Z726">
        <v>0</v>
      </c>
      <c r="AA726">
        <v>54</v>
      </c>
      <c r="AB726">
        <v>0</v>
      </c>
      <c r="AC726">
        <v>14</v>
      </c>
      <c r="AD726">
        <v>5</v>
      </c>
      <c r="AE726">
        <v>0</v>
      </c>
      <c r="AF726">
        <v>0</v>
      </c>
      <c r="AG726">
        <v>0</v>
      </c>
      <c r="AH726" t="s">
        <v>102</v>
      </c>
      <c r="AI726" s="1">
        <v>44655.786226851851</v>
      </c>
      <c r="AJ726">
        <v>102</v>
      </c>
      <c r="AK726">
        <v>0</v>
      </c>
      <c r="AL726">
        <v>0</v>
      </c>
      <c r="AM726">
        <v>0</v>
      </c>
      <c r="AN726">
        <v>0</v>
      </c>
      <c r="AO726">
        <v>1</v>
      </c>
      <c r="AP726">
        <v>5</v>
      </c>
      <c r="AQ726">
        <v>0</v>
      </c>
      <c r="AR726">
        <v>0</v>
      </c>
      <c r="AS726">
        <v>0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1635</v>
      </c>
      <c r="B727" t="s">
        <v>79</v>
      </c>
      <c r="C727" t="s">
        <v>1623</v>
      </c>
      <c r="D727" t="s">
        <v>81</v>
      </c>
      <c r="E727" s="2" t="str">
        <f t="shared" si="16"/>
        <v>FX220312246</v>
      </c>
      <c r="F727" t="s">
        <v>19</v>
      </c>
      <c r="G727" t="s">
        <v>19</v>
      </c>
      <c r="H727" t="s">
        <v>82</v>
      </c>
      <c r="I727" t="s">
        <v>1636</v>
      </c>
      <c r="J727">
        <v>28</v>
      </c>
      <c r="K727" t="s">
        <v>84</v>
      </c>
      <c r="L727" t="s">
        <v>85</v>
      </c>
      <c r="M727" t="s">
        <v>86</v>
      </c>
      <c r="N727">
        <v>2</v>
      </c>
      <c r="O727" s="1">
        <v>44655.744479166664</v>
      </c>
      <c r="P727" s="1">
        <v>44655.787002314813</v>
      </c>
      <c r="Q727">
        <v>3103</v>
      </c>
      <c r="R727">
        <v>571</v>
      </c>
      <c r="S727" t="b">
        <v>0</v>
      </c>
      <c r="T727" t="s">
        <v>87</v>
      </c>
      <c r="U727" t="b">
        <v>0</v>
      </c>
      <c r="V727" t="s">
        <v>136</v>
      </c>
      <c r="W727" s="1">
        <v>44655.749363425923</v>
      </c>
      <c r="X727">
        <v>412</v>
      </c>
      <c r="Y727">
        <v>21</v>
      </c>
      <c r="Z727">
        <v>0</v>
      </c>
      <c r="AA727">
        <v>21</v>
      </c>
      <c r="AB727">
        <v>0</v>
      </c>
      <c r="AC727">
        <v>2</v>
      </c>
      <c r="AD727">
        <v>7</v>
      </c>
      <c r="AE727">
        <v>0</v>
      </c>
      <c r="AF727">
        <v>0</v>
      </c>
      <c r="AG727">
        <v>0</v>
      </c>
      <c r="AH727" t="s">
        <v>99</v>
      </c>
      <c r="AI727" s="1">
        <v>44655.787002314813</v>
      </c>
      <c r="AJ727">
        <v>159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7</v>
      </c>
      <c r="AQ727">
        <v>0</v>
      </c>
      <c r="AR727">
        <v>0</v>
      </c>
      <c r="AS727">
        <v>0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1637</v>
      </c>
      <c r="B728" t="s">
        <v>79</v>
      </c>
      <c r="C728" t="s">
        <v>1623</v>
      </c>
      <c r="D728" t="s">
        <v>81</v>
      </c>
      <c r="E728" s="2" t="str">
        <f t="shared" si="16"/>
        <v>FX220312246</v>
      </c>
      <c r="F728" t="s">
        <v>19</v>
      </c>
      <c r="G728" t="s">
        <v>19</v>
      </c>
      <c r="H728" t="s">
        <v>82</v>
      </c>
      <c r="I728" t="s">
        <v>1638</v>
      </c>
      <c r="J728">
        <v>28</v>
      </c>
      <c r="K728" t="s">
        <v>84</v>
      </c>
      <c r="L728" t="s">
        <v>85</v>
      </c>
      <c r="M728" t="s">
        <v>86</v>
      </c>
      <c r="N728">
        <v>2</v>
      </c>
      <c r="O728" s="1">
        <v>44655.745011574072</v>
      </c>
      <c r="P728" s="1">
        <v>44655.787685185183</v>
      </c>
      <c r="Q728">
        <v>3285</v>
      </c>
      <c r="R728">
        <v>402</v>
      </c>
      <c r="S728" t="b">
        <v>0</v>
      </c>
      <c r="T728" t="s">
        <v>87</v>
      </c>
      <c r="U728" t="b">
        <v>0</v>
      </c>
      <c r="V728" t="s">
        <v>196</v>
      </c>
      <c r="W728" s="1">
        <v>44655.75209490741</v>
      </c>
      <c r="X728">
        <v>298</v>
      </c>
      <c r="Y728">
        <v>21</v>
      </c>
      <c r="Z728">
        <v>0</v>
      </c>
      <c r="AA728">
        <v>21</v>
      </c>
      <c r="AB728">
        <v>0</v>
      </c>
      <c r="AC728">
        <v>13</v>
      </c>
      <c r="AD728">
        <v>7</v>
      </c>
      <c r="AE728">
        <v>0</v>
      </c>
      <c r="AF728">
        <v>0</v>
      </c>
      <c r="AG728">
        <v>0</v>
      </c>
      <c r="AH728" t="s">
        <v>115</v>
      </c>
      <c r="AI728" s="1">
        <v>44655.787685185183</v>
      </c>
      <c r="AJ728">
        <v>100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7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1639</v>
      </c>
      <c r="B729" t="s">
        <v>79</v>
      </c>
      <c r="C729" t="s">
        <v>1623</v>
      </c>
      <c r="D729" t="s">
        <v>81</v>
      </c>
      <c r="E729" s="2" t="str">
        <f t="shared" si="16"/>
        <v>FX220312246</v>
      </c>
      <c r="F729" t="s">
        <v>19</v>
      </c>
      <c r="G729" t="s">
        <v>19</v>
      </c>
      <c r="H729" t="s">
        <v>82</v>
      </c>
      <c r="I729" t="s">
        <v>1640</v>
      </c>
      <c r="J729">
        <v>28</v>
      </c>
      <c r="K729" t="s">
        <v>84</v>
      </c>
      <c r="L729" t="s">
        <v>85</v>
      </c>
      <c r="M729" t="s">
        <v>86</v>
      </c>
      <c r="N729">
        <v>2</v>
      </c>
      <c r="O729" s="1">
        <v>44655.745497685188</v>
      </c>
      <c r="P729" s="1">
        <v>44655.788611111115</v>
      </c>
      <c r="Q729">
        <v>3342</v>
      </c>
      <c r="R729">
        <v>383</v>
      </c>
      <c r="S729" t="b">
        <v>0</v>
      </c>
      <c r="T729" t="s">
        <v>87</v>
      </c>
      <c r="U729" t="b">
        <v>0</v>
      </c>
      <c r="V729" t="s">
        <v>148</v>
      </c>
      <c r="W729" s="1">
        <v>44655.751701388886</v>
      </c>
      <c r="X729">
        <v>244</v>
      </c>
      <c r="Y729">
        <v>21</v>
      </c>
      <c r="Z729">
        <v>0</v>
      </c>
      <c r="AA729">
        <v>21</v>
      </c>
      <c r="AB729">
        <v>0</v>
      </c>
      <c r="AC729">
        <v>1</v>
      </c>
      <c r="AD729">
        <v>7</v>
      </c>
      <c r="AE729">
        <v>0</v>
      </c>
      <c r="AF729">
        <v>0</v>
      </c>
      <c r="AG729">
        <v>0</v>
      </c>
      <c r="AH729" t="s">
        <v>99</v>
      </c>
      <c r="AI729" s="1">
        <v>44655.788611111115</v>
      </c>
      <c r="AJ729">
        <v>139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7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1641</v>
      </c>
      <c r="B730" t="s">
        <v>79</v>
      </c>
      <c r="C730" t="s">
        <v>1623</v>
      </c>
      <c r="D730" t="s">
        <v>81</v>
      </c>
      <c r="E730" s="2" t="str">
        <f t="shared" si="16"/>
        <v>FX220312246</v>
      </c>
      <c r="F730" t="s">
        <v>19</v>
      </c>
      <c r="G730" t="s">
        <v>19</v>
      </c>
      <c r="H730" t="s">
        <v>82</v>
      </c>
      <c r="I730" t="s">
        <v>1642</v>
      </c>
      <c r="J730">
        <v>28</v>
      </c>
      <c r="K730" t="s">
        <v>84</v>
      </c>
      <c r="L730" t="s">
        <v>85</v>
      </c>
      <c r="M730" t="s">
        <v>86</v>
      </c>
      <c r="N730">
        <v>2</v>
      </c>
      <c r="O730" s="1">
        <v>44655.747569444444</v>
      </c>
      <c r="P730" s="1">
        <v>44655.787986111114</v>
      </c>
      <c r="Q730">
        <v>2992</v>
      </c>
      <c r="R730">
        <v>500</v>
      </c>
      <c r="S730" t="b">
        <v>0</v>
      </c>
      <c r="T730" t="s">
        <v>87</v>
      </c>
      <c r="U730" t="b">
        <v>0</v>
      </c>
      <c r="V730" t="s">
        <v>136</v>
      </c>
      <c r="W730" s="1">
        <v>44655.754236111112</v>
      </c>
      <c r="X730">
        <v>420</v>
      </c>
      <c r="Y730">
        <v>21</v>
      </c>
      <c r="Z730">
        <v>0</v>
      </c>
      <c r="AA730">
        <v>21</v>
      </c>
      <c r="AB730">
        <v>0</v>
      </c>
      <c r="AC730">
        <v>3</v>
      </c>
      <c r="AD730">
        <v>7</v>
      </c>
      <c r="AE730">
        <v>0</v>
      </c>
      <c r="AF730">
        <v>0</v>
      </c>
      <c r="AG730">
        <v>0</v>
      </c>
      <c r="AH730" t="s">
        <v>102</v>
      </c>
      <c r="AI730" s="1">
        <v>44655.787986111114</v>
      </c>
      <c r="AJ730">
        <v>80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7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1643</v>
      </c>
      <c r="B731" t="s">
        <v>79</v>
      </c>
      <c r="C731" t="s">
        <v>1623</v>
      </c>
      <c r="D731" t="s">
        <v>81</v>
      </c>
      <c r="E731" s="2" t="str">
        <f t="shared" si="16"/>
        <v>FX220312246</v>
      </c>
      <c r="F731" t="s">
        <v>19</v>
      </c>
      <c r="G731" t="s">
        <v>19</v>
      </c>
      <c r="H731" t="s">
        <v>82</v>
      </c>
      <c r="I731" t="s">
        <v>1644</v>
      </c>
      <c r="J731">
        <v>28</v>
      </c>
      <c r="K731" t="s">
        <v>84</v>
      </c>
      <c r="L731" t="s">
        <v>85</v>
      </c>
      <c r="M731" t="s">
        <v>86</v>
      </c>
      <c r="N731">
        <v>2</v>
      </c>
      <c r="O731" s="1">
        <v>44655.748067129629</v>
      </c>
      <c r="P731" s="1">
        <v>44655.789317129631</v>
      </c>
      <c r="Q731">
        <v>3150</v>
      </c>
      <c r="R731">
        <v>414</v>
      </c>
      <c r="S731" t="b">
        <v>0</v>
      </c>
      <c r="T731" t="s">
        <v>87</v>
      </c>
      <c r="U731" t="b">
        <v>0</v>
      </c>
      <c r="V731" t="s">
        <v>531</v>
      </c>
      <c r="W731" s="1">
        <v>44655.753854166665</v>
      </c>
      <c r="X731">
        <v>274</v>
      </c>
      <c r="Y731">
        <v>21</v>
      </c>
      <c r="Z731">
        <v>0</v>
      </c>
      <c r="AA731">
        <v>21</v>
      </c>
      <c r="AB731">
        <v>0</v>
      </c>
      <c r="AC731">
        <v>2</v>
      </c>
      <c r="AD731">
        <v>7</v>
      </c>
      <c r="AE731">
        <v>0</v>
      </c>
      <c r="AF731">
        <v>0</v>
      </c>
      <c r="AG731">
        <v>0</v>
      </c>
      <c r="AH731" t="s">
        <v>115</v>
      </c>
      <c r="AI731" s="1">
        <v>44655.789317129631</v>
      </c>
      <c r="AJ731">
        <v>140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7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1645</v>
      </c>
      <c r="B732" t="s">
        <v>79</v>
      </c>
      <c r="C732" t="s">
        <v>1623</v>
      </c>
      <c r="D732" t="s">
        <v>81</v>
      </c>
      <c r="E732" s="2" t="str">
        <f t="shared" si="16"/>
        <v>FX220312246</v>
      </c>
      <c r="F732" t="s">
        <v>19</v>
      </c>
      <c r="G732" t="s">
        <v>19</v>
      </c>
      <c r="H732" t="s">
        <v>82</v>
      </c>
      <c r="I732" t="s">
        <v>1646</v>
      </c>
      <c r="J732">
        <v>32</v>
      </c>
      <c r="K732" t="s">
        <v>84</v>
      </c>
      <c r="L732" t="s">
        <v>85</v>
      </c>
      <c r="M732" t="s">
        <v>86</v>
      </c>
      <c r="N732">
        <v>2</v>
      </c>
      <c r="O732" s="1">
        <v>44655.748263888891</v>
      </c>
      <c r="P732" s="1">
        <v>44655.788368055553</v>
      </c>
      <c r="Q732">
        <v>3184</v>
      </c>
      <c r="R732">
        <v>281</v>
      </c>
      <c r="S732" t="b">
        <v>0</v>
      </c>
      <c r="T732" t="s">
        <v>87</v>
      </c>
      <c r="U732" t="b">
        <v>0</v>
      </c>
      <c r="V732" t="s">
        <v>189</v>
      </c>
      <c r="W732" s="1">
        <v>44655.755312499998</v>
      </c>
      <c r="X732">
        <v>207</v>
      </c>
      <c r="Y732">
        <v>27</v>
      </c>
      <c r="Z732">
        <v>0</v>
      </c>
      <c r="AA732">
        <v>27</v>
      </c>
      <c r="AB732">
        <v>0</v>
      </c>
      <c r="AC732">
        <v>5</v>
      </c>
      <c r="AD732">
        <v>5</v>
      </c>
      <c r="AE732">
        <v>0</v>
      </c>
      <c r="AF732">
        <v>0</v>
      </c>
      <c r="AG732">
        <v>0</v>
      </c>
      <c r="AH732" t="s">
        <v>102</v>
      </c>
      <c r="AI732" s="1">
        <v>44655.788368055553</v>
      </c>
      <c r="AJ732">
        <v>32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5</v>
      </c>
      <c r="AQ732">
        <v>0</v>
      </c>
      <c r="AR732">
        <v>0</v>
      </c>
      <c r="AS732">
        <v>0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1647</v>
      </c>
      <c r="B733" t="s">
        <v>79</v>
      </c>
      <c r="C733" t="s">
        <v>1623</v>
      </c>
      <c r="D733" t="s">
        <v>81</v>
      </c>
      <c r="E733" s="2" t="str">
        <f t="shared" si="16"/>
        <v>FX220312246</v>
      </c>
      <c r="F733" t="s">
        <v>19</v>
      </c>
      <c r="G733" t="s">
        <v>19</v>
      </c>
      <c r="H733" t="s">
        <v>82</v>
      </c>
      <c r="I733" t="s">
        <v>1648</v>
      </c>
      <c r="J733">
        <v>32</v>
      </c>
      <c r="K733" t="s">
        <v>84</v>
      </c>
      <c r="L733" t="s">
        <v>85</v>
      </c>
      <c r="M733" t="s">
        <v>86</v>
      </c>
      <c r="N733">
        <v>2</v>
      </c>
      <c r="O733" s="1">
        <v>44655.748402777775</v>
      </c>
      <c r="P733" s="1">
        <v>44655.78869212963</v>
      </c>
      <c r="Q733">
        <v>3265</v>
      </c>
      <c r="R733">
        <v>216</v>
      </c>
      <c r="S733" t="b">
        <v>0</v>
      </c>
      <c r="T733" t="s">
        <v>87</v>
      </c>
      <c r="U733" t="b">
        <v>0</v>
      </c>
      <c r="V733" t="s">
        <v>148</v>
      </c>
      <c r="W733" s="1">
        <v>44655.753900462965</v>
      </c>
      <c r="X733">
        <v>189</v>
      </c>
      <c r="Y733">
        <v>27</v>
      </c>
      <c r="Z733">
        <v>0</v>
      </c>
      <c r="AA733">
        <v>27</v>
      </c>
      <c r="AB733">
        <v>0</v>
      </c>
      <c r="AC733">
        <v>3</v>
      </c>
      <c r="AD733">
        <v>5</v>
      </c>
      <c r="AE733">
        <v>0</v>
      </c>
      <c r="AF733">
        <v>0</v>
      </c>
      <c r="AG733">
        <v>0</v>
      </c>
      <c r="AH733" t="s">
        <v>102</v>
      </c>
      <c r="AI733" s="1">
        <v>44655.78869212963</v>
      </c>
      <c r="AJ733">
        <v>27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5</v>
      </c>
      <c r="AQ733">
        <v>0</v>
      </c>
      <c r="AR733">
        <v>0</v>
      </c>
      <c r="AS733">
        <v>0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1649</v>
      </c>
      <c r="B734" t="s">
        <v>79</v>
      </c>
      <c r="C734" t="s">
        <v>1623</v>
      </c>
      <c r="D734" t="s">
        <v>81</v>
      </c>
      <c r="E734" s="2" t="str">
        <f t="shared" si="16"/>
        <v>FX220312246</v>
      </c>
      <c r="F734" t="s">
        <v>19</v>
      </c>
      <c r="G734" t="s">
        <v>19</v>
      </c>
      <c r="H734" t="s">
        <v>82</v>
      </c>
      <c r="I734" t="s">
        <v>1650</v>
      </c>
      <c r="J734">
        <v>87</v>
      </c>
      <c r="K734" t="s">
        <v>84</v>
      </c>
      <c r="L734" t="s">
        <v>85</v>
      </c>
      <c r="M734" t="s">
        <v>86</v>
      </c>
      <c r="N734">
        <v>2</v>
      </c>
      <c r="O734" s="1">
        <v>44655.748506944445</v>
      </c>
      <c r="P734" s="1">
        <v>44655.792326388888</v>
      </c>
      <c r="Q734">
        <v>2033</v>
      </c>
      <c r="R734">
        <v>1753</v>
      </c>
      <c r="S734" t="b">
        <v>0</v>
      </c>
      <c r="T734" t="s">
        <v>87</v>
      </c>
      <c r="U734" t="b">
        <v>0</v>
      </c>
      <c r="V734" t="s">
        <v>196</v>
      </c>
      <c r="W734" s="1">
        <v>44655.769282407404</v>
      </c>
      <c r="X734">
        <v>1484</v>
      </c>
      <c r="Y734">
        <v>74</v>
      </c>
      <c r="Z734">
        <v>0</v>
      </c>
      <c r="AA734">
        <v>74</v>
      </c>
      <c r="AB734">
        <v>0</v>
      </c>
      <c r="AC734">
        <v>65</v>
      </c>
      <c r="AD734">
        <v>13</v>
      </c>
      <c r="AE734">
        <v>0</v>
      </c>
      <c r="AF734">
        <v>0</v>
      </c>
      <c r="AG734">
        <v>0</v>
      </c>
      <c r="AH734" t="s">
        <v>115</v>
      </c>
      <c r="AI734" s="1">
        <v>44655.792326388888</v>
      </c>
      <c r="AJ734">
        <v>259</v>
      </c>
      <c r="AK734">
        <v>2</v>
      </c>
      <c r="AL734">
        <v>0</v>
      </c>
      <c r="AM734">
        <v>2</v>
      </c>
      <c r="AN734">
        <v>0</v>
      </c>
      <c r="AO734">
        <v>2</v>
      </c>
      <c r="AP734">
        <v>11</v>
      </c>
      <c r="AQ734">
        <v>0</v>
      </c>
      <c r="AR734">
        <v>0</v>
      </c>
      <c r="AS734">
        <v>0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1651</v>
      </c>
      <c r="B735" t="s">
        <v>79</v>
      </c>
      <c r="C735" t="s">
        <v>1623</v>
      </c>
      <c r="D735" t="s">
        <v>81</v>
      </c>
      <c r="E735" s="2" t="str">
        <f t="shared" si="16"/>
        <v>FX220312246</v>
      </c>
      <c r="F735" t="s">
        <v>19</v>
      </c>
      <c r="G735" t="s">
        <v>19</v>
      </c>
      <c r="H735" t="s">
        <v>82</v>
      </c>
      <c r="I735" t="s">
        <v>1652</v>
      </c>
      <c r="J735">
        <v>84</v>
      </c>
      <c r="K735" t="s">
        <v>84</v>
      </c>
      <c r="L735" t="s">
        <v>85</v>
      </c>
      <c r="M735" t="s">
        <v>86</v>
      </c>
      <c r="N735">
        <v>2</v>
      </c>
      <c r="O735" s="1">
        <v>44655.748715277776</v>
      </c>
      <c r="P735" s="1">
        <v>44655.963726851849</v>
      </c>
      <c r="Q735">
        <v>17444</v>
      </c>
      <c r="R735">
        <v>1133</v>
      </c>
      <c r="S735" t="b">
        <v>0</v>
      </c>
      <c r="T735" t="s">
        <v>87</v>
      </c>
      <c r="U735" t="b">
        <v>0</v>
      </c>
      <c r="V735" t="s">
        <v>531</v>
      </c>
      <c r="W735" s="1">
        <v>44655.757476851853</v>
      </c>
      <c r="X735">
        <v>313</v>
      </c>
      <c r="Y735">
        <v>0</v>
      </c>
      <c r="Z735">
        <v>0</v>
      </c>
      <c r="AA735">
        <v>0</v>
      </c>
      <c r="AB735">
        <v>79</v>
      </c>
      <c r="AC735">
        <v>1</v>
      </c>
      <c r="AD735">
        <v>84</v>
      </c>
      <c r="AE735">
        <v>0</v>
      </c>
      <c r="AF735">
        <v>0</v>
      </c>
      <c r="AG735">
        <v>0</v>
      </c>
      <c r="AH735" t="s">
        <v>240</v>
      </c>
      <c r="AI735" s="1">
        <v>44655.963726851849</v>
      </c>
      <c r="AJ735">
        <v>296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84</v>
      </c>
      <c r="AQ735">
        <v>0</v>
      </c>
      <c r="AR735">
        <v>0</v>
      </c>
      <c r="AS735">
        <v>0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1653</v>
      </c>
      <c r="B736" t="s">
        <v>79</v>
      </c>
      <c r="C736" t="s">
        <v>1623</v>
      </c>
      <c r="D736" t="s">
        <v>81</v>
      </c>
      <c r="E736" s="2" t="str">
        <f t="shared" si="16"/>
        <v>FX220312246</v>
      </c>
      <c r="F736" t="s">
        <v>19</v>
      </c>
      <c r="G736" t="s">
        <v>19</v>
      </c>
      <c r="H736" t="s">
        <v>82</v>
      </c>
      <c r="I736" t="s">
        <v>1654</v>
      </c>
      <c r="J736">
        <v>59</v>
      </c>
      <c r="K736" t="s">
        <v>84</v>
      </c>
      <c r="L736" t="s">
        <v>85</v>
      </c>
      <c r="M736" t="s">
        <v>86</v>
      </c>
      <c r="N736">
        <v>2</v>
      </c>
      <c r="O736" s="1">
        <v>44655.748784722222</v>
      </c>
      <c r="P736" s="1">
        <v>44655.792800925927</v>
      </c>
      <c r="Q736">
        <v>2677</v>
      </c>
      <c r="R736">
        <v>1126</v>
      </c>
      <c r="S736" t="b">
        <v>0</v>
      </c>
      <c r="T736" t="s">
        <v>87</v>
      </c>
      <c r="U736" t="b">
        <v>0</v>
      </c>
      <c r="V736" t="s">
        <v>133</v>
      </c>
      <c r="W736" s="1">
        <v>44655.762291666666</v>
      </c>
      <c r="X736">
        <v>861</v>
      </c>
      <c r="Y736">
        <v>59</v>
      </c>
      <c r="Z736">
        <v>0</v>
      </c>
      <c r="AA736">
        <v>59</v>
      </c>
      <c r="AB736">
        <v>0</v>
      </c>
      <c r="AC736">
        <v>16</v>
      </c>
      <c r="AD736">
        <v>0</v>
      </c>
      <c r="AE736">
        <v>0</v>
      </c>
      <c r="AF736">
        <v>0</v>
      </c>
      <c r="AG736">
        <v>0</v>
      </c>
      <c r="AH736" t="s">
        <v>99</v>
      </c>
      <c r="AI736" s="1">
        <v>44655.792800925927</v>
      </c>
      <c r="AJ736">
        <v>265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1655</v>
      </c>
      <c r="B737" t="s">
        <v>79</v>
      </c>
      <c r="C737" t="s">
        <v>1623</v>
      </c>
      <c r="D737" t="s">
        <v>81</v>
      </c>
      <c r="E737" s="2" t="str">
        <f t="shared" si="16"/>
        <v>FX220312246</v>
      </c>
      <c r="F737" t="s">
        <v>19</v>
      </c>
      <c r="G737" t="s">
        <v>19</v>
      </c>
      <c r="H737" t="s">
        <v>82</v>
      </c>
      <c r="I737" t="s">
        <v>1656</v>
      </c>
      <c r="J737">
        <v>59</v>
      </c>
      <c r="K737" t="s">
        <v>84</v>
      </c>
      <c r="L737" t="s">
        <v>85</v>
      </c>
      <c r="M737" t="s">
        <v>86</v>
      </c>
      <c r="N737">
        <v>2</v>
      </c>
      <c r="O737" s="1">
        <v>44655.748807870368</v>
      </c>
      <c r="P737" s="1">
        <v>44655.791412037041</v>
      </c>
      <c r="Q737">
        <v>3267</v>
      </c>
      <c r="R737">
        <v>414</v>
      </c>
      <c r="S737" t="b">
        <v>0</v>
      </c>
      <c r="T737" t="s">
        <v>87</v>
      </c>
      <c r="U737" t="b">
        <v>0</v>
      </c>
      <c r="V737" t="s">
        <v>130</v>
      </c>
      <c r="W737" s="1">
        <v>44655.757581018515</v>
      </c>
      <c r="X737">
        <v>335</v>
      </c>
      <c r="Y737">
        <v>54</v>
      </c>
      <c r="Z737">
        <v>0</v>
      </c>
      <c r="AA737">
        <v>54</v>
      </c>
      <c r="AB737">
        <v>0</v>
      </c>
      <c r="AC737">
        <v>14</v>
      </c>
      <c r="AD737">
        <v>5</v>
      </c>
      <c r="AE737">
        <v>0</v>
      </c>
      <c r="AF737">
        <v>0</v>
      </c>
      <c r="AG737">
        <v>0</v>
      </c>
      <c r="AH737" t="s">
        <v>102</v>
      </c>
      <c r="AI737" s="1">
        <v>44655.791412037041</v>
      </c>
      <c r="AJ737">
        <v>79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5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1657</v>
      </c>
      <c r="B738" t="s">
        <v>79</v>
      </c>
      <c r="C738" t="s">
        <v>1623</v>
      </c>
      <c r="D738" t="s">
        <v>81</v>
      </c>
      <c r="E738" s="2" t="str">
        <f t="shared" si="16"/>
        <v>FX220312246</v>
      </c>
      <c r="F738" t="s">
        <v>19</v>
      </c>
      <c r="G738" t="s">
        <v>19</v>
      </c>
      <c r="H738" t="s">
        <v>82</v>
      </c>
      <c r="I738" t="s">
        <v>1658</v>
      </c>
      <c r="J738">
        <v>28</v>
      </c>
      <c r="K738" t="s">
        <v>84</v>
      </c>
      <c r="L738" t="s">
        <v>85</v>
      </c>
      <c r="M738" t="s">
        <v>86</v>
      </c>
      <c r="N738">
        <v>2</v>
      </c>
      <c r="O738" s="1">
        <v>44655.749201388891</v>
      </c>
      <c r="P738" s="1">
        <v>44655.792083333334</v>
      </c>
      <c r="Q738">
        <v>3392</v>
      </c>
      <c r="R738">
        <v>313</v>
      </c>
      <c r="S738" t="b">
        <v>0</v>
      </c>
      <c r="T738" t="s">
        <v>87</v>
      </c>
      <c r="U738" t="b">
        <v>0</v>
      </c>
      <c r="V738" t="s">
        <v>136</v>
      </c>
      <c r="W738" s="1">
        <v>44655.757071759261</v>
      </c>
      <c r="X738">
        <v>245</v>
      </c>
      <c r="Y738">
        <v>21</v>
      </c>
      <c r="Z738">
        <v>0</v>
      </c>
      <c r="AA738">
        <v>21</v>
      </c>
      <c r="AB738">
        <v>0</v>
      </c>
      <c r="AC738">
        <v>1</v>
      </c>
      <c r="AD738">
        <v>7</v>
      </c>
      <c r="AE738">
        <v>0</v>
      </c>
      <c r="AF738">
        <v>0</v>
      </c>
      <c r="AG738">
        <v>0</v>
      </c>
      <c r="AH738" t="s">
        <v>102</v>
      </c>
      <c r="AI738" s="1">
        <v>44655.792083333334</v>
      </c>
      <c r="AJ738">
        <v>57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7</v>
      </c>
      <c r="AQ738">
        <v>0</v>
      </c>
      <c r="AR738">
        <v>0</v>
      </c>
      <c r="AS738">
        <v>0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1659</v>
      </c>
      <c r="B739" t="s">
        <v>79</v>
      </c>
      <c r="C739" t="s">
        <v>1623</v>
      </c>
      <c r="D739" t="s">
        <v>81</v>
      </c>
      <c r="E739" s="2" t="str">
        <f t="shared" si="16"/>
        <v>FX220312246</v>
      </c>
      <c r="F739" t="s">
        <v>19</v>
      </c>
      <c r="G739" t="s">
        <v>19</v>
      </c>
      <c r="H739" t="s">
        <v>82</v>
      </c>
      <c r="I739" t="s">
        <v>1660</v>
      </c>
      <c r="J739">
        <v>28</v>
      </c>
      <c r="K739" t="s">
        <v>84</v>
      </c>
      <c r="L739" t="s">
        <v>85</v>
      </c>
      <c r="M739" t="s">
        <v>86</v>
      </c>
      <c r="N739">
        <v>2</v>
      </c>
      <c r="O739" s="1">
        <v>44655.749479166669</v>
      </c>
      <c r="P739" s="1">
        <v>44655.792719907404</v>
      </c>
      <c r="Q739">
        <v>3258</v>
      </c>
      <c r="R739">
        <v>478</v>
      </c>
      <c r="S739" t="b">
        <v>0</v>
      </c>
      <c r="T739" t="s">
        <v>87</v>
      </c>
      <c r="U739" t="b">
        <v>0</v>
      </c>
      <c r="V739" t="s">
        <v>189</v>
      </c>
      <c r="W739" s="1">
        <v>44655.760231481479</v>
      </c>
      <c r="X739">
        <v>424</v>
      </c>
      <c r="Y739">
        <v>21</v>
      </c>
      <c r="Z739">
        <v>0</v>
      </c>
      <c r="AA739">
        <v>21</v>
      </c>
      <c r="AB739">
        <v>0</v>
      </c>
      <c r="AC739">
        <v>17</v>
      </c>
      <c r="AD739">
        <v>7</v>
      </c>
      <c r="AE739">
        <v>0</v>
      </c>
      <c r="AF739">
        <v>0</v>
      </c>
      <c r="AG739">
        <v>0</v>
      </c>
      <c r="AH739" t="s">
        <v>102</v>
      </c>
      <c r="AI739" s="1">
        <v>44655.792719907404</v>
      </c>
      <c r="AJ739">
        <v>54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7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1661</v>
      </c>
      <c r="B740" t="s">
        <v>79</v>
      </c>
      <c r="C740" t="s">
        <v>1623</v>
      </c>
      <c r="D740" t="s">
        <v>81</v>
      </c>
      <c r="E740" s="2" t="str">
        <f t="shared" si="16"/>
        <v>FX220312246</v>
      </c>
      <c r="F740" t="s">
        <v>19</v>
      </c>
      <c r="G740" t="s">
        <v>19</v>
      </c>
      <c r="H740" t="s">
        <v>82</v>
      </c>
      <c r="I740" t="s">
        <v>1662</v>
      </c>
      <c r="J740">
        <v>28</v>
      </c>
      <c r="K740" t="s">
        <v>84</v>
      </c>
      <c r="L740" t="s">
        <v>85</v>
      </c>
      <c r="M740" t="s">
        <v>86</v>
      </c>
      <c r="N740">
        <v>2</v>
      </c>
      <c r="O740" s="1">
        <v>44655.749918981484</v>
      </c>
      <c r="P740" s="1">
        <v>44655.794525462959</v>
      </c>
      <c r="Q740">
        <v>3488</v>
      </c>
      <c r="R740">
        <v>366</v>
      </c>
      <c r="S740" t="b">
        <v>0</v>
      </c>
      <c r="T740" t="s">
        <v>87</v>
      </c>
      <c r="U740" t="b">
        <v>0</v>
      </c>
      <c r="V740" t="s">
        <v>139</v>
      </c>
      <c r="W740" s="1">
        <v>44655.757407407407</v>
      </c>
      <c r="X740">
        <v>163</v>
      </c>
      <c r="Y740">
        <v>21</v>
      </c>
      <c r="Z740">
        <v>0</v>
      </c>
      <c r="AA740">
        <v>21</v>
      </c>
      <c r="AB740">
        <v>0</v>
      </c>
      <c r="AC740">
        <v>0</v>
      </c>
      <c r="AD740">
        <v>7</v>
      </c>
      <c r="AE740">
        <v>0</v>
      </c>
      <c r="AF740">
        <v>0</v>
      </c>
      <c r="AG740">
        <v>0</v>
      </c>
      <c r="AH740" t="s">
        <v>115</v>
      </c>
      <c r="AI740" s="1">
        <v>44655.794525462959</v>
      </c>
      <c r="AJ740">
        <v>189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6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1663</v>
      </c>
      <c r="B741" t="s">
        <v>79</v>
      </c>
      <c r="C741" t="s">
        <v>1623</v>
      </c>
      <c r="D741" t="s">
        <v>81</v>
      </c>
      <c r="E741" s="2" t="str">
        <f t="shared" si="16"/>
        <v>FX220312246</v>
      </c>
      <c r="F741" t="s">
        <v>19</v>
      </c>
      <c r="G741" t="s">
        <v>19</v>
      </c>
      <c r="H741" t="s">
        <v>82</v>
      </c>
      <c r="I741" t="s">
        <v>1664</v>
      </c>
      <c r="J741">
        <v>28</v>
      </c>
      <c r="K741" t="s">
        <v>84</v>
      </c>
      <c r="L741" t="s">
        <v>85</v>
      </c>
      <c r="M741" t="s">
        <v>86</v>
      </c>
      <c r="N741">
        <v>2</v>
      </c>
      <c r="O741" s="1">
        <v>44655.749976851854</v>
      </c>
      <c r="P741" s="1">
        <v>44655.793252314812</v>
      </c>
      <c r="Q741">
        <v>3376</v>
      </c>
      <c r="R741">
        <v>363</v>
      </c>
      <c r="S741" t="b">
        <v>0</v>
      </c>
      <c r="T741" t="s">
        <v>87</v>
      </c>
      <c r="U741" t="b">
        <v>0</v>
      </c>
      <c r="V741" t="s">
        <v>136</v>
      </c>
      <c r="W741" s="1">
        <v>44655.760763888888</v>
      </c>
      <c r="X741">
        <v>318</v>
      </c>
      <c r="Y741">
        <v>21</v>
      </c>
      <c r="Z741">
        <v>0</v>
      </c>
      <c r="AA741">
        <v>21</v>
      </c>
      <c r="AB741">
        <v>0</v>
      </c>
      <c r="AC741">
        <v>3</v>
      </c>
      <c r="AD741">
        <v>7</v>
      </c>
      <c r="AE741">
        <v>0</v>
      </c>
      <c r="AF741">
        <v>0</v>
      </c>
      <c r="AG741">
        <v>0</v>
      </c>
      <c r="AH741" t="s">
        <v>102</v>
      </c>
      <c r="AI741" s="1">
        <v>44655.793252314812</v>
      </c>
      <c r="AJ741">
        <v>45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7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1665</v>
      </c>
      <c r="B742" t="s">
        <v>79</v>
      </c>
      <c r="C742" t="s">
        <v>1623</v>
      </c>
      <c r="D742" t="s">
        <v>81</v>
      </c>
      <c r="E742" s="2" t="str">
        <f t="shared" si="16"/>
        <v>FX220312246</v>
      </c>
      <c r="F742" t="s">
        <v>19</v>
      </c>
      <c r="G742" t="s">
        <v>19</v>
      </c>
      <c r="H742" t="s">
        <v>82</v>
      </c>
      <c r="I742" t="s">
        <v>1666</v>
      </c>
      <c r="J742">
        <v>28</v>
      </c>
      <c r="K742" t="s">
        <v>84</v>
      </c>
      <c r="L742" t="s">
        <v>85</v>
      </c>
      <c r="M742" t="s">
        <v>86</v>
      </c>
      <c r="N742">
        <v>2</v>
      </c>
      <c r="O742" s="1">
        <v>44655.750277777777</v>
      </c>
      <c r="P742" s="1">
        <v>44655.795138888891</v>
      </c>
      <c r="Q742">
        <v>3444</v>
      </c>
      <c r="R742">
        <v>432</v>
      </c>
      <c r="S742" t="b">
        <v>0</v>
      </c>
      <c r="T742" t="s">
        <v>87</v>
      </c>
      <c r="U742" t="b">
        <v>0</v>
      </c>
      <c r="V742" t="s">
        <v>139</v>
      </c>
      <c r="W742" s="1">
        <v>44655.76048611111</v>
      </c>
      <c r="X742">
        <v>265</v>
      </c>
      <c r="Y742">
        <v>21</v>
      </c>
      <c r="Z742">
        <v>0</v>
      </c>
      <c r="AA742">
        <v>21</v>
      </c>
      <c r="AB742">
        <v>0</v>
      </c>
      <c r="AC742">
        <v>1</v>
      </c>
      <c r="AD742">
        <v>7</v>
      </c>
      <c r="AE742">
        <v>0</v>
      </c>
      <c r="AF742">
        <v>0</v>
      </c>
      <c r="AG742">
        <v>0</v>
      </c>
      <c r="AH742" t="s">
        <v>102</v>
      </c>
      <c r="AI742" s="1">
        <v>44655.795138888891</v>
      </c>
      <c r="AJ742">
        <v>162</v>
      </c>
      <c r="AK742">
        <v>1</v>
      </c>
      <c r="AL742">
        <v>0</v>
      </c>
      <c r="AM742">
        <v>1</v>
      </c>
      <c r="AN742">
        <v>0</v>
      </c>
      <c r="AO742">
        <v>1</v>
      </c>
      <c r="AP742">
        <v>6</v>
      </c>
      <c r="AQ742">
        <v>0</v>
      </c>
      <c r="AR742">
        <v>0</v>
      </c>
      <c r="AS742">
        <v>0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1667</v>
      </c>
      <c r="B743" t="s">
        <v>79</v>
      </c>
      <c r="C743" t="s">
        <v>1668</v>
      </c>
      <c r="D743" t="s">
        <v>81</v>
      </c>
      <c r="E743" s="2" t="str">
        <f>HYPERLINK("capsilon://?command=openfolder&amp;siteaddress=FAM.docvelocity-na8.net&amp;folderid=FX8C939E9E-23A3-D83E-EA9B-F9E2331EAE89","FX2204803")</f>
        <v>FX2204803</v>
      </c>
      <c r="F743" t="s">
        <v>19</v>
      </c>
      <c r="G743" t="s">
        <v>19</v>
      </c>
      <c r="H743" t="s">
        <v>82</v>
      </c>
      <c r="I743" t="s">
        <v>1669</v>
      </c>
      <c r="J743">
        <v>130</v>
      </c>
      <c r="K743" t="s">
        <v>84</v>
      </c>
      <c r="L743" t="s">
        <v>85</v>
      </c>
      <c r="M743" t="s">
        <v>86</v>
      </c>
      <c r="N743">
        <v>1</v>
      </c>
      <c r="O743" s="1">
        <v>44655.752418981479</v>
      </c>
      <c r="P743" s="1">
        <v>44655.790543981479</v>
      </c>
      <c r="Q743">
        <v>2835</v>
      </c>
      <c r="R743">
        <v>459</v>
      </c>
      <c r="S743" t="b">
        <v>0</v>
      </c>
      <c r="T743" t="s">
        <v>87</v>
      </c>
      <c r="U743" t="b">
        <v>0</v>
      </c>
      <c r="V743" t="s">
        <v>88</v>
      </c>
      <c r="W743" s="1">
        <v>44655.790543981479</v>
      </c>
      <c r="X743">
        <v>136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130</v>
      </c>
      <c r="AE743">
        <v>118</v>
      </c>
      <c r="AF743">
        <v>0</v>
      </c>
      <c r="AG743">
        <v>4</v>
      </c>
      <c r="AH743" t="s">
        <v>87</v>
      </c>
      <c r="AI743" t="s">
        <v>87</v>
      </c>
      <c r="AJ743" t="s">
        <v>87</v>
      </c>
      <c r="AK743" t="s">
        <v>87</v>
      </c>
      <c r="AL743" t="s">
        <v>87</v>
      </c>
      <c r="AM743" t="s">
        <v>87</v>
      </c>
      <c r="AN743" t="s">
        <v>87</v>
      </c>
      <c r="AO743" t="s">
        <v>87</v>
      </c>
      <c r="AP743" t="s">
        <v>87</v>
      </c>
      <c r="AQ743" t="s">
        <v>87</v>
      </c>
      <c r="AR743" t="s">
        <v>87</v>
      </c>
      <c r="AS743" t="s">
        <v>87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1670</v>
      </c>
      <c r="B744" t="s">
        <v>79</v>
      </c>
      <c r="C744" t="s">
        <v>546</v>
      </c>
      <c r="D744" t="s">
        <v>81</v>
      </c>
      <c r="E744" s="2" t="str">
        <f>HYPERLINK("capsilon://?command=openfolder&amp;siteaddress=FAM.docvelocity-na8.net&amp;folderid=FXC687A6B5-43A7-D9A5-531D-2B021588F2EA","FX2204330")</f>
        <v>FX2204330</v>
      </c>
      <c r="F744" t="s">
        <v>19</v>
      </c>
      <c r="G744" t="s">
        <v>19</v>
      </c>
      <c r="H744" t="s">
        <v>82</v>
      </c>
      <c r="I744" t="s">
        <v>1671</v>
      </c>
      <c r="J744">
        <v>232</v>
      </c>
      <c r="K744" t="s">
        <v>84</v>
      </c>
      <c r="L744" t="s">
        <v>85</v>
      </c>
      <c r="M744" t="s">
        <v>86</v>
      </c>
      <c r="N744">
        <v>1</v>
      </c>
      <c r="O744" s="1">
        <v>44655.767743055556</v>
      </c>
      <c r="P744" s="1">
        <v>44655.793032407404</v>
      </c>
      <c r="Q744">
        <v>1743</v>
      </c>
      <c r="R744">
        <v>442</v>
      </c>
      <c r="S744" t="b">
        <v>0</v>
      </c>
      <c r="T744" t="s">
        <v>87</v>
      </c>
      <c r="U744" t="b">
        <v>0</v>
      </c>
      <c r="V744" t="s">
        <v>88</v>
      </c>
      <c r="W744" s="1">
        <v>44655.793032407404</v>
      </c>
      <c r="X744">
        <v>214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232</v>
      </c>
      <c r="AE744">
        <v>208</v>
      </c>
      <c r="AF744">
        <v>0</v>
      </c>
      <c r="AG744">
        <v>7</v>
      </c>
      <c r="AH744" t="s">
        <v>87</v>
      </c>
      <c r="AI744" t="s">
        <v>87</v>
      </c>
      <c r="AJ744" t="s">
        <v>87</v>
      </c>
      <c r="AK744" t="s">
        <v>87</v>
      </c>
      <c r="AL744" t="s">
        <v>87</v>
      </c>
      <c r="AM744" t="s">
        <v>87</v>
      </c>
      <c r="AN744" t="s">
        <v>87</v>
      </c>
      <c r="AO744" t="s">
        <v>87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1672</v>
      </c>
      <c r="B745" t="s">
        <v>79</v>
      </c>
      <c r="C745" t="s">
        <v>1673</v>
      </c>
      <c r="D745" t="s">
        <v>81</v>
      </c>
      <c r="E745" s="2" t="str">
        <f>HYPERLINK("capsilon://?command=openfolder&amp;siteaddress=FAM.docvelocity-na8.net&amp;folderid=FX39D063FE-FCEE-8560-141A-8178E419272B","FX22041112")</f>
        <v>FX22041112</v>
      </c>
      <c r="F745" t="s">
        <v>19</v>
      </c>
      <c r="G745" t="s">
        <v>19</v>
      </c>
      <c r="H745" t="s">
        <v>82</v>
      </c>
      <c r="I745" t="s">
        <v>1674</v>
      </c>
      <c r="J745">
        <v>92</v>
      </c>
      <c r="K745" t="s">
        <v>84</v>
      </c>
      <c r="L745" t="s">
        <v>85</v>
      </c>
      <c r="M745" t="s">
        <v>86</v>
      </c>
      <c r="N745">
        <v>1</v>
      </c>
      <c r="O745" s="1">
        <v>44655.783263888887</v>
      </c>
      <c r="P745" s="1">
        <v>44655.795115740744</v>
      </c>
      <c r="Q745">
        <v>727</v>
      </c>
      <c r="R745">
        <v>297</v>
      </c>
      <c r="S745" t="b">
        <v>0</v>
      </c>
      <c r="T745" t="s">
        <v>87</v>
      </c>
      <c r="U745" t="b">
        <v>0</v>
      </c>
      <c r="V745" t="s">
        <v>88</v>
      </c>
      <c r="W745" s="1">
        <v>44655.795115740744</v>
      </c>
      <c r="X745">
        <v>179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92</v>
      </c>
      <c r="AE745">
        <v>80</v>
      </c>
      <c r="AF745">
        <v>0</v>
      </c>
      <c r="AG745">
        <v>4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1675</v>
      </c>
      <c r="B746" t="s">
        <v>79</v>
      </c>
      <c r="C746" t="s">
        <v>1668</v>
      </c>
      <c r="D746" t="s">
        <v>81</v>
      </c>
      <c r="E746" s="2" t="str">
        <f>HYPERLINK("capsilon://?command=openfolder&amp;siteaddress=FAM.docvelocity-na8.net&amp;folderid=FX8C939E9E-23A3-D83E-EA9B-F9E2331EAE89","FX2204803")</f>
        <v>FX2204803</v>
      </c>
      <c r="F746" t="s">
        <v>19</v>
      </c>
      <c r="G746" t="s">
        <v>19</v>
      </c>
      <c r="H746" t="s">
        <v>82</v>
      </c>
      <c r="I746" t="s">
        <v>1669</v>
      </c>
      <c r="J746">
        <v>182</v>
      </c>
      <c r="K746" t="s">
        <v>84</v>
      </c>
      <c r="L746" t="s">
        <v>85</v>
      </c>
      <c r="M746" t="s">
        <v>86</v>
      </c>
      <c r="N746">
        <v>2</v>
      </c>
      <c r="O746" s="1">
        <v>44655.791307870371</v>
      </c>
      <c r="P746" s="1">
        <v>44655.876145833332</v>
      </c>
      <c r="Q746">
        <v>5390</v>
      </c>
      <c r="R746">
        <v>1940</v>
      </c>
      <c r="S746" t="b">
        <v>0</v>
      </c>
      <c r="T746" t="s">
        <v>87</v>
      </c>
      <c r="U746" t="b">
        <v>1</v>
      </c>
      <c r="V746" t="s">
        <v>98</v>
      </c>
      <c r="W746" s="1">
        <v>44655.805011574077</v>
      </c>
      <c r="X746">
        <v>1181</v>
      </c>
      <c r="Y746">
        <v>158</v>
      </c>
      <c r="Z746">
        <v>0</v>
      </c>
      <c r="AA746">
        <v>158</v>
      </c>
      <c r="AB746">
        <v>0</v>
      </c>
      <c r="AC746">
        <v>17</v>
      </c>
      <c r="AD746">
        <v>24</v>
      </c>
      <c r="AE746">
        <v>0</v>
      </c>
      <c r="AF746">
        <v>0</v>
      </c>
      <c r="AG746">
        <v>0</v>
      </c>
      <c r="AH746" t="s">
        <v>299</v>
      </c>
      <c r="AI746" s="1">
        <v>44655.876145833332</v>
      </c>
      <c r="AJ746">
        <v>759</v>
      </c>
      <c r="AK746">
        <v>0</v>
      </c>
      <c r="AL746">
        <v>0</v>
      </c>
      <c r="AM746">
        <v>0</v>
      </c>
      <c r="AN746">
        <v>0</v>
      </c>
      <c r="AO746">
        <v>1</v>
      </c>
      <c r="AP746">
        <v>24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1676</v>
      </c>
      <c r="B747" t="s">
        <v>79</v>
      </c>
      <c r="C747" t="s">
        <v>546</v>
      </c>
      <c r="D747" t="s">
        <v>81</v>
      </c>
      <c r="E747" s="2" t="str">
        <f>HYPERLINK("capsilon://?command=openfolder&amp;siteaddress=FAM.docvelocity-na8.net&amp;folderid=FXC687A6B5-43A7-D9A5-531D-2B021588F2EA","FX2204330")</f>
        <v>FX2204330</v>
      </c>
      <c r="F747" t="s">
        <v>19</v>
      </c>
      <c r="G747" t="s">
        <v>19</v>
      </c>
      <c r="H747" t="s">
        <v>82</v>
      </c>
      <c r="I747" t="s">
        <v>1671</v>
      </c>
      <c r="J747">
        <v>312</v>
      </c>
      <c r="K747" t="s">
        <v>84</v>
      </c>
      <c r="L747" t="s">
        <v>85</v>
      </c>
      <c r="M747" t="s">
        <v>86</v>
      </c>
      <c r="N747">
        <v>2</v>
      </c>
      <c r="O747" s="1">
        <v>44655.793993055559</v>
      </c>
      <c r="P747" s="1">
        <v>44655.905659722222</v>
      </c>
      <c r="Q747">
        <v>5308</v>
      </c>
      <c r="R747">
        <v>4340</v>
      </c>
      <c r="S747" t="b">
        <v>0</v>
      </c>
      <c r="T747" t="s">
        <v>87</v>
      </c>
      <c r="U747" t="b">
        <v>1</v>
      </c>
      <c r="V747" t="s">
        <v>245</v>
      </c>
      <c r="W747" s="1">
        <v>44655.842638888891</v>
      </c>
      <c r="X747">
        <v>1674</v>
      </c>
      <c r="Y747">
        <v>249</v>
      </c>
      <c r="Z747">
        <v>0</v>
      </c>
      <c r="AA747">
        <v>249</v>
      </c>
      <c r="AB747">
        <v>5</v>
      </c>
      <c r="AC747">
        <v>29</v>
      </c>
      <c r="AD747">
        <v>63</v>
      </c>
      <c r="AE747">
        <v>0</v>
      </c>
      <c r="AF747">
        <v>0</v>
      </c>
      <c r="AG747">
        <v>0</v>
      </c>
      <c r="AH747" t="s">
        <v>299</v>
      </c>
      <c r="AI747" s="1">
        <v>44655.905659722222</v>
      </c>
      <c r="AJ747">
        <v>2549</v>
      </c>
      <c r="AK747">
        <v>2</v>
      </c>
      <c r="AL747">
        <v>0</v>
      </c>
      <c r="AM747">
        <v>2</v>
      </c>
      <c r="AN747">
        <v>0</v>
      </c>
      <c r="AO747">
        <v>2</v>
      </c>
      <c r="AP747">
        <v>61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1677</v>
      </c>
      <c r="B748" t="s">
        <v>79</v>
      </c>
      <c r="C748" t="s">
        <v>1673</v>
      </c>
      <c r="D748" t="s">
        <v>81</v>
      </c>
      <c r="E748" s="2" t="str">
        <f>HYPERLINK("capsilon://?command=openfolder&amp;siteaddress=FAM.docvelocity-na8.net&amp;folderid=FX39D063FE-FCEE-8560-141A-8178E419272B","FX22041112")</f>
        <v>FX22041112</v>
      </c>
      <c r="F748" t="s">
        <v>19</v>
      </c>
      <c r="G748" t="s">
        <v>19</v>
      </c>
      <c r="H748" t="s">
        <v>82</v>
      </c>
      <c r="I748" t="s">
        <v>1674</v>
      </c>
      <c r="J748">
        <v>144</v>
      </c>
      <c r="K748" t="s">
        <v>84</v>
      </c>
      <c r="L748" t="s">
        <v>85</v>
      </c>
      <c r="M748" t="s">
        <v>86</v>
      </c>
      <c r="N748">
        <v>2</v>
      </c>
      <c r="O748" s="1">
        <v>44655.795960648145</v>
      </c>
      <c r="P748" s="1">
        <v>44655.897430555553</v>
      </c>
      <c r="Q748">
        <v>6397</v>
      </c>
      <c r="R748">
        <v>2370</v>
      </c>
      <c r="S748" t="b">
        <v>0</v>
      </c>
      <c r="T748" t="s">
        <v>87</v>
      </c>
      <c r="U748" t="b">
        <v>1</v>
      </c>
      <c r="V748" t="s">
        <v>322</v>
      </c>
      <c r="W748" s="1">
        <v>44655.845914351848</v>
      </c>
      <c r="X748">
        <v>1181</v>
      </c>
      <c r="Y748">
        <v>120</v>
      </c>
      <c r="Z748">
        <v>0</v>
      </c>
      <c r="AA748">
        <v>120</v>
      </c>
      <c r="AB748">
        <v>0</v>
      </c>
      <c r="AC748">
        <v>26</v>
      </c>
      <c r="AD748">
        <v>24</v>
      </c>
      <c r="AE748">
        <v>0</v>
      </c>
      <c r="AF748">
        <v>0</v>
      </c>
      <c r="AG748">
        <v>0</v>
      </c>
      <c r="AH748" t="s">
        <v>240</v>
      </c>
      <c r="AI748" s="1">
        <v>44655.897430555553</v>
      </c>
      <c r="AJ748">
        <v>1081</v>
      </c>
      <c r="AK748">
        <v>6</v>
      </c>
      <c r="AL748">
        <v>0</v>
      </c>
      <c r="AM748">
        <v>6</v>
      </c>
      <c r="AN748">
        <v>0</v>
      </c>
      <c r="AO748">
        <v>6</v>
      </c>
      <c r="AP748">
        <v>18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1678</v>
      </c>
      <c r="B749" t="s">
        <v>79</v>
      </c>
      <c r="C749" t="s">
        <v>1435</v>
      </c>
      <c r="D749" t="s">
        <v>81</v>
      </c>
      <c r="E749" s="2" t="str">
        <f>HYPERLINK("capsilon://?command=openfolder&amp;siteaddress=FAM.docvelocity-na8.net&amp;folderid=FXA139587E-3E32-9A40-F849-716F8A071F9E","FX220312353")</f>
        <v>FX220312353</v>
      </c>
      <c r="F749" t="s">
        <v>19</v>
      </c>
      <c r="G749" t="s">
        <v>19</v>
      </c>
      <c r="H749" t="s">
        <v>82</v>
      </c>
      <c r="I749" t="s">
        <v>1679</v>
      </c>
      <c r="J749">
        <v>316</v>
      </c>
      <c r="K749" t="s">
        <v>84</v>
      </c>
      <c r="L749" t="s">
        <v>85</v>
      </c>
      <c r="M749" t="s">
        <v>86</v>
      </c>
      <c r="N749">
        <v>1</v>
      </c>
      <c r="O749" s="1">
        <v>44655.796041666668</v>
      </c>
      <c r="P749" s="1">
        <v>44655.802662037036</v>
      </c>
      <c r="Q749">
        <v>188</v>
      </c>
      <c r="R749">
        <v>384</v>
      </c>
      <c r="S749" t="b">
        <v>0</v>
      </c>
      <c r="T749" t="s">
        <v>87</v>
      </c>
      <c r="U749" t="b">
        <v>0</v>
      </c>
      <c r="V749" t="s">
        <v>88</v>
      </c>
      <c r="W749" s="1">
        <v>44655.802662037036</v>
      </c>
      <c r="X749">
        <v>346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316</v>
      </c>
      <c r="AE749">
        <v>299</v>
      </c>
      <c r="AF749">
        <v>0</v>
      </c>
      <c r="AG749">
        <v>9</v>
      </c>
      <c r="AH749" t="s">
        <v>87</v>
      </c>
      <c r="AI749" t="s">
        <v>87</v>
      </c>
      <c r="AJ749" t="s">
        <v>87</v>
      </c>
      <c r="AK749" t="s">
        <v>87</v>
      </c>
      <c r="AL749" t="s">
        <v>87</v>
      </c>
      <c r="AM749" t="s">
        <v>87</v>
      </c>
      <c r="AN749" t="s">
        <v>87</v>
      </c>
      <c r="AO749" t="s">
        <v>87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1680</v>
      </c>
      <c r="B750" t="s">
        <v>79</v>
      </c>
      <c r="C750" t="s">
        <v>1435</v>
      </c>
      <c r="D750" t="s">
        <v>81</v>
      </c>
      <c r="E750" s="2" t="str">
        <f>HYPERLINK("capsilon://?command=openfolder&amp;siteaddress=FAM.docvelocity-na8.net&amp;folderid=FXA139587E-3E32-9A40-F849-716F8A071F9E","FX220312353")</f>
        <v>FX220312353</v>
      </c>
      <c r="F750" t="s">
        <v>19</v>
      </c>
      <c r="G750" t="s">
        <v>19</v>
      </c>
      <c r="H750" t="s">
        <v>82</v>
      </c>
      <c r="I750" t="s">
        <v>1679</v>
      </c>
      <c r="J750">
        <v>464</v>
      </c>
      <c r="K750" t="s">
        <v>84</v>
      </c>
      <c r="L750" t="s">
        <v>85</v>
      </c>
      <c r="M750" t="s">
        <v>86</v>
      </c>
      <c r="N750">
        <v>2</v>
      </c>
      <c r="O750" s="1">
        <v>44655.803761574076</v>
      </c>
      <c r="P750" s="1">
        <v>44655.920092592591</v>
      </c>
      <c r="Q750">
        <v>4866</v>
      </c>
      <c r="R750">
        <v>5185</v>
      </c>
      <c r="S750" t="b">
        <v>0</v>
      </c>
      <c r="T750" t="s">
        <v>87</v>
      </c>
      <c r="U750" t="b">
        <v>1</v>
      </c>
      <c r="V750" t="s">
        <v>351</v>
      </c>
      <c r="W750" s="1">
        <v>44655.875972222224</v>
      </c>
      <c r="X750">
        <v>3059</v>
      </c>
      <c r="Y750">
        <v>502</v>
      </c>
      <c r="Z750">
        <v>0</v>
      </c>
      <c r="AA750">
        <v>502</v>
      </c>
      <c r="AB750">
        <v>0</v>
      </c>
      <c r="AC750">
        <v>124</v>
      </c>
      <c r="AD750">
        <v>-38</v>
      </c>
      <c r="AE750">
        <v>0</v>
      </c>
      <c r="AF750">
        <v>0</v>
      </c>
      <c r="AG750">
        <v>0</v>
      </c>
      <c r="AH750" t="s">
        <v>240</v>
      </c>
      <c r="AI750" s="1">
        <v>44655.920092592591</v>
      </c>
      <c r="AJ750">
        <v>1957</v>
      </c>
      <c r="AK750">
        <v>17</v>
      </c>
      <c r="AL750">
        <v>0</v>
      </c>
      <c r="AM750">
        <v>17</v>
      </c>
      <c r="AN750">
        <v>0</v>
      </c>
      <c r="AO750">
        <v>18</v>
      </c>
      <c r="AP750">
        <v>-55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1681</v>
      </c>
      <c r="B751" t="s">
        <v>79</v>
      </c>
      <c r="C751" t="s">
        <v>1682</v>
      </c>
      <c r="D751" t="s">
        <v>81</v>
      </c>
      <c r="E751" s="2" t="str">
        <f>HYPERLINK("capsilon://?command=openfolder&amp;siteaddress=FAM.docvelocity-na8.net&amp;folderid=FX226CA011-9817-721A-4032-73C528B76AAD","FX22041014")</f>
        <v>FX22041014</v>
      </c>
      <c r="F751" t="s">
        <v>19</v>
      </c>
      <c r="G751" t="s">
        <v>19</v>
      </c>
      <c r="H751" t="s">
        <v>82</v>
      </c>
      <c r="I751" t="s">
        <v>1683</v>
      </c>
      <c r="J751">
        <v>162</v>
      </c>
      <c r="K751" t="s">
        <v>84</v>
      </c>
      <c r="L751" t="s">
        <v>85</v>
      </c>
      <c r="M751" t="s">
        <v>86</v>
      </c>
      <c r="N751">
        <v>1</v>
      </c>
      <c r="O751" s="1">
        <v>44655.804375</v>
      </c>
      <c r="P751" s="1">
        <v>44655.810266203705</v>
      </c>
      <c r="Q751">
        <v>377</v>
      </c>
      <c r="R751">
        <v>132</v>
      </c>
      <c r="S751" t="b">
        <v>0</v>
      </c>
      <c r="T751" t="s">
        <v>87</v>
      </c>
      <c r="U751" t="b">
        <v>0</v>
      </c>
      <c r="V751" t="s">
        <v>88</v>
      </c>
      <c r="W751" s="1">
        <v>44655.810266203705</v>
      </c>
      <c r="X751">
        <v>132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162</v>
      </c>
      <c r="AE751">
        <v>150</v>
      </c>
      <c r="AF751">
        <v>0</v>
      </c>
      <c r="AG751">
        <v>3</v>
      </c>
      <c r="AH751" t="s">
        <v>87</v>
      </c>
      <c r="AI751" t="s">
        <v>87</v>
      </c>
      <c r="AJ751" t="s">
        <v>87</v>
      </c>
      <c r="AK751" t="s">
        <v>87</v>
      </c>
      <c r="AL751" t="s">
        <v>87</v>
      </c>
      <c r="AM751" t="s">
        <v>87</v>
      </c>
      <c r="AN751" t="s">
        <v>87</v>
      </c>
      <c r="AO751" t="s">
        <v>87</v>
      </c>
      <c r="AP751" t="s">
        <v>87</v>
      </c>
      <c r="AQ751" t="s">
        <v>87</v>
      </c>
      <c r="AR751" t="s">
        <v>87</v>
      </c>
      <c r="AS751" t="s">
        <v>87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1684</v>
      </c>
      <c r="B752" t="s">
        <v>79</v>
      </c>
      <c r="C752" t="s">
        <v>1682</v>
      </c>
      <c r="D752" t="s">
        <v>81</v>
      </c>
      <c r="E752" s="2" t="str">
        <f>HYPERLINK("capsilon://?command=openfolder&amp;siteaddress=FAM.docvelocity-na8.net&amp;folderid=FX226CA011-9817-721A-4032-73C528B76AAD","FX22041014")</f>
        <v>FX22041014</v>
      </c>
      <c r="F752" t="s">
        <v>19</v>
      </c>
      <c r="G752" t="s">
        <v>19</v>
      </c>
      <c r="H752" t="s">
        <v>82</v>
      </c>
      <c r="I752" t="s">
        <v>1683</v>
      </c>
      <c r="J752">
        <v>186</v>
      </c>
      <c r="K752" t="s">
        <v>84</v>
      </c>
      <c r="L752" t="s">
        <v>85</v>
      </c>
      <c r="M752" t="s">
        <v>86</v>
      </c>
      <c r="N752">
        <v>2</v>
      </c>
      <c r="O752" s="1">
        <v>44655.811018518521</v>
      </c>
      <c r="P752" s="1">
        <v>44655.914421296293</v>
      </c>
      <c r="Q752">
        <v>7284</v>
      </c>
      <c r="R752">
        <v>1650</v>
      </c>
      <c r="S752" t="b">
        <v>0</v>
      </c>
      <c r="T752" t="s">
        <v>87</v>
      </c>
      <c r="U752" t="b">
        <v>1</v>
      </c>
      <c r="V752" t="s">
        <v>320</v>
      </c>
      <c r="W752" s="1">
        <v>44655.851689814815</v>
      </c>
      <c r="X752">
        <v>894</v>
      </c>
      <c r="Y752">
        <v>159</v>
      </c>
      <c r="Z752">
        <v>0</v>
      </c>
      <c r="AA752">
        <v>159</v>
      </c>
      <c r="AB752">
        <v>0</v>
      </c>
      <c r="AC752">
        <v>31</v>
      </c>
      <c r="AD752">
        <v>27</v>
      </c>
      <c r="AE752">
        <v>0</v>
      </c>
      <c r="AF752">
        <v>0</v>
      </c>
      <c r="AG752">
        <v>0</v>
      </c>
      <c r="AH752" t="s">
        <v>299</v>
      </c>
      <c r="AI752" s="1">
        <v>44655.914421296293</v>
      </c>
      <c r="AJ752">
        <v>756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27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1685</v>
      </c>
      <c r="B753" t="s">
        <v>79</v>
      </c>
      <c r="C753" t="s">
        <v>1686</v>
      </c>
      <c r="D753" t="s">
        <v>81</v>
      </c>
      <c r="E753" s="2" t="str">
        <f t="shared" ref="E753:E760" si="17">HYPERLINK("capsilon://?command=openfolder&amp;siteaddress=FAM.docvelocity-na8.net&amp;folderid=FX6C1EB1DF-8865-9DA3-673F-7A67C30C906E","FX220313042")</f>
        <v>FX220313042</v>
      </c>
      <c r="F753" t="s">
        <v>19</v>
      </c>
      <c r="G753" t="s">
        <v>19</v>
      </c>
      <c r="H753" t="s">
        <v>82</v>
      </c>
      <c r="I753" t="s">
        <v>1687</v>
      </c>
      <c r="J753">
        <v>28</v>
      </c>
      <c r="K753" t="s">
        <v>84</v>
      </c>
      <c r="L753" t="s">
        <v>85</v>
      </c>
      <c r="M753" t="s">
        <v>86</v>
      </c>
      <c r="N753">
        <v>2</v>
      </c>
      <c r="O753" s="1">
        <v>44655.827118055553</v>
      </c>
      <c r="P753" s="1">
        <v>44655.965324074074</v>
      </c>
      <c r="Q753">
        <v>11581</v>
      </c>
      <c r="R753">
        <v>360</v>
      </c>
      <c r="S753" t="b">
        <v>0</v>
      </c>
      <c r="T753" t="s">
        <v>87</v>
      </c>
      <c r="U753" t="b">
        <v>0</v>
      </c>
      <c r="V753" t="s">
        <v>315</v>
      </c>
      <c r="W753" s="1">
        <v>44655.845150462963</v>
      </c>
      <c r="X753">
        <v>220</v>
      </c>
      <c r="Y753">
        <v>21</v>
      </c>
      <c r="Z753">
        <v>0</v>
      </c>
      <c r="AA753">
        <v>21</v>
      </c>
      <c r="AB753">
        <v>0</v>
      </c>
      <c r="AC753">
        <v>0</v>
      </c>
      <c r="AD753">
        <v>7</v>
      </c>
      <c r="AE753">
        <v>0</v>
      </c>
      <c r="AF753">
        <v>0</v>
      </c>
      <c r="AG753">
        <v>0</v>
      </c>
      <c r="AH753" t="s">
        <v>240</v>
      </c>
      <c r="AI753" s="1">
        <v>44655.965324074074</v>
      </c>
      <c r="AJ753">
        <v>137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1688</v>
      </c>
      <c r="B754" t="s">
        <v>79</v>
      </c>
      <c r="C754" t="s">
        <v>1686</v>
      </c>
      <c r="D754" t="s">
        <v>81</v>
      </c>
      <c r="E754" s="2" t="str">
        <f t="shared" si="17"/>
        <v>FX220313042</v>
      </c>
      <c r="F754" t="s">
        <v>19</v>
      </c>
      <c r="G754" t="s">
        <v>19</v>
      </c>
      <c r="H754" t="s">
        <v>82</v>
      </c>
      <c r="I754" t="s">
        <v>1689</v>
      </c>
      <c r="J754">
        <v>28</v>
      </c>
      <c r="K754" t="s">
        <v>84</v>
      </c>
      <c r="L754" t="s">
        <v>85</v>
      </c>
      <c r="M754" t="s">
        <v>86</v>
      </c>
      <c r="N754">
        <v>2</v>
      </c>
      <c r="O754" s="1">
        <v>44655.827175925922</v>
      </c>
      <c r="P754" s="1">
        <v>44655.966967592591</v>
      </c>
      <c r="Q754">
        <v>11683</v>
      </c>
      <c r="R754">
        <v>395</v>
      </c>
      <c r="S754" t="b">
        <v>0</v>
      </c>
      <c r="T754" t="s">
        <v>87</v>
      </c>
      <c r="U754" t="b">
        <v>0</v>
      </c>
      <c r="V754" t="s">
        <v>245</v>
      </c>
      <c r="W754" s="1">
        <v>44655.845590277779</v>
      </c>
      <c r="X754">
        <v>254</v>
      </c>
      <c r="Y754">
        <v>21</v>
      </c>
      <c r="Z754">
        <v>0</v>
      </c>
      <c r="AA754">
        <v>21</v>
      </c>
      <c r="AB754">
        <v>0</v>
      </c>
      <c r="AC754">
        <v>0</v>
      </c>
      <c r="AD754">
        <v>7</v>
      </c>
      <c r="AE754">
        <v>0</v>
      </c>
      <c r="AF754">
        <v>0</v>
      </c>
      <c r="AG754">
        <v>0</v>
      </c>
      <c r="AH754" t="s">
        <v>240</v>
      </c>
      <c r="AI754" s="1">
        <v>44655.966967592591</v>
      </c>
      <c r="AJ754">
        <v>141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7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1690</v>
      </c>
      <c r="B755" t="s">
        <v>79</v>
      </c>
      <c r="C755" t="s">
        <v>1686</v>
      </c>
      <c r="D755" t="s">
        <v>81</v>
      </c>
      <c r="E755" s="2" t="str">
        <f t="shared" si="17"/>
        <v>FX220313042</v>
      </c>
      <c r="F755" t="s">
        <v>19</v>
      </c>
      <c r="G755" t="s">
        <v>19</v>
      </c>
      <c r="H755" t="s">
        <v>82</v>
      </c>
      <c r="I755" t="s">
        <v>1691</v>
      </c>
      <c r="J755">
        <v>64</v>
      </c>
      <c r="K755" t="s">
        <v>84</v>
      </c>
      <c r="L755" t="s">
        <v>85</v>
      </c>
      <c r="M755" t="s">
        <v>86</v>
      </c>
      <c r="N755">
        <v>2</v>
      </c>
      <c r="O755" s="1">
        <v>44655.827407407407</v>
      </c>
      <c r="P755" s="1">
        <v>44655.972337962965</v>
      </c>
      <c r="Q755">
        <v>11586</v>
      </c>
      <c r="R755">
        <v>936</v>
      </c>
      <c r="S755" t="b">
        <v>0</v>
      </c>
      <c r="T755" t="s">
        <v>87</v>
      </c>
      <c r="U755" t="b">
        <v>0</v>
      </c>
      <c r="V755" t="s">
        <v>315</v>
      </c>
      <c r="W755" s="1">
        <v>44655.850624999999</v>
      </c>
      <c r="X755">
        <v>472</v>
      </c>
      <c r="Y755">
        <v>44</v>
      </c>
      <c r="Z755">
        <v>0</v>
      </c>
      <c r="AA755">
        <v>44</v>
      </c>
      <c r="AB755">
        <v>0</v>
      </c>
      <c r="AC755">
        <v>31</v>
      </c>
      <c r="AD755">
        <v>20</v>
      </c>
      <c r="AE755">
        <v>0</v>
      </c>
      <c r="AF755">
        <v>0</v>
      </c>
      <c r="AG755">
        <v>0</v>
      </c>
      <c r="AH755" t="s">
        <v>240</v>
      </c>
      <c r="AI755" s="1">
        <v>44655.972337962965</v>
      </c>
      <c r="AJ755">
        <v>464</v>
      </c>
      <c r="AK755">
        <v>15</v>
      </c>
      <c r="AL755">
        <v>0</v>
      </c>
      <c r="AM755">
        <v>15</v>
      </c>
      <c r="AN755">
        <v>0</v>
      </c>
      <c r="AO755">
        <v>11</v>
      </c>
      <c r="AP755">
        <v>5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1692</v>
      </c>
      <c r="B756" t="s">
        <v>79</v>
      </c>
      <c r="C756" t="s">
        <v>1686</v>
      </c>
      <c r="D756" t="s">
        <v>81</v>
      </c>
      <c r="E756" s="2" t="str">
        <f t="shared" si="17"/>
        <v>FX220313042</v>
      </c>
      <c r="F756" t="s">
        <v>19</v>
      </c>
      <c r="G756" t="s">
        <v>19</v>
      </c>
      <c r="H756" t="s">
        <v>82</v>
      </c>
      <c r="I756" t="s">
        <v>1693</v>
      </c>
      <c r="J756">
        <v>305</v>
      </c>
      <c r="K756" t="s">
        <v>84</v>
      </c>
      <c r="L756" t="s">
        <v>85</v>
      </c>
      <c r="M756" t="s">
        <v>86</v>
      </c>
      <c r="N756">
        <v>1</v>
      </c>
      <c r="O756" s="1">
        <v>44655.827893518515</v>
      </c>
      <c r="P756" s="1">
        <v>44655.850046296298</v>
      </c>
      <c r="Q756">
        <v>1530</v>
      </c>
      <c r="R756">
        <v>384</v>
      </c>
      <c r="S756" t="b">
        <v>0</v>
      </c>
      <c r="T756" t="s">
        <v>87</v>
      </c>
      <c r="U756" t="b">
        <v>0</v>
      </c>
      <c r="V756" t="s">
        <v>245</v>
      </c>
      <c r="W756" s="1">
        <v>44655.850046296298</v>
      </c>
      <c r="X756">
        <v>384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305</v>
      </c>
      <c r="AE756">
        <v>300</v>
      </c>
      <c r="AF756">
        <v>0</v>
      </c>
      <c r="AG756">
        <v>6</v>
      </c>
      <c r="AH756" t="s">
        <v>87</v>
      </c>
      <c r="AI756" t="s">
        <v>87</v>
      </c>
      <c r="AJ756" t="s">
        <v>87</v>
      </c>
      <c r="AK756" t="s">
        <v>87</v>
      </c>
      <c r="AL756" t="s">
        <v>87</v>
      </c>
      <c r="AM756" t="s">
        <v>87</v>
      </c>
      <c r="AN756" t="s">
        <v>87</v>
      </c>
      <c r="AO756" t="s">
        <v>87</v>
      </c>
      <c r="AP756" t="s">
        <v>87</v>
      </c>
      <c r="AQ756" t="s">
        <v>87</v>
      </c>
      <c r="AR756" t="s">
        <v>87</v>
      </c>
      <c r="AS756" t="s">
        <v>87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1694</v>
      </c>
      <c r="B757" t="s">
        <v>79</v>
      </c>
      <c r="C757" t="s">
        <v>1686</v>
      </c>
      <c r="D757" t="s">
        <v>81</v>
      </c>
      <c r="E757" s="2" t="str">
        <f t="shared" si="17"/>
        <v>FX220313042</v>
      </c>
      <c r="F757" t="s">
        <v>19</v>
      </c>
      <c r="G757" t="s">
        <v>19</v>
      </c>
      <c r="H757" t="s">
        <v>82</v>
      </c>
      <c r="I757" t="s">
        <v>1695</v>
      </c>
      <c r="J757">
        <v>28</v>
      </c>
      <c r="K757" t="s">
        <v>84</v>
      </c>
      <c r="L757" t="s">
        <v>85</v>
      </c>
      <c r="M757" t="s">
        <v>86</v>
      </c>
      <c r="N757">
        <v>2</v>
      </c>
      <c r="O757" s="1">
        <v>44655.827997685185</v>
      </c>
      <c r="P757" s="1">
        <v>44655.973599537036</v>
      </c>
      <c r="Q757">
        <v>12301</v>
      </c>
      <c r="R757">
        <v>279</v>
      </c>
      <c r="S757" t="b">
        <v>0</v>
      </c>
      <c r="T757" t="s">
        <v>87</v>
      </c>
      <c r="U757" t="b">
        <v>0</v>
      </c>
      <c r="V757" t="s">
        <v>322</v>
      </c>
      <c r="W757" s="1">
        <v>44655.847905092596</v>
      </c>
      <c r="X757">
        <v>171</v>
      </c>
      <c r="Y757">
        <v>21</v>
      </c>
      <c r="Z757">
        <v>0</v>
      </c>
      <c r="AA757">
        <v>21</v>
      </c>
      <c r="AB757">
        <v>0</v>
      </c>
      <c r="AC757">
        <v>0</v>
      </c>
      <c r="AD757">
        <v>7</v>
      </c>
      <c r="AE757">
        <v>0</v>
      </c>
      <c r="AF757">
        <v>0</v>
      </c>
      <c r="AG757">
        <v>0</v>
      </c>
      <c r="AH757" t="s">
        <v>240</v>
      </c>
      <c r="AI757" s="1">
        <v>44655.973599537036</v>
      </c>
      <c r="AJ757">
        <v>108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7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1696</v>
      </c>
      <c r="B758" t="s">
        <v>79</v>
      </c>
      <c r="C758" t="s">
        <v>1686</v>
      </c>
      <c r="D758" t="s">
        <v>81</v>
      </c>
      <c r="E758" s="2" t="str">
        <f t="shared" si="17"/>
        <v>FX220313042</v>
      </c>
      <c r="F758" t="s">
        <v>19</v>
      </c>
      <c r="G758" t="s">
        <v>19</v>
      </c>
      <c r="H758" t="s">
        <v>82</v>
      </c>
      <c r="I758" t="s">
        <v>1697</v>
      </c>
      <c r="J758">
        <v>61</v>
      </c>
      <c r="K758" t="s">
        <v>84</v>
      </c>
      <c r="L758" t="s">
        <v>85</v>
      </c>
      <c r="M758" t="s">
        <v>86</v>
      </c>
      <c r="N758">
        <v>2</v>
      </c>
      <c r="O758" s="1">
        <v>44655.828067129631</v>
      </c>
      <c r="P758" s="1">
        <v>44655.975532407407</v>
      </c>
      <c r="Q758">
        <v>11765</v>
      </c>
      <c r="R758">
        <v>976</v>
      </c>
      <c r="S758" t="b">
        <v>0</v>
      </c>
      <c r="T758" t="s">
        <v>87</v>
      </c>
      <c r="U758" t="b">
        <v>0</v>
      </c>
      <c r="V758" t="s">
        <v>322</v>
      </c>
      <c r="W758" s="1">
        <v>44655.857291666667</v>
      </c>
      <c r="X758">
        <v>810</v>
      </c>
      <c r="Y758">
        <v>59</v>
      </c>
      <c r="Z758">
        <v>0</v>
      </c>
      <c r="AA758">
        <v>59</v>
      </c>
      <c r="AB758">
        <v>0</v>
      </c>
      <c r="AC758">
        <v>30</v>
      </c>
      <c r="AD758">
        <v>2</v>
      </c>
      <c r="AE758">
        <v>0</v>
      </c>
      <c r="AF758">
        <v>0</v>
      </c>
      <c r="AG758">
        <v>0</v>
      </c>
      <c r="AH758" t="s">
        <v>240</v>
      </c>
      <c r="AI758" s="1">
        <v>44655.975532407407</v>
      </c>
      <c r="AJ758">
        <v>166</v>
      </c>
      <c r="AK758">
        <v>0</v>
      </c>
      <c r="AL758">
        <v>0</v>
      </c>
      <c r="AM758">
        <v>0</v>
      </c>
      <c r="AN758">
        <v>5</v>
      </c>
      <c r="AO758">
        <v>0</v>
      </c>
      <c r="AP758">
        <v>2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1698</v>
      </c>
      <c r="B759" t="s">
        <v>79</v>
      </c>
      <c r="C759" t="s">
        <v>1686</v>
      </c>
      <c r="D759" t="s">
        <v>81</v>
      </c>
      <c r="E759" s="2" t="str">
        <f t="shared" si="17"/>
        <v>FX220313042</v>
      </c>
      <c r="F759" t="s">
        <v>19</v>
      </c>
      <c r="G759" t="s">
        <v>19</v>
      </c>
      <c r="H759" t="s">
        <v>82</v>
      </c>
      <c r="I759" t="s">
        <v>1699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44655.828483796293</v>
      </c>
      <c r="P759" s="1">
        <v>44655.976574074077</v>
      </c>
      <c r="Q759">
        <v>12546</v>
      </c>
      <c r="R759">
        <v>249</v>
      </c>
      <c r="S759" t="b">
        <v>0</v>
      </c>
      <c r="T759" t="s">
        <v>87</v>
      </c>
      <c r="U759" t="b">
        <v>0</v>
      </c>
      <c r="V759" t="s">
        <v>245</v>
      </c>
      <c r="W759" s="1">
        <v>44655.851909722223</v>
      </c>
      <c r="X759">
        <v>160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240</v>
      </c>
      <c r="AI759" s="1">
        <v>44655.976574074077</v>
      </c>
      <c r="AJ759">
        <v>89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7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1700</v>
      </c>
      <c r="B760" t="s">
        <v>79</v>
      </c>
      <c r="C760" t="s">
        <v>1686</v>
      </c>
      <c r="D760" t="s">
        <v>81</v>
      </c>
      <c r="E760" s="2" t="str">
        <f t="shared" si="17"/>
        <v>FX220313042</v>
      </c>
      <c r="F760" t="s">
        <v>19</v>
      </c>
      <c r="G760" t="s">
        <v>19</v>
      </c>
      <c r="H760" t="s">
        <v>82</v>
      </c>
      <c r="I760" t="s">
        <v>1701</v>
      </c>
      <c r="J760">
        <v>28</v>
      </c>
      <c r="K760" t="s">
        <v>84</v>
      </c>
      <c r="L760" t="s">
        <v>85</v>
      </c>
      <c r="M760" t="s">
        <v>86</v>
      </c>
      <c r="N760">
        <v>2</v>
      </c>
      <c r="O760" s="1">
        <v>44655.828692129631</v>
      </c>
      <c r="P760" s="1">
        <v>44655.977662037039</v>
      </c>
      <c r="Q760">
        <v>12688</v>
      </c>
      <c r="R760">
        <v>183</v>
      </c>
      <c r="S760" t="b">
        <v>0</v>
      </c>
      <c r="T760" t="s">
        <v>87</v>
      </c>
      <c r="U760" t="b">
        <v>0</v>
      </c>
      <c r="V760" t="s">
        <v>315</v>
      </c>
      <c r="W760" s="1">
        <v>44655.851678240739</v>
      </c>
      <c r="X760">
        <v>90</v>
      </c>
      <c r="Y760">
        <v>21</v>
      </c>
      <c r="Z760">
        <v>0</v>
      </c>
      <c r="AA760">
        <v>21</v>
      </c>
      <c r="AB760">
        <v>0</v>
      </c>
      <c r="AC760">
        <v>0</v>
      </c>
      <c r="AD760">
        <v>7</v>
      </c>
      <c r="AE760">
        <v>0</v>
      </c>
      <c r="AF760">
        <v>0</v>
      </c>
      <c r="AG760">
        <v>0</v>
      </c>
      <c r="AH760" t="s">
        <v>240</v>
      </c>
      <c r="AI760" s="1">
        <v>44655.977662037039</v>
      </c>
      <c r="AJ760">
        <v>93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7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1702</v>
      </c>
      <c r="B761" t="s">
        <v>79</v>
      </c>
      <c r="C761" t="s">
        <v>904</v>
      </c>
      <c r="D761" t="s">
        <v>81</v>
      </c>
      <c r="E761" s="2" t="str">
        <f>HYPERLINK("capsilon://?command=openfolder&amp;siteaddress=FAM.docvelocity-na8.net&amp;folderid=FX6C06074E-72C9-8FF0-560A-526CFF46CBE3","FX2204920")</f>
        <v>FX2204920</v>
      </c>
      <c r="F761" t="s">
        <v>19</v>
      </c>
      <c r="G761" t="s">
        <v>19</v>
      </c>
      <c r="H761" t="s">
        <v>82</v>
      </c>
      <c r="I761" t="s">
        <v>1703</v>
      </c>
      <c r="J761">
        <v>372</v>
      </c>
      <c r="K761" t="s">
        <v>84</v>
      </c>
      <c r="L761" t="s">
        <v>85</v>
      </c>
      <c r="M761" t="s">
        <v>86</v>
      </c>
      <c r="N761">
        <v>1</v>
      </c>
      <c r="O761" s="1">
        <v>44655.830949074072</v>
      </c>
      <c r="P761" s="1">
        <v>44655.861585648148</v>
      </c>
      <c r="Q761">
        <v>1793</v>
      </c>
      <c r="R761">
        <v>854</v>
      </c>
      <c r="S761" t="b">
        <v>0</v>
      </c>
      <c r="T761" t="s">
        <v>87</v>
      </c>
      <c r="U761" t="b">
        <v>0</v>
      </c>
      <c r="V761" t="s">
        <v>320</v>
      </c>
      <c r="W761" s="1">
        <v>44655.861585648148</v>
      </c>
      <c r="X761">
        <v>854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372</v>
      </c>
      <c r="AE761">
        <v>339</v>
      </c>
      <c r="AF761">
        <v>1</v>
      </c>
      <c r="AG761">
        <v>9</v>
      </c>
      <c r="AH761" t="s">
        <v>87</v>
      </c>
      <c r="AI761" t="s">
        <v>87</v>
      </c>
      <c r="AJ761" t="s">
        <v>87</v>
      </c>
      <c r="AK761" t="s">
        <v>87</v>
      </c>
      <c r="AL761" t="s">
        <v>87</v>
      </c>
      <c r="AM761" t="s">
        <v>87</v>
      </c>
      <c r="AN761" t="s">
        <v>87</v>
      </c>
      <c r="AO761" t="s">
        <v>87</v>
      </c>
      <c r="AP761" t="s">
        <v>87</v>
      </c>
      <c r="AQ761" t="s">
        <v>87</v>
      </c>
      <c r="AR761" t="s">
        <v>87</v>
      </c>
      <c r="AS761" t="s">
        <v>87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1704</v>
      </c>
      <c r="B762" t="s">
        <v>79</v>
      </c>
      <c r="C762" t="s">
        <v>1560</v>
      </c>
      <c r="D762" t="s">
        <v>81</v>
      </c>
      <c r="E762" s="2" t="str">
        <f>HYPERLINK("capsilon://?command=openfolder&amp;siteaddress=FAM.docvelocity-na8.net&amp;folderid=FX3EF71CCD-7C20-9AF0-519C-CE99DC2B7485","FX220313830")</f>
        <v>FX220313830</v>
      </c>
      <c r="F762" t="s">
        <v>19</v>
      </c>
      <c r="G762" t="s">
        <v>19</v>
      </c>
      <c r="H762" t="s">
        <v>82</v>
      </c>
      <c r="I762" t="s">
        <v>1705</v>
      </c>
      <c r="J762">
        <v>170</v>
      </c>
      <c r="K762" t="s">
        <v>84</v>
      </c>
      <c r="L762" t="s">
        <v>85</v>
      </c>
      <c r="M762" t="s">
        <v>86</v>
      </c>
      <c r="N762">
        <v>1</v>
      </c>
      <c r="O762" s="1">
        <v>44655.833865740744</v>
      </c>
      <c r="P762" s="1">
        <v>44655.865162037036</v>
      </c>
      <c r="Q762">
        <v>2166</v>
      </c>
      <c r="R762">
        <v>538</v>
      </c>
      <c r="S762" t="b">
        <v>0</v>
      </c>
      <c r="T762" t="s">
        <v>87</v>
      </c>
      <c r="U762" t="b">
        <v>0</v>
      </c>
      <c r="V762" t="s">
        <v>320</v>
      </c>
      <c r="W762" s="1">
        <v>44655.865162037036</v>
      </c>
      <c r="X762">
        <v>308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170</v>
      </c>
      <c r="AE762">
        <v>165</v>
      </c>
      <c r="AF762">
        <v>0</v>
      </c>
      <c r="AG762">
        <v>4</v>
      </c>
      <c r="AH762" t="s">
        <v>87</v>
      </c>
      <c r="AI762" t="s">
        <v>87</v>
      </c>
      <c r="AJ762" t="s">
        <v>87</v>
      </c>
      <c r="AK762" t="s">
        <v>87</v>
      </c>
      <c r="AL762" t="s">
        <v>87</v>
      </c>
      <c r="AM762" t="s">
        <v>87</v>
      </c>
      <c r="AN762" t="s">
        <v>87</v>
      </c>
      <c r="AO762" t="s">
        <v>87</v>
      </c>
      <c r="AP762" t="s">
        <v>87</v>
      </c>
      <c r="AQ762" t="s">
        <v>87</v>
      </c>
      <c r="AR762" t="s">
        <v>87</v>
      </c>
      <c r="AS762" t="s">
        <v>87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1706</v>
      </c>
      <c r="B763" t="s">
        <v>79</v>
      </c>
      <c r="C763" t="s">
        <v>1707</v>
      </c>
      <c r="D763" t="s">
        <v>81</v>
      </c>
      <c r="E763" s="2" t="str">
        <f t="shared" ref="E763:E768" si="18">HYPERLINK("capsilon://?command=openfolder&amp;siteaddress=FAM.docvelocity-na8.net&amp;folderid=FX82F91E6C-14EE-DE95-9EDB-D476E124A0C7","FX220312383")</f>
        <v>FX220312383</v>
      </c>
      <c r="F763" t="s">
        <v>19</v>
      </c>
      <c r="G763" t="s">
        <v>19</v>
      </c>
      <c r="H763" t="s">
        <v>82</v>
      </c>
      <c r="I763" t="s">
        <v>1708</v>
      </c>
      <c r="J763">
        <v>28</v>
      </c>
      <c r="K763" t="s">
        <v>84</v>
      </c>
      <c r="L763" t="s">
        <v>85</v>
      </c>
      <c r="M763" t="s">
        <v>86</v>
      </c>
      <c r="N763">
        <v>2</v>
      </c>
      <c r="O763" s="1">
        <v>44655.83662037037</v>
      </c>
      <c r="P763" s="1">
        <v>44655.987939814811</v>
      </c>
      <c r="Q763">
        <v>11950</v>
      </c>
      <c r="R763">
        <v>1124</v>
      </c>
      <c r="S763" t="b">
        <v>0</v>
      </c>
      <c r="T763" t="s">
        <v>87</v>
      </c>
      <c r="U763" t="b">
        <v>0</v>
      </c>
      <c r="V763" t="s">
        <v>322</v>
      </c>
      <c r="W763" s="1">
        <v>44655.861840277779</v>
      </c>
      <c r="X763">
        <v>171</v>
      </c>
      <c r="Y763">
        <v>21</v>
      </c>
      <c r="Z763">
        <v>0</v>
      </c>
      <c r="AA763">
        <v>21</v>
      </c>
      <c r="AB763">
        <v>0</v>
      </c>
      <c r="AC763">
        <v>0</v>
      </c>
      <c r="AD763">
        <v>7</v>
      </c>
      <c r="AE763">
        <v>0</v>
      </c>
      <c r="AF763">
        <v>0</v>
      </c>
      <c r="AG763">
        <v>0</v>
      </c>
      <c r="AH763" t="s">
        <v>352</v>
      </c>
      <c r="AI763" s="1">
        <v>44655.987939814811</v>
      </c>
      <c r="AJ763">
        <v>946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7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1709</v>
      </c>
      <c r="B764" t="s">
        <v>79</v>
      </c>
      <c r="C764" t="s">
        <v>1707</v>
      </c>
      <c r="D764" t="s">
        <v>81</v>
      </c>
      <c r="E764" s="2" t="str">
        <f t="shared" si="18"/>
        <v>FX220312383</v>
      </c>
      <c r="F764" t="s">
        <v>19</v>
      </c>
      <c r="G764" t="s">
        <v>19</v>
      </c>
      <c r="H764" t="s">
        <v>82</v>
      </c>
      <c r="I764" t="s">
        <v>1710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44655.836655092593</v>
      </c>
      <c r="P764" s="1">
        <v>44655.983807870369</v>
      </c>
      <c r="Q764">
        <v>12338</v>
      </c>
      <c r="R764">
        <v>376</v>
      </c>
      <c r="S764" t="b">
        <v>0</v>
      </c>
      <c r="T764" t="s">
        <v>87</v>
      </c>
      <c r="U764" t="b">
        <v>0</v>
      </c>
      <c r="V764" t="s">
        <v>322</v>
      </c>
      <c r="W764" s="1">
        <v>44655.864560185182</v>
      </c>
      <c r="X764">
        <v>234</v>
      </c>
      <c r="Y764">
        <v>21</v>
      </c>
      <c r="Z764">
        <v>0</v>
      </c>
      <c r="AA764">
        <v>21</v>
      </c>
      <c r="AB764">
        <v>0</v>
      </c>
      <c r="AC764">
        <v>6</v>
      </c>
      <c r="AD764">
        <v>7</v>
      </c>
      <c r="AE764">
        <v>0</v>
      </c>
      <c r="AF764">
        <v>0</v>
      </c>
      <c r="AG764">
        <v>0</v>
      </c>
      <c r="AH764" t="s">
        <v>240</v>
      </c>
      <c r="AI764" s="1">
        <v>44655.983807870369</v>
      </c>
      <c r="AJ764">
        <v>142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7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1711</v>
      </c>
      <c r="B765" t="s">
        <v>79</v>
      </c>
      <c r="C765" t="s">
        <v>1707</v>
      </c>
      <c r="D765" t="s">
        <v>81</v>
      </c>
      <c r="E765" s="2" t="str">
        <f t="shared" si="18"/>
        <v>FX220312383</v>
      </c>
      <c r="F765" t="s">
        <v>19</v>
      </c>
      <c r="G765" t="s">
        <v>19</v>
      </c>
      <c r="H765" t="s">
        <v>82</v>
      </c>
      <c r="I765" t="s">
        <v>1712</v>
      </c>
      <c r="J765">
        <v>32</v>
      </c>
      <c r="K765" t="s">
        <v>84</v>
      </c>
      <c r="L765" t="s">
        <v>85</v>
      </c>
      <c r="M765" t="s">
        <v>86</v>
      </c>
      <c r="N765">
        <v>2</v>
      </c>
      <c r="O765" s="1">
        <v>44655.836805555555</v>
      </c>
      <c r="P765" s="1">
        <v>44655.978622685187</v>
      </c>
      <c r="Q765">
        <v>12023</v>
      </c>
      <c r="R765">
        <v>230</v>
      </c>
      <c r="S765" t="b">
        <v>0</v>
      </c>
      <c r="T765" t="s">
        <v>87</v>
      </c>
      <c r="U765" t="b">
        <v>0</v>
      </c>
      <c r="V765" t="s">
        <v>245</v>
      </c>
      <c r="W765" s="1">
        <v>44655.866574074076</v>
      </c>
      <c r="X765">
        <v>207</v>
      </c>
      <c r="Y765">
        <v>0</v>
      </c>
      <c r="Z765">
        <v>0</v>
      </c>
      <c r="AA765">
        <v>0</v>
      </c>
      <c r="AB765">
        <v>27</v>
      </c>
      <c r="AC765">
        <v>0</v>
      </c>
      <c r="AD765">
        <v>32</v>
      </c>
      <c r="AE765">
        <v>0</v>
      </c>
      <c r="AF765">
        <v>0</v>
      </c>
      <c r="AG765">
        <v>0</v>
      </c>
      <c r="AH765" t="s">
        <v>200</v>
      </c>
      <c r="AI765" s="1">
        <v>44655.978622685187</v>
      </c>
      <c r="AJ765">
        <v>23</v>
      </c>
      <c r="AK765">
        <v>0</v>
      </c>
      <c r="AL765">
        <v>0</v>
      </c>
      <c r="AM765">
        <v>0</v>
      </c>
      <c r="AN765">
        <v>27</v>
      </c>
      <c r="AO765">
        <v>0</v>
      </c>
      <c r="AP765">
        <v>32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1713</v>
      </c>
      <c r="B766" t="s">
        <v>79</v>
      </c>
      <c r="C766" t="s">
        <v>1707</v>
      </c>
      <c r="D766" t="s">
        <v>81</v>
      </c>
      <c r="E766" s="2" t="str">
        <f t="shared" si="18"/>
        <v>FX220312383</v>
      </c>
      <c r="F766" t="s">
        <v>19</v>
      </c>
      <c r="G766" t="s">
        <v>19</v>
      </c>
      <c r="H766" t="s">
        <v>82</v>
      </c>
      <c r="I766" t="s">
        <v>1714</v>
      </c>
      <c r="J766">
        <v>28</v>
      </c>
      <c r="K766" t="s">
        <v>84</v>
      </c>
      <c r="L766" t="s">
        <v>85</v>
      </c>
      <c r="M766" t="s">
        <v>86</v>
      </c>
      <c r="N766">
        <v>2</v>
      </c>
      <c r="O766" s="1">
        <v>44655.836875000001</v>
      </c>
      <c r="P766" s="1">
        <v>44655.982199074075</v>
      </c>
      <c r="Q766">
        <v>12099</v>
      </c>
      <c r="R766">
        <v>457</v>
      </c>
      <c r="S766" t="b">
        <v>0</v>
      </c>
      <c r="T766" t="s">
        <v>87</v>
      </c>
      <c r="U766" t="b">
        <v>0</v>
      </c>
      <c r="V766" t="s">
        <v>322</v>
      </c>
      <c r="W766" s="1">
        <v>44655.866284722222</v>
      </c>
      <c r="X766">
        <v>148</v>
      </c>
      <c r="Y766">
        <v>21</v>
      </c>
      <c r="Z766">
        <v>0</v>
      </c>
      <c r="AA766">
        <v>21</v>
      </c>
      <c r="AB766">
        <v>0</v>
      </c>
      <c r="AC766">
        <v>1</v>
      </c>
      <c r="AD766">
        <v>7</v>
      </c>
      <c r="AE766">
        <v>0</v>
      </c>
      <c r="AF766">
        <v>0</v>
      </c>
      <c r="AG766">
        <v>0</v>
      </c>
      <c r="AH766" t="s">
        <v>200</v>
      </c>
      <c r="AI766" s="1">
        <v>44655.982199074075</v>
      </c>
      <c r="AJ766">
        <v>309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7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1715</v>
      </c>
      <c r="B767" t="s">
        <v>79</v>
      </c>
      <c r="C767" t="s">
        <v>1707</v>
      </c>
      <c r="D767" t="s">
        <v>81</v>
      </c>
      <c r="E767" s="2" t="str">
        <f t="shared" si="18"/>
        <v>FX220312383</v>
      </c>
      <c r="F767" t="s">
        <v>19</v>
      </c>
      <c r="G767" t="s">
        <v>19</v>
      </c>
      <c r="H767" t="s">
        <v>82</v>
      </c>
      <c r="I767" t="s">
        <v>1716</v>
      </c>
      <c r="J767">
        <v>76</v>
      </c>
      <c r="K767" t="s">
        <v>84</v>
      </c>
      <c r="L767" t="s">
        <v>85</v>
      </c>
      <c r="M767" t="s">
        <v>86</v>
      </c>
      <c r="N767">
        <v>2</v>
      </c>
      <c r="O767" s="1">
        <v>44655.836944444447</v>
      </c>
      <c r="P767" s="1">
        <v>44655.984548611108</v>
      </c>
      <c r="Q767">
        <v>11814</v>
      </c>
      <c r="R767">
        <v>939</v>
      </c>
      <c r="S767" t="b">
        <v>0</v>
      </c>
      <c r="T767" t="s">
        <v>87</v>
      </c>
      <c r="U767" t="b">
        <v>0</v>
      </c>
      <c r="V767" t="s">
        <v>320</v>
      </c>
      <c r="W767" s="1">
        <v>44655.873703703706</v>
      </c>
      <c r="X767">
        <v>737</v>
      </c>
      <c r="Y767">
        <v>66</v>
      </c>
      <c r="Z767">
        <v>0</v>
      </c>
      <c r="AA767">
        <v>66</v>
      </c>
      <c r="AB767">
        <v>0</v>
      </c>
      <c r="AC767">
        <v>21</v>
      </c>
      <c r="AD767">
        <v>10</v>
      </c>
      <c r="AE767">
        <v>0</v>
      </c>
      <c r="AF767">
        <v>0</v>
      </c>
      <c r="AG767">
        <v>0</v>
      </c>
      <c r="AH767" t="s">
        <v>200</v>
      </c>
      <c r="AI767" s="1">
        <v>44655.984548611108</v>
      </c>
      <c r="AJ767">
        <v>202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10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1717</v>
      </c>
      <c r="B768" t="s">
        <v>79</v>
      </c>
      <c r="C768" t="s">
        <v>1707</v>
      </c>
      <c r="D768" t="s">
        <v>81</v>
      </c>
      <c r="E768" s="2" t="str">
        <f t="shared" si="18"/>
        <v>FX220312383</v>
      </c>
      <c r="F768" t="s">
        <v>19</v>
      </c>
      <c r="G768" t="s">
        <v>19</v>
      </c>
      <c r="H768" t="s">
        <v>82</v>
      </c>
      <c r="I768" t="s">
        <v>1718</v>
      </c>
      <c r="J768">
        <v>41</v>
      </c>
      <c r="K768" t="s">
        <v>84</v>
      </c>
      <c r="L768" t="s">
        <v>85</v>
      </c>
      <c r="M768" t="s">
        <v>86</v>
      </c>
      <c r="N768">
        <v>2</v>
      </c>
      <c r="O768" s="1">
        <v>44655.837025462963</v>
      </c>
      <c r="P768" s="1">
        <v>44655.985138888886</v>
      </c>
      <c r="Q768">
        <v>12094</v>
      </c>
      <c r="R768">
        <v>703</v>
      </c>
      <c r="S768" t="b">
        <v>0</v>
      </c>
      <c r="T768" t="s">
        <v>87</v>
      </c>
      <c r="U768" t="b">
        <v>0</v>
      </c>
      <c r="V768" t="s">
        <v>245</v>
      </c>
      <c r="W768" s="1">
        <v>44655.873402777775</v>
      </c>
      <c r="X768">
        <v>589</v>
      </c>
      <c r="Y768">
        <v>36</v>
      </c>
      <c r="Z768">
        <v>0</v>
      </c>
      <c r="AA768">
        <v>36</v>
      </c>
      <c r="AB768">
        <v>0</v>
      </c>
      <c r="AC768">
        <v>5</v>
      </c>
      <c r="AD768">
        <v>5</v>
      </c>
      <c r="AE768">
        <v>0</v>
      </c>
      <c r="AF768">
        <v>0</v>
      </c>
      <c r="AG768">
        <v>0</v>
      </c>
      <c r="AH768" t="s">
        <v>240</v>
      </c>
      <c r="AI768" s="1">
        <v>44655.985138888886</v>
      </c>
      <c r="AJ768">
        <v>114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5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1719</v>
      </c>
      <c r="B769" t="s">
        <v>79</v>
      </c>
      <c r="C769" t="s">
        <v>1720</v>
      </c>
      <c r="D769" t="s">
        <v>81</v>
      </c>
      <c r="E769" s="2" t="str">
        <f>HYPERLINK("capsilon://?command=openfolder&amp;siteaddress=FAM.docvelocity-na8.net&amp;folderid=FXE9859051-497C-C95E-4E6E-D21CFF324C41","FX22033050")</f>
        <v>FX22033050</v>
      </c>
      <c r="F769" t="s">
        <v>19</v>
      </c>
      <c r="G769" t="s">
        <v>19</v>
      </c>
      <c r="H769" t="s">
        <v>82</v>
      </c>
      <c r="I769" t="s">
        <v>1721</v>
      </c>
      <c r="J769">
        <v>397</v>
      </c>
      <c r="K769" t="s">
        <v>84</v>
      </c>
      <c r="L769" t="s">
        <v>85</v>
      </c>
      <c r="M769" t="s">
        <v>86</v>
      </c>
      <c r="N769">
        <v>1</v>
      </c>
      <c r="O769" s="1">
        <v>44655.839861111112</v>
      </c>
      <c r="P769" s="1">
        <v>44655.890694444446</v>
      </c>
      <c r="Q769">
        <v>2899</v>
      </c>
      <c r="R769">
        <v>1493</v>
      </c>
      <c r="S769" t="b">
        <v>0</v>
      </c>
      <c r="T769" t="s">
        <v>87</v>
      </c>
      <c r="U769" t="b">
        <v>0</v>
      </c>
      <c r="V769" t="s">
        <v>245</v>
      </c>
      <c r="W769" s="1">
        <v>44655.890694444446</v>
      </c>
      <c r="X769">
        <v>1493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397</v>
      </c>
      <c r="AE769">
        <v>366</v>
      </c>
      <c r="AF769">
        <v>0</v>
      </c>
      <c r="AG769">
        <v>14</v>
      </c>
      <c r="AH769" t="s">
        <v>87</v>
      </c>
      <c r="AI769" t="s">
        <v>87</v>
      </c>
      <c r="AJ769" t="s">
        <v>87</v>
      </c>
      <c r="AK769" t="s">
        <v>87</v>
      </c>
      <c r="AL769" t="s">
        <v>87</v>
      </c>
      <c r="AM769" t="s">
        <v>87</v>
      </c>
      <c r="AN769" t="s">
        <v>87</v>
      </c>
      <c r="AO769" t="s">
        <v>87</v>
      </c>
      <c r="AP769" t="s">
        <v>87</v>
      </c>
      <c r="AQ769" t="s">
        <v>87</v>
      </c>
      <c r="AR769" t="s">
        <v>87</v>
      </c>
      <c r="AS769" t="s">
        <v>87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1722</v>
      </c>
      <c r="B770" t="s">
        <v>79</v>
      </c>
      <c r="C770" t="s">
        <v>1686</v>
      </c>
      <c r="D770" t="s">
        <v>81</v>
      </c>
      <c r="E770" s="2" t="str">
        <f>HYPERLINK("capsilon://?command=openfolder&amp;siteaddress=FAM.docvelocity-na8.net&amp;folderid=FX6C1EB1DF-8865-9DA3-673F-7A67C30C906E","FX220313042")</f>
        <v>FX220313042</v>
      </c>
      <c r="F770" t="s">
        <v>19</v>
      </c>
      <c r="G770" t="s">
        <v>19</v>
      </c>
      <c r="H770" t="s">
        <v>82</v>
      </c>
      <c r="I770" t="s">
        <v>1693</v>
      </c>
      <c r="J770">
        <v>425</v>
      </c>
      <c r="K770" t="s">
        <v>84</v>
      </c>
      <c r="L770" t="s">
        <v>85</v>
      </c>
      <c r="M770" t="s">
        <v>86</v>
      </c>
      <c r="N770">
        <v>2</v>
      </c>
      <c r="O770" s="1">
        <v>44655.850902777776</v>
      </c>
      <c r="P770" s="1">
        <v>44655.946238425924</v>
      </c>
      <c r="Q770">
        <v>4561</v>
      </c>
      <c r="R770">
        <v>3676</v>
      </c>
      <c r="S770" t="b">
        <v>0</v>
      </c>
      <c r="T770" t="s">
        <v>87</v>
      </c>
      <c r="U770" t="b">
        <v>1</v>
      </c>
      <c r="V770" t="s">
        <v>315</v>
      </c>
      <c r="W770" s="1">
        <v>44655.862511574072</v>
      </c>
      <c r="X770">
        <v>936</v>
      </c>
      <c r="Y770">
        <v>395</v>
      </c>
      <c r="Z770">
        <v>0</v>
      </c>
      <c r="AA770">
        <v>395</v>
      </c>
      <c r="AB770">
        <v>0</v>
      </c>
      <c r="AC770">
        <v>12</v>
      </c>
      <c r="AD770">
        <v>30</v>
      </c>
      <c r="AE770">
        <v>0</v>
      </c>
      <c r="AF770">
        <v>0</v>
      </c>
      <c r="AG770">
        <v>0</v>
      </c>
      <c r="AH770" t="s">
        <v>299</v>
      </c>
      <c r="AI770" s="1">
        <v>44655.946238425924</v>
      </c>
      <c r="AJ770">
        <v>1319</v>
      </c>
      <c r="AK770">
        <v>3</v>
      </c>
      <c r="AL770">
        <v>0</v>
      </c>
      <c r="AM770">
        <v>3</v>
      </c>
      <c r="AN770">
        <v>60</v>
      </c>
      <c r="AO770">
        <v>3</v>
      </c>
      <c r="AP770">
        <v>27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1723</v>
      </c>
      <c r="B771" t="s">
        <v>79</v>
      </c>
      <c r="C771" t="s">
        <v>1724</v>
      </c>
      <c r="D771" t="s">
        <v>81</v>
      </c>
      <c r="E771" s="2" t="str">
        <f>HYPERLINK("capsilon://?command=openfolder&amp;siteaddress=FAM.docvelocity-na8.net&amp;folderid=FXB7AE2D7D-78C8-82B0-008E-1657420B91BD","FX2204810")</f>
        <v>FX2204810</v>
      </c>
      <c r="F771" t="s">
        <v>19</v>
      </c>
      <c r="G771" t="s">
        <v>19</v>
      </c>
      <c r="H771" t="s">
        <v>82</v>
      </c>
      <c r="I771" t="s">
        <v>1725</v>
      </c>
      <c r="J771">
        <v>238</v>
      </c>
      <c r="K771" t="s">
        <v>84</v>
      </c>
      <c r="L771" t="s">
        <v>85</v>
      </c>
      <c r="M771" t="s">
        <v>86</v>
      </c>
      <c r="N771">
        <v>1</v>
      </c>
      <c r="O771" s="1">
        <v>44655.861481481479</v>
      </c>
      <c r="P771" s="1">
        <v>44655.93041666667</v>
      </c>
      <c r="Q771">
        <v>4413</v>
      </c>
      <c r="R771">
        <v>1543</v>
      </c>
      <c r="S771" t="b">
        <v>0</v>
      </c>
      <c r="T771" t="s">
        <v>87</v>
      </c>
      <c r="U771" t="b">
        <v>0</v>
      </c>
      <c r="V771" t="s">
        <v>245</v>
      </c>
      <c r="W771" s="1">
        <v>44655.93041666667</v>
      </c>
      <c r="X771">
        <v>1088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238</v>
      </c>
      <c r="AE771">
        <v>205</v>
      </c>
      <c r="AF771">
        <v>0</v>
      </c>
      <c r="AG771">
        <v>12</v>
      </c>
      <c r="AH771" t="s">
        <v>87</v>
      </c>
      <c r="AI771" t="s">
        <v>87</v>
      </c>
      <c r="AJ771" t="s">
        <v>87</v>
      </c>
      <c r="AK771" t="s">
        <v>87</v>
      </c>
      <c r="AL771" t="s">
        <v>87</v>
      </c>
      <c r="AM771" t="s">
        <v>87</v>
      </c>
      <c r="AN771" t="s">
        <v>87</v>
      </c>
      <c r="AO771" t="s">
        <v>87</v>
      </c>
      <c r="AP771" t="s">
        <v>87</v>
      </c>
      <c r="AQ771" t="s">
        <v>87</v>
      </c>
      <c r="AR771" t="s">
        <v>87</v>
      </c>
      <c r="AS771" t="s">
        <v>87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1726</v>
      </c>
      <c r="B772" t="s">
        <v>79</v>
      </c>
      <c r="C772" t="s">
        <v>904</v>
      </c>
      <c r="D772" t="s">
        <v>81</v>
      </c>
      <c r="E772" s="2" t="str">
        <f>HYPERLINK("capsilon://?command=openfolder&amp;siteaddress=FAM.docvelocity-na8.net&amp;folderid=FX6C06074E-72C9-8FF0-560A-526CFF46CBE3","FX2204920")</f>
        <v>FX2204920</v>
      </c>
      <c r="F772" t="s">
        <v>19</v>
      </c>
      <c r="G772" t="s">
        <v>19</v>
      </c>
      <c r="H772" t="s">
        <v>82</v>
      </c>
      <c r="I772" t="s">
        <v>1703</v>
      </c>
      <c r="J772">
        <v>434</v>
      </c>
      <c r="K772" t="s">
        <v>84</v>
      </c>
      <c r="L772" t="s">
        <v>85</v>
      </c>
      <c r="M772" t="s">
        <v>86</v>
      </c>
      <c r="N772">
        <v>2</v>
      </c>
      <c r="O772" s="1">
        <v>44655.86246527778</v>
      </c>
      <c r="P772" s="1">
        <v>44655.934699074074</v>
      </c>
      <c r="Q772">
        <v>3614</v>
      </c>
      <c r="R772">
        <v>2627</v>
      </c>
      <c r="S772" t="b">
        <v>0</v>
      </c>
      <c r="T772" t="s">
        <v>87</v>
      </c>
      <c r="U772" t="b">
        <v>1</v>
      </c>
      <c r="V772" t="s">
        <v>315</v>
      </c>
      <c r="W772" s="1">
        <v>44655.878333333334</v>
      </c>
      <c r="X772">
        <v>1366</v>
      </c>
      <c r="Y772">
        <v>366</v>
      </c>
      <c r="Z772">
        <v>0</v>
      </c>
      <c r="AA772">
        <v>366</v>
      </c>
      <c r="AB772">
        <v>0</v>
      </c>
      <c r="AC772">
        <v>48</v>
      </c>
      <c r="AD772">
        <v>68</v>
      </c>
      <c r="AE772">
        <v>0</v>
      </c>
      <c r="AF772">
        <v>0</v>
      </c>
      <c r="AG772">
        <v>0</v>
      </c>
      <c r="AH772" t="s">
        <v>240</v>
      </c>
      <c r="AI772" s="1">
        <v>44655.934699074074</v>
      </c>
      <c r="AJ772">
        <v>1261</v>
      </c>
      <c r="AK772">
        <v>5</v>
      </c>
      <c r="AL772">
        <v>0</v>
      </c>
      <c r="AM772">
        <v>5</v>
      </c>
      <c r="AN772">
        <v>0</v>
      </c>
      <c r="AO772">
        <v>5</v>
      </c>
      <c r="AP772">
        <v>63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1727</v>
      </c>
      <c r="B773" t="s">
        <v>79</v>
      </c>
      <c r="C773" t="s">
        <v>1560</v>
      </c>
      <c r="D773" t="s">
        <v>81</v>
      </c>
      <c r="E773" s="2" t="str">
        <f>HYPERLINK("capsilon://?command=openfolder&amp;siteaddress=FAM.docvelocity-na8.net&amp;folderid=FX3EF71CCD-7C20-9AF0-519C-CE99DC2B7485","FX220313830")</f>
        <v>FX220313830</v>
      </c>
      <c r="F773" t="s">
        <v>19</v>
      </c>
      <c r="G773" t="s">
        <v>19</v>
      </c>
      <c r="H773" t="s">
        <v>82</v>
      </c>
      <c r="I773" t="s">
        <v>1705</v>
      </c>
      <c r="J773">
        <v>242</v>
      </c>
      <c r="K773" t="s">
        <v>84</v>
      </c>
      <c r="L773" t="s">
        <v>85</v>
      </c>
      <c r="M773" t="s">
        <v>86</v>
      </c>
      <c r="N773">
        <v>2</v>
      </c>
      <c r="O773" s="1">
        <v>44655.865868055553</v>
      </c>
      <c r="P773" s="1">
        <v>44655.945729166669</v>
      </c>
      <c r="Q773">
        <v>5100</v>
      </c>
      <c r="R773">
        <v>1800</v>
      </c>
      <c r="S773" t="b">
        <v>0</v>
      </c>
      <c r="T773" t="s">
        <v>87</v>
      </c>
      <c r="U773" t="b">
        <v>1</v>
      </c>
      <c r="V773" t="s">
        <v>322</v>
      </c>
      <c r="W773" s="1">
        <v>44655.876099537039</v>
      </c>
      <c r="X773">
        <v>848</v>
      </c>
      <c r="Y773">
        <v>217</v>
      </c>
      <c r="Z773">
        <v>0</v>
      </c>
      <c r="AA773">
        <v>217</v>
      </c>
      <c r="AB773">
        <v>0</v>
      </c>
      <c r="AC773">
        <v>17</v>
      </c>
      <c r="AD773">
        <v>25</v>
      </c>
      <c r="AE773">
        <v>0</v>
      </c>
      <c r="AF773">
        <v>0</v>
      </c>
      <c r="AG773">
        <v>0</v>
      </c>
      <c r="AH773" t="s">
        <v>240</v>
      </c>
      <c r="AI773" s="1">
        <v>44655.945729166669</v>
      </c>
      <c r="AJ773">
        <v>952</v>
      </c>
      <c r="AK773">
        <v>3</v>
      </c>
      <c r="AL773">
        <v>0</v>
      </c>
      <c r="AM773">
        <v>3</v>
      </c>
      <c r="AN773">
        <v>0</v>
      </c>
      <c r="AO773">
        <v>3</v>
      </c>
      <c r="AP773">
        <v>22</v>
      </c>
      <c r="AQ773">
        <v>0</v>
      </c>
      <c r="AR773">
        <v>0</v>
      </c>
      <c r="AS773">
        <v>0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1728</v>
      </c>
      <c r="B774" t="s">
        <v>79</v>
      </c>
      <c r="C774" t="s">
        <v>1729</v>
      </c>
      <c r="D774" t="s">
        <v>81</v>
      </c>
      <c r="E774" s="2" t="str">
        <f>HYPERLINK("capsilon://?command=openfolder&amp;siteaddress=FAM.docvelocity-na8.net&amp;folderid=FXD48C9912-D065-19D1-C05D-665066D436DF","FX22041004")</f>
        <v>FX22041004</v>
      </c>
      <c r="F774" t="s">
        <v>19</v>
      </c>
      <c r="G774" t="s">
        <v>19</v>
      </c>
      <c r="H774" t="s">
        <v>82</v>
      </c>
      <c r="I774" t="s">
        <v>1730</v>
      </c>
      <c r="J774">
        <v>125</v>
      </c>
      <c r="K774" t="s">
        <v>84</v>
      </c>
      <c r="L774" t="s">
        <v>85</v>
      </c>
      <c r="M774" t="s">
        <v>86</v>
      </c>
      <c r="N774">
        <v>2</v>
      </c>
      <c r="O774" s="1">
        <v>44655.873518518521</v>
      </c>
      <c r="P774" s="1">
        <v>44655.992719907408</v>
      </c>
      <c r="Q774">
        <v>7428</v>
      </c>
      <c r="R774">
        <v>2871</v>
      </c>
      <c r="S774" t="b">
        <v>0</v>
      </c>
      <c r="T774" t="s">
        <v>87</v>
      </c>
      <c r="U774" t="b">
        <v>0</v>
      </c>
      <c r="V774" t="s">
        <v>320</v>
      </c>
      <c r="W774" s="1">
        <v>44655.906643518516</v>
      </c>
      <c r="X774">
        <v>1753</v>
      </c>
      <c r="Y774">
        <v>83</v>
      </c>
      <c r="Z774">
        <v>0</v>
      </c>
      <c r="AA774">
        <v>83</v>
      </c>
      <c r="AB774">
        <v>0</v>
      </c>
      <c r="AC774">
        <v>33</v>
      </c>
      <c r="AD774">
        <v>42</v>
      </c>
      <c r="AE774">
        <v>30</v>
      </c>
      <c r="AF774">
        <v>0</v>
      </c>
      <c r="AG774">
        <v>0</v>
      </c>
      <c r="AH774" t="s">
        <v>240</v>
      </c>
      <c r="AI774" s="1">
        <v>44655.992719907408</v>
      </c>
      <c r="AJ774">
        <v>654</v>
      </c>
      <c r="AK774">
        <v>3</v>
      </c>
      <c r="AL774">
        <v>0</v>
      </c>
      <c r="AM774">
        <v>3</v>
      </c>
      <c r="AN774">
        <v>29</v>
      </c>
      <c r="AO774">
        <v>3</v>
      </c>
      <c r="AP774">
        <v>39</v>
      </c>
      <c r="AQ774">
        <v>0</v>
      </c>
      <c r="AR774">
        <v>0</v>
      </c>
      <c r="AS774">
        <v>0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1731</v>
      </c>
      <c r="B775" t="s">
        <v>79</v>
      </c>
      <c r="C775" t="s">
        <v>1720</v>
      </c>
      <c r="D775" t="s">
        <v>81</v>
      </c>
      <c r="E775" s="2" t="str">
        <f>HYPERLINK("capsilon://?command=openfolder&amp;siteaddress=FAM.docvelocity-na8.net&amp;folderid=FXE9859051-497C-C95E-4E6E-D21CFF324C41","FX22033050")</f>
        <v>FX22033050</v>
      </c>
      <c r="F775" t="s">
        <v>19</v>
      </c>
      <c r="G775" t="s">
        <v>19</v>
      </c>
      <c r="H775" t="s">
        <v>82</v>
      </c>
      <c r="I775" t="s">
        <v>1721</v>
      </c>
      <c r="J775">
        <v>625</v>
      </c>
      <c r="K775" t="s">
        <v>84</v>
      </c>
      <c r="L775" t="s">
        <v>85</v>
      </c>
      <c r="M775" t="s">
        <v>86</v>
      </c>
      <c r="N775">
        <v>2</v>
      </c>
      <c r="O775" s="1">
        <v>44655.891840277778</v>
      </c>
      <c r="P775" s="1">
        <v>44655.978344907409</v>
      </c>
      <c r="Q775">
        <v>3250</v>
      </c>
      <c r="R775">
        <v>4224</v>
      </c>
      <c r="S775" t="b">
        <v>0</v>
      </c>
      <c r="T775" t="s">
        <v>87</v>
      </c>
      <c r="U775" t="b">
        <v>1</v>
      </c>
      <c r="V775" t="s">
        <v>245</v>
      </c>
      <c r="W775" s="1">
        <v>44655.917812500003</v>
      </c>
      <c r="X775">
        <v>1832</v>
      </c>
      <c r="Y775">
        <v>543</v>
      </c>
      <c r="Z775">
        <v>0</v>
      </c>
      <c r="AA775">
        <v>543</v>
      </c>
      <c r="AB775">
        <v>0</v>
      </c>
      <c r="AC775">
        <v>15</v>
      </c>
      <c r="AD775">
        <v>82</v>
      </c>
      <c r="AE775">
        <v>0</v>
      </c>
      <c r="AF775">
        <v>0</v>
      </c>
      <c r="AG775">
        <v>0</v>
      </c>
      <c r="AH775" t="s">
        <v>200</v>
      </c>
      <c r="AI775" s="1">
        <v>44655.978344907409</v>
      </c>
      <c r="AJ775">
        <v>2392</v>
      </c>
      <c r="AK775">
        <v>2</v>
      </c>
      <c r="AL775">
        <v>0</v>
      </c>
      <c r="AM775">
        <v>2</v>
      </c>
      <c r="AN775">
        <v>0</v>
      </c>
      <c r="AO775">
        <v>1</v>
      </c>
      <c r="AP775">
        <v>80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1732</v>
      </c>
      <c r="B776" t="s">
        <v>79</v>
      </c>
      <c r="C776" t="s">
        <v>1733</v>
      </c>
      <c r="D776" t="s">
        <v>81</v>
      </c>
      <c r="E776" s="2" t="str">
        <f t="shared" ref="E776:E791" si="19">HYPERLINK("capsilon://?command=openfolder&amp;siteaddress=FAM.docvelocity-na8.net&amp;folderid=FXEC91461F-4F41-F3F2-2A32-4B67332601A2","FX220313930")</f>
        <v>FX220313930</v>
      </c>
      <c r="F776" t="s">
        <v>19</v>
      </c>
      <c r="G776" t="s">
        <v>19</v>
      </c>
      <c r="H776" t="s">
        <v>82</v>
      </c>
      <c r="I776" t="s">
        <v>1734</v>
      </c>
      <c r="J776">
        <v>64</v>
      </c>
      <c r="K776" t="s">
        <v>84</v>
      </c>
      <c r="L776" t="s">
        <v>85</v>
      </c>
      <c r="M776" t="s">
        <v>86</v>
      </c>
      <c r="N776">
        <v>2</v>
      </c>
      <c r="O776" s="1">
        <v>44655.89403935185</v>
      </c>
      <c r="P776" s="1">
        <v>44655.992592592593</v>
      </c>
      <c r="Q776">
        <v>7704</v>
      </c>
      <c r="R776">
        <v>811</v>
      </c>
      <c r="S776" t="b">
        <v>0</v>
      </c>
      <c r="T776" t="s">
        <v>87</v>
      </c>
      <c r="U776" t="b">
        <v>0</v>
      </c>
      <c r="V776" t="s">
        <v>315</v>
      </c>
      <c r="W776" s="1">
        <v>44655.914247685185</v>
      </c>
      <c r="X776">
        <v>407</v>
      </c>
      <c r="Y776">
        <v>59</v>
      </c>
      <c r="Z776">
        <v>0</v>
      </c>
      <c r="AA776">
        <v>59</v>
      </c>
      <c r="AB776">
        <v>0</v>
      </c>
      <c r="AC776">
        <v>11</v>
      </c>
      <c r="AD776">
        <v>5</v>
      </c>
      <c r="AE776">
        <v>0</v>
      </c>
      <c r="AF776">
        <v>0</v>
      </c>
      <c r="AG776">
        <v>0</v>
      </c>
      <c r="AH776" t="s">
        <v>352</v>
      </c>
      <c r="AI776" s="1">
        <v>44655.992592592593</v>
      </c>
      <c r="AJ776">
        <v>401</v>
      </c>
      <c r="AK776">
        <v>2</v>
      </c>
      <c r="AL776">
        <v>0</v>
      </c>
      <c r="AM776">
        <v>2</v>
      </c>
      <c r="AN776">
        <v>0</v>
      </c>
      <c r="AO776">
        <v>1</v>
      </c>
      <c r="AP776">
        <v>3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1735</v>
      </c>
      <c r="B777" t="s">
        <v>79</v>
      </c>
      <c r="C777" t="s">
        <v>1733</v>
      </c>
      <c r="D777" t="s">
        <v>81</v>
      </c>
      <c r="E777" s="2" t="str">
        <f t="shared" si="19"/>
        <v>FX220313930</v>
      </c>
      <c r="F777" t="s">
        <v>19</v>
      </c>
      <c r="G777" t="s">
        <v>19</v>
      </c>
      <c r="H777" t="s">
        <v>82</v>
      </c>
      <c r="I777" t="s">
        <v>1736</v>
      </c>
      <c r="J777">
        <v>65</v>
      </c>
      <c r="K777" t="s">
        <v>84</v>
      </c>
      <c r="L777" t="s">
        <v>85</v>
      </c>
      <c r="M777" t="s">
        <v>86</v>
      </c>
      <c r="N777">
        <v>2</v>
      </c>
      <c r="O777" s="1">
        <v>44655.894849537035</v>
      </c>
      <c r="P777" s="1">
        <v>44656.00037037037</v>
      </c>
      <c r="Q777">
        <v>8086</v>
      </c>
      <c r="R777">
        <v>1031</v>
      </c>
      <c r="S777" t="b">
        <v>0</v>
      </c>
      <c r="T777" t="s">
        <v>87</v>
      </c>
      <c r="U777" t="b">
        <v>0</v>
      </c>
      <c r="V777" t="s">
        <v>351</v>
      </c>
      <c r="W777" s="1">
        <v>44655.918402777781</v>
      </c>
      <c r="X777">
        <v>360</v>
      </c>
      <c r="Y777">
        <v>66</v>
      </c>
      <c r="Z777">
        <v>0</v>
      </c>
      <c r="AA777">
        <v>66</v>
      </c>
      <c r="AB777">
        <v>0</v>
      </c>
      <c r="AC777">
        <v>7</v>
      </c>
      <c r="AD777">
        <v>-1</v>
      </c>
      <c r="AE777">
        <v>0</v>
      </c>
      <c r="AF777">
        <v>0</v>
      </c>
      <c r="AG777">
        <v>0</v>
      </c>
      <c r="AH777" t="s">
        <v>352</v>
      </c>
      <c r="AI777" s="1">
        <v>44656.00037037037</v>
      </c>
      <c r="AJ777">
        <v>671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-1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1737</v>
      </c>
      <c r="B778" t="s">
        <v>79</v>
      </c>
      <c r="C778" t="s">
        <v>1733</v>
      </c>
      <c r="D778" t="s">
        <v>81</v>
      </c>
      <c r="E778" s="2" t="str">
        <f t="shared" si="19"/>
        <v>FX220313930</v>
      </c>
      <c r="F778" t="s">
        <v>19</v>
      </c>
      <c r="G778" t="s">
        <v>19</v>
      </c>
      <c r="H778" t="s">
        <v>82</v>
      </c>
      <c r="I778" t="s">
        <v>1738</v>
      </c>
      <c r="J778">
        <v>65</v>
      </c>
      <c r="K778" t="s">
        <v>84</v>
      </c>
      <c r="L778" t="s">
        <v>85</v>
      </c>
      <c r="M778" t="s">
        <v>86</v>
      </c>
      <c r="N778">
        <v>2</v>
      </c>
      <c r="O778" s="1">
        <v>44655.894942129627</v>
      </c>
      <c r="P778" s="1">
        <v>44655.995034722226</v>
      </c>
      <c r="Q778">
        <v>8274</v>
      </c>
      <c r="R778">
        <v>374</v>
      </c>
      <c r="S778" t="b">
        <v>0</v>
      </c>
      <c r="T778" t="s">
        <v>87</v>
      </c>
      <c r="U778" t="b">
        <v>0</v>
      </c>
      <c r="V778" t="s">
        <v>315</v>
      </c>
      <c r="W778" s="1">
        <v>44655.916284722225</v>
      </c>
      <c r="X778">
        <v>175</v>
      </c>
      <c r="Y778">
        <v>60</v>
      </c>
      <c r="Z778">
        <v>0</v>
      </c>
      <c r="AA778">
        <v>60</v>
      </c>
      <c r="AB778">
        <v>0</v>
      </c>
      <c r="AC778">
        <v>1</v>
      </c>
      <c r="AD778">
        <v>5</v>
      </c>
      <c r="AE778">
        <v>0</v>
      </c>
      <c r="AF778">
        <v>0</v>
      </c>
      <c r="AG778">
        <v>0</v>
      </c>
      <c r="AH778" t="s">
        <v>240</v>
      </c>
      <c r="AI778" s="1">
        <v>44655.995034722226</v>
      </c>
      <c r="AJ778">
        <v>199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5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1739</v>
      </c>
      <c r="B779" t="s">
        <v>79</v>
      </c>
      <c r="C779" t="s">
        <v>1733</v>
      </c>
      <c r="D779" t="s">
        <v>81</v>
      </c>
      <c r="E779" s="2" t="str">
        <f t="shared" si="19"/>
        <v>FX220313930</v>
      </c>
      <c r="F779" t="s">
        <v>19</v>
      </c>
      <c r="G779" t="s">
        <v>19</v>
      </c>
      <c r="H779" t="s">
        <v>82</v>
      </c>
      <c r="I779" t="s">
        <v>1740</v>
      </c>
      <c r="J779">
        <v>65</v>
      </c>
      <c r="K779" t="s">
        <v>84</v>
      </c>
      <c r="L779" t="s">
        <v>85</v>
      </c>
      <c r="M779" t="s">
        <v>86</v>
      </c>
      <c r="N779">
        <v>2</v>
      </c>
      <c r="O779" s="1">
        <v>44655.895196759258</v>
      </c>
      <c r="P779" s="1">
        <v>44656.011550925927</v>
      </c>
      <c r="Q779">
        <v>9005</v>
      </c>
      <c r="R779">
        <v>1048</v>
      </c>
      <c r="S779" t="b">
        <v>0</v>
      </c>
      <c r="T779" t="s">
        <v>87</v>
      </c>
      <c r="U779" t="b">
        <v>0</v>
      </c>
      <c r="V779" t="s">
        <v>315</v>
      </c>
      <c r="W779" s="1">
        <v>44655.921967592592</v>
      </c>
      <c r="X779">
        <v>490</v>
      </c>
      <c r="Y779">
        <v>60</v>
      </c>
      <c r="Z779">
        <v>0</v>
      </c>
      <c r="AA779">
        <v>60</v>
      </c>
      <c r="AB779">
        <v>0</v>
      </c>
      <c r="AC779">
        <v>7</v>
      </c>
      <c r="AD779">
        <v>5</v>
      </c>
      <c r="AE779">
        <v>0</v>
      </c>
      <c r="AF779">
        <v>0</v>
      </c>
      <c r="AG779">
        <v>0</v>
      </c>
      <c r="AH779" t="s">
        <v>240</v>
      </c>
      <c r="AI779" s="1">
        <v>44656.011550925927</v>
      </c>
      <c r="AJ779">
        <v>558</v>
      </c>
      <c r="AK779">
        <v>7</v>
      </c>
      <c r="AL779">
        <v>0</v>
      </c>
      <c r="AM779">
        <v>7</v>
      </c>
      <c r="AN779">
        <v>0</v>
      </c>
      <c r="AO779">
        <v>7</v>
      </c>
      <c r="AP779">
        <v>-2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1741</v>
      </c>
      <c r="B780" t="s">
        <v>79</v>
      </c>
      <c r="C780" t="s">
        <v>1733</v>
      </c>
      <c r="D780" t="s">
        <v>81</v>
      </c>
      <c r="E780" s="2" t="str">
        <f t="shared" si="19"/>
        <v>FX220313930</v>
      </c>
      <c r="F780" t="s">
        <v>19</v>
      </c>
      <c r="G780" t="s">
        <v>19</v>
      </c>
      <c r="H780" t="s">
        <v>82</v>
      </c>
      <c r="I780" t="s">
        <v>1742</v>
      </c>
      <c r="J780">
        <v>28</v>
      </c>
      <c r="K780" t="s">
        <v>84</v>
      </c>
      <c r="L780" t="s">
        <v>85</v>
      </c>
      <c r="M780" t="s">
        <v>86</v>
      </c>
      <c r="N780">
        <v>2</v>
      </c>
      <c r="O780" s="1">
        <v>44655.895335648151</v>
      </c>
      <c r="P780" s="1">
        <v>44656.013692129629</v>
      </c>
      <c r="Q780">
        <v>9856</v>
      </c>
      <c r="R780">
        <v>370</v>
      </c>
      <c r="S780" t="b">
        <v>0</v>
      </c>
      <c r="T780" t="s">
        <v>87</v>
      </c>
      <c r="U780" t="b">
        <v>0</v>
      </c>
      <c r="V780" t="s">
        <v>351</v>
      </c>
      <c r="W780" s="1">
        <v>44655.920567129629</v>
      </c>
      <c r="X780">
        <v>186</v>
      </c>
      <c r="Y780">
        <v>21</v>
      </c>
      <c r="Z780">
        <v>0</v>
      </c>
      <c r="AA780">
        <v>21</v>
      </c>
      <c r="AB780">
        <v>0</v>
      </c>
      <c r="AC780">
        <v>3</v>
      </c>
      <c r="AD780">
        <v>7</v>
      </c>
      <c r="AE780">
        <v>0</v>
      </c>
      <c r="AF780">
        <v>0</v>
      </c>
      <c r="AG780">
        <v>0</v>
      </c>
      <c r="AH780" t="s">
        <v>240</v>
      </c>
      <c r="AI780" s="1">
        <v>44656.013692129629</v>
      </c>
      <c r="AJ780">
        <v>184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7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1743</v>
      </c>
      <c r="B781" t="s">
        <v>79</v>
      </c>
      <c r="C781" t="s">
        <v>1733</v>
      </c>
      <c r="D781" t="s">
        <v>81</v>
      </c>
      <c r="E781" s="2" t="str">
        <f t="shared" si="19"/>
        <v>FX220313930</v>
      </c>
      <c r="F781" t="s">
        <v>19</v>
      </c>
      <c r="G781" t="s">
        <v>19</v>
      </c>
      <c r="H781" t="s">
        <v>82</v>
      </c>
      <c r="I781" t="s">
        <v>1744</v>
      </c>
      <c r="J781">
        <v>65</v>
      </c>
      <c r="K781" t="s">
        <v>84</v>
      </c>
      <c r="L781" t="s">
        <v>85</v>
      </c>
      <c r="M781" t="s">
        <v>86</v>
      </c>
      <c r="N781">
        <v>2</v>
      </c>
      <c r="O781" s="1">
        <v>44655.895636574074</v>
      </c>
      <c r="P781" s="1">
        <v>44656.033206018517</v>
      </c>
      <c r="Q781">
        <v>11090</v>
      </c>
      <c r="R781">
        <v>796</v>
      </c>
      <c r="S781" t="b">
        <v>0</v>
      </c>
      <c r="T781" t="s">
        <v>87</v>
      </c>
      <c r="U781" t="b">
        <v>0</v>
      </c>
      <c r="V781" t="s">
        <v>351</v>
      </c>
      <c r="W781" s="1">
        <v>44655.92690972222</v>
      </c>
      <c r="X781">
        <v>547</v>
      </c>
      <c r="Y781">
        <v>60</v>
      </c>
      <c r="Z781">
        <v>0</v>
      </c>
      <c r="AA781">
        <v>60</v>
      </c>
      <c r="AB781">
        <v>0</v>
      </c>
      <c r="AC781">
        <v>11</v>
      </c>
      <c r="AD781">
        <v>5</v>
      </c>
      <c r="AE781">
        <v>0</v>
      </c>
      <c r="AF781">
        <v>0</v>
      </c>
      <c r="AG781">
        <v>0</v>
      </c>
      <c r="AH781" t="s">
        <v>240</v>
      </c>
      <c r="AI781" s="1">
        <v>44656.033206018517</v>
      </c>
      <c r="AJ781">
        <v>249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5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1745</v>
      </c>
      <c r="B782" t="s">
        <v>79</v>
      </c>
      <c r="C782" t="s">
        <v>1733</v>
      </c>
      <c r="D782" t="s">
        <v>81</v>
      </c>
      <c r="E782" s="2" t="str">
        <f t="shared" si="19"/>
        <v>FX220313930</v>
      </c>
      <c r="F782" t="s">
        <v>19</v>
      </c>
      <c r="G782" t="s">
        <v>19</v>
      </c>
      <c r="H782" t="s">
        <v>82</v>
      </c>
      <c r="I782" t="s">
        <v>1746</v>
      </c>
      <c r="J782">
        <v>28</v>
      </c>
      <c r="K782" t="s">
        <v>84</v>
      </c>
      <c r="L782" t="s">
        <v>85</v>
      </c>
      <c r="M782" t="s">
        <v>86</v>
      </c>
      <c r="N782">
        <v>2</v>
      </c>
      <c r="O782" s="1">
        <v>44655.895775462966</v>
      </c>
      <c r="P782" s="1">
        <v>44656.034907407404</v>
      </c>
      <c r="Q782">
        <v>11713</v>
      </c>
      <c r="R782">
        <v>308</v>
      </c>
      <c r="S782" t="b">
        <v>0</v>
      </c>
      <c r="T782" t="s">
        <v>87</v>
      </c>
      <c r="U782" t="b">
        <v>0</v>
      </c>
      <c r="V782" t="s">
        <v>315</v>
      </c>
      <c r="W782" s="1">
        <v>44655.923842592594</v>
      </c>
      <c r="X782">
        <v>162</v>
      </c>
      <c r="Y782">
        <v>21</v>
      </c>
      <c r="Z782">
        <v>0</v>
      </c>
      <c r="AA782">
        <v>21</v>
      </c>
      <c r="AB782">
        <v>0</v>
      </c>
      <c r="AC782">
        <v>0</v>
      </c>
      <c r="AD782">
        <v>7</v>
      </c>
      <c r="AE782">
        <v>0</v>
      </c>
      <c r="AF782">
        <v>0</v>
      </c>
      <c r="AG782">
        <v>0</v>
      </c>
      <c r="AH782" t="s">
        <v>240</v>
      </c>
      <c r="AI782" s="1">
        <v>44656.034907407404</v>
      </c>
      <c r="AJ782">
        <v>146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7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1747</v>
      </c>
      <c r="B783" t="s">
        <v>79</v>
      </c>
      <c r="C783" t="s">
        <v>1733</v>
      </c>
      <c r="D783" t="s">
        <v>81</v>
      </c>
      <c r="E783" s="2" t="str">
        <f t="shared" si="19"/>
        <v>FX220313930</v>
      </c>
      <c r="F783" t="s">
        <v>19</v>
      </c>
      <c r="G783" t="s">
        <v>19</v>
      </c>
      <c r="H783" t="s">
        <v>82</v>
      </c>
      <c r="I783" t="s">
        <v>1748</v>
      </c>
      <c r="J783">
        <v>28</v>
      </c>
      <c r="K783" t="s">
        <v>84</v>
      </c>
      <c r="L783" t="s">
        <v>85</v>
      </c>
      <c r="M783" t="s">
        <v>86</v>
      </c>
      <c r="N783">
        <v>2</v>
      </c>
      <c r="O783" s="1">
        <v>44655.896354166667</v>
      </c>
      <c r="P783" s="1">
        <v>44656.037199074075</v>
      </c>
      <c r="Q783">
        <v>11699</v>
      </c>
      <c r="R783">
        <v>470</v>
      </c>
      <c r="S783" t="b">
        <v>0</v>
      </c>
      <c r="T783" t="s">
        <v>87</v>
      </c>
      <c r="U783" t="b">
        <v>0</v>
      </c>
      <c r="V783" t="s">
        <v>315</v>
      </c>
      <c r="W783" s="1">
        <v>44655.92701388889</v>
      </c>
      <c r="X783">
        <v>273</v>
      </c>
      <c r="Y783">
        <v>21</v>
      </c>
      <c r="Z783">
        <v>0</v>
      </c>
      <c r="AA783">
        <v>21</v>
      </c>
      <c r="AB783">
        <v>0</v>
      </c>
      <c r="AC783">
        <v>5</v>
      </c>
      <c r="AD783">
        <v>7</v>
      </c>
      <c r="AE783">
        <v>0</v>
      </c>
      <c r="AF783">
        <v>0</v>
      </c>
      <c r="AG783">
        <v>0</v>
      </c>
      <c r="AH783" t="s">
        <v>240</v>
      </c>
      <c r="AI783" s="1">
        <v>44656.037199074075</v>
      </c>
      <c r="AJ783">
        <v>197</v>
      </c>
      <c r="AK783">
        <v>2</v>
      </c>
      <c r="AL783">
        <v>0</v>
      </c>
      <c r="AM783">
        <v>2</v>
      </c>
      <c r="AN783">
        <v>0</v>
      </c>
      <c r="AO783">
        <v>2</v>
      </c>
      <c r="AP783">
        <v>5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1749</v>
      </c>
      <c r="B784" t="s">
        <v>79</v>
      </c>
      <c r="C784" t="s">
        <v>1733</v>
      </c>
      <c r="D784" t="s">
        <v>81</v>
      </c>
      <c r="E784" s="2" t="str">
        <f t="shared" si="19"/>
        <v>FX220313930</v>
      </c>
      <c r="F784" t="s">
        <v>19</v>
      </c>
      <c r="G784" t="s">
        <v>19</v>
      </c>
      <c r="H784" t="s">
        <v>82</v>
      </c>
      <c r="I784" t="s">
        <v>1750</v>
      </c>
      <c r="J784">
        <v>64</v>
      </c>
      <c r="K784" t="s">
        <v>84</v>
      </c>
      <c r="L784" t="s">
        <v>85</v>
      </c>
      <c r="M784" t="s">
        <v>86</v>
      </c>
      <c r="N784">
        <v>2</v>
      </c>
      <c r="O784" s="1">
        <v>44655.896793981483</v>
      </c>
      <c r="P784" s="1">
        <v>44656.045740740738</v>
      </c>
      <c r="Q784">
        <v>10853</v>
      </c>
      <c r="R784">
        <v>2016</v>
      </c>
      <c r="S784" t="b">
        <v>0</v>
      </c>
      <c r="T784" t="s">
        <v>87</v>
      </c>
      <c r="U784" t="b">
        <v>0</v>
      </c>
      <c r="V784" t="s">
        <v>351</v>
      </c>
      <c r="W784" s="1">
        <v>44655.941724537035</v>
      </c>
      <c r="X784">
        <v>1279</v>
      </c>
      <c r="Y784">
        <v>83</v>
      </c>
      <c r="Z784">
        <v>0</v>
      </c>
      <c r="AA784">
        <v>83</v>
      </c>
      <c r="AB784">
        <v>0</v>
      </c>
      <c r="AC784">
        <v>35</v>
      </c>
      <c r="AD784">
        <v>-19</v>
      </c>
      <c r="AE784">
        <v>0</v>
      </c>
      <c r="AF784">
        <v>0</v>
      </c>
      <c r="AG784">
        <v>0</v>
      </c>
      <c r="AH784" t="s">
        <v>240</v>
      </c>
      <c r="AI784" s="1">
        <v>44656.045740740738</v>
      </c>
      <c r="AJ784">
        <v>737</v>
      </c>
      <c r="AK784">
        <v>6</v>
      </c>
      <c r="AL784">
        <v>0</v>
      </c>
      <c r="AM784">
        <v>6</v>
      </c>
      <c r="AN784">
        <v>0</v>
      </c>
      <c r="AO784">
        <v>6</v>
      </c>
      <c r="AP784">
        <v>-25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1751</v>
      </c>
      <c r="B785" t="s">
        <v>79</v>
      </c>
      <c r="C785" t="s">
        <v>1733</v>
      </c>
      <c r="D785" t="s">
        <v>81</v>
      </c>
      <c r="E785" s="2" t="str">
        <f t="shared" si="19"/>
        <v>FX220313930</v>
      </c>
      <c r="F785" t="s">
        <v>19</v>
      </c>
      <c r="G785" t="s">
        <v>19</v>
      </c>
      <c r="H785" t="s">
        <v>82</v>
      </c>
      <c r="I785" t="s">
        <v>1752</v>
      </c>
      <c r="J785">
        <v>65</v>
      </c>
      <c r="K785" t="s">
        <v>84</v>
      </c>
      <c r="L785" t="s">
        <v>85</v>
      </c>
      <c r="M785" t="s">
        <v>86</v>
      </c>
      <c r="N785">
        <v>2</v>
      </c>
      <c r="O785" s="1">
        <v>44655.897280092591</v>
      </c>
      <c r="P785" s="1">
        <v>44656.05364583333</v>
      </c>
      <c r="Q785">
        <v>12612</v>
      </c>
      <c r="R785">
        <v>898</v>
      </c>
      <c r="S785" t="b">
        <v>0</v>
      </c>
      <c r="T785" t="s">
        <v>87</v>
      </c>
      <c r="U785" t="b">
        <v>0</v>
      </c>
      <c r="V785" t="s">
        <v>315</v>
      </c>
      <c r="W785" s="1">
        <v>44655.929409722223</v>
      </c>
      <c r="X785">
        <v>206</v>
      </c>
      <c r="Y785">
        <v>60</v>
      </c>
      <c r="Z785">
        <v>0</v>
      </c>
      <c r="AA785">
        <v>60</v>
      </c>
      <c r="AB785">
        <v>0</v>
      </c>
      <c r="AC785">
        <v>1</v>
      </c>
      <c r="AD785">
        <v>5</v>
      </c>
      <c r="AE785">
        <v>0</v>
      </c>
      <c r="AF785">
        <v>0</v>
      </c>
      <c r="AG785">
        <v>0</v>
      </c>
      <c r="AH785" t="s">
        <v>352</v>
      </c>
      <c r="AI785" s="1">
        <v>44656.05364583333</v>
      </c>
      <c r="AJ785">
        <v>692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5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1753</v>
      </c>
      <c r="B786" t="s">
        <v>79</v>
      </c>
      <c r="C786" t="s">
        <v>1733</v>
      </c>
      <c r="D786" t="s">
        <v>81</v>
      </c>
      <c r="E786" s="2" t="str">
        <f t="shared" si="19"/>
        <v>FX220313930</v>
      </c>
      <c r="F786" t="s">
        <v>19</v>
      </c>
      <c r="G786" t="s">
        <v>19</v>
      </c>
      <c r="H786" t="s">
        <v>82</v>
      </c>
      <c r="I786" t="s">
        <v>1754</v>
      </c>
      <c r="J786">
        <v>65</v>
      </c>
      <c r="K786" t="s">
        <v>84</v>
      </c>
      <c r="L786" t="s">
        <v>85</v>
      </c>
      <c r="M786" t="s">
        <v>86</v>
      </c>
      <c r="N786">
        <v>2</v>
      </c>
      <c r="O786" s="1">
        <v>44655.897407407407</v>
      </c>
      <c r="P786" s="1">
        <v>44656.050833333335</v>
      </c>
      <c r="Q786">
        <v>12673</v>
      </c>
      <c r="R786">
        <v>583</v>
      </c>
      <c r="S786" t="b">
        <v>0</v>
      </c>
      <c r="T786" t="s">
        <v>87</v>
      </c>
      <c r="U786" t="b">
        <v>0</v>
      </c>
      <c r="V786" t="s">
        <v>315</v>
      </c>
      <c r="W786" s="1">
        <v>44655.931076388886</v>
      </c>
      <c r="X786">
        <v>144</v>
      </c>
      <c r="Y786">
        <v>60</v>
      </c>
      <c r="Z786">
        <v>0</v>
      </c>
      <c r="AA786">
        <v>60</v>
      </c>
      <c r="AB786">
        <v>0</v>
      </c>
      <c r="AC786">
        <v>2</v>
      </c>
      <c r="AD786">
        <v>5</v>
      </c>
      <c r="AE786">
        <v>0</v>
      </c>
      <c r="AF786">
        <v>0</v>
      </c>
      <c r="AG786">
        <v>0</v>
      </c>
      <c r="AH786" t="s">
        <v>240</v>
      </c>
      <c r="AI786" s="1">
        <v>44656.050833333335</v>
      </c>
      <c r="AJ786">
        <v>439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5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1755</v>
      </c>
      <c r="B787" t="s">
        <v>79</v>
      </c>
      <c r="C787" t="s">
        <v>1733</v>
      </c>
      <c r="D787" t="s">
        <v>81</v>
      </c>
      <c r="E787" s="2" t="str">
        <f t="shared" si="19"/>
        <v>FX220313930</v>
      </c>
      <c r="F787" t="s">
        <v>19</v>
      </c>
      <c r="G787" t="s">
        <v>19</v>
      </c>
      <c r="H787" t="s">
        <v>82</v>
      </c>
      <c r="I787" t="s">
        <v>1756</v>
      </c>
      <c r="J787">
        <v>65</v>
      </c>
      <c r="K787" t="s">
        <v>84</v>
      </c>
      <c r="L787" t="s">
        <v>85</v>
      </c>
      <c r="M787" t="s">
        <v>86</v>
      </c>
      <c r="N787">
        <v>2</v>
      </c>
      <c r="O787" s="1">
        <v>44655.897858796299</v>
      </c>
      <c r="P787" s="1">
        <v>44656.054386574076</v>
      </c>
      <c r="Q787">
        <v>12792</v>
      </c>
      <c r="R787">
        <v>732</v>
      </c>
      <c r="S787" t="b">
        <v>0</v>
      </c>
      <c r="T787" t="s">
        <v>87</v>
      </c>
      <c r="U787" t="b">
        <v>0</v>
      </c>
      <c r="V787" t="s">
        <v>245</v>
      </c>
      <c r="W787" s="1">
        <v>44655.935347222221</v>
      </c>
      <c r="X787">
        <v>426</v>
      </c>
      <c r="Y787">
        <v>60</v>
      </c>
      <c r="Z787">
        <v>0</v>
      </c>
      <c r="AA787">
        <v>60</v>
      </c>
      <c r="AB787">
        <v>0</v>
      </c>
      <c r="AC787">
        <v>9</v>
      </c>
      <c r="AD787">
        <v>5</v>
      </c>
      <c r="AE787">
        <v>0</v>
      </c>
      <c r="AF787">
        <v>0</v>
      </c>
      <c r="AG787">
        <v>0</v>
      </c>
      <c r="AH787" t="s">
        <v>240</v>
      </c>
      <c r="AI787" s="1">
        <v>44656.054386574076</v>
      </c>
      <c r="AJ787">
        <v>306</v>
      </c>
      <c r="AK787">
        <v>2</v>
      </c>
      <c r="AL787">
        <v>0</v>
      </c>
      <c r="AM787">
        <v>2</v>
      </c>
      <c r="AN787">
        <v>0</v>
      </c>
      <c r="AO787">
        <v>2</v>
      </c>
      <c r="AP787">
        <v>3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1757</v>
      </c>
      <c r="B788" t="s">
        <v>79</v>
      </c>
      <c r="C788" t="s">
        <v>1733</v>
      </c>
      <c r="D788" t="s">
        <v>81</v>
      </c>
      <c r="E788" s="2" t="str">
        <f t="shared" si="19"/>
        <v>FX220313930</v>
      </c>
      <c r="F788" t="s">
        <v>19</v>
      </c>
      <c r="G788" t="s">
        <v>19</v>
      </c>
      <c r="H788" t="s">
        <v>82</v>
      </c>
      <c r="I788" t="s">
        <v>1758</v>
      </c>
      <c r="J788">
        <v>28</v>
      </c>
      <c r="K788" t="s">
        <v>84</v>
      </c>
      <c r="L788" t="s">
        <v>85</v>
      </c>
      <c r="M788" t="s">
        <v>86</v>
      </c>
      <c r="N788">
        <v>2</v>
      </c>
      <c r="O788" s="1">
        <v>44655.898182870369</v>
      </c>
      <c r="P788" s="1">
        <v>44656.058807870373</v>
      </c>
      <c r="Q788">
        <v>13306</v>
      </c>
      <c r="R788">
        <v>572</v>
      </c>
      <c r="S788" t="b">
        <v>0</v>
      </c>
      <c r="T788" t="s">
        <v>87</v>
      </c>
      <c r="U788" t="b">
        <v>0</v>
      </c>
      <c r="V788" t="s">
        <v>315</v>
      </c>
      <c r="W788" s="1">
        <v>44655.932557870372</v>
      </c>
      <c r="X788">
        <v>127</v>
      </c>
      <c r="Y788">
        <v>21</v>
      </c>
      <c r="Z788">
        <v>0</v>
      </c>
      <c r="AA788">
        <v>21</v>
      </c>
      <c r="AB788">
        <v>0</v>
      </c>
      <c r="AC788">
        <v>1</v>
      </c>
      <c r="AD788">
        <v>7</v>
      </c>
      <c r="AE788">
        <v>0</v>
      </c>
      <c r="AF788">
        <v>0</v>
      </c>
      <c r="AG788">
        <v>0</v>
      </c>
      <c r="AH788" t="s">
        <v>352</v>
      </c>
      <c r="AI788" s="1">
        <v>44656.058807870373</v>
      </c>
      <c r="AJ788">
        <v>445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7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1759</v>
      </c>
      <c r="B789" t="s">
        <v>79</v>
      </c>
      <c r="C789" t="s">
        <v>1733</v>
      </c>
      <c r="D789" t="s">
        <v>81</v>
      </c>
      <c r="E789" s="2" t="str">
        <f t="shared" si="19"/>
        <v>FX220313930</v>
      </c>
      <c r="F789" t="s">
        <v>19</v>
      </c>
      <c r="G789" t="s">
        <v>19</v>
      </c>
      <c r="H789" t="s">
        <v>82</v>
      </c>
      <c r="I789" t="s">
        <v>1760</v>
      </c>
      <c r="J789">
        <v>65</v>
      </c>
      <c r="K789" t="s">
        <v>84</v>
      </c>
      <c r="L789" t="s">
        <v>85</v>
      </c>
      <c r="M789" t="s">
        <v>86</v>
      </c>
      <c r="N789">
        <v>2</v>
      </c>
      <c r="O789" s="1">
        <v>44655.898287037038</v>
      </c>
      <c r="P789" s="1">
        <v>44656.061863425923</v>
      </c>
      <c r="Q789">
        <v>13039</v>
      </c>
      <c r="R789">
        <v>1094</v>
      </c>
      <c r="S789" t="b">
        <v>0</v>
      </c>
      <c r="T789" t="s">
        <v>87</v>
      </c>
      <c r="U789" t="b">
        <v>0</v>
      </c>
      <c r="V789" t="s">
        <v>245</v>
      </c>
      <c r="W789" s="1">
        <v>44655.948900462965</v>
      </c>
      <c r="X789">
        <v>605</v>
      </c>
      <c r="Y789">
        <v>60</v>
      </c>
      <c r="Z789">
        <v>0</v>
      </c>
      <c r="AA789">
        <v>60</v>
      </c>
      <c r="AB789">
        <v>0</v>
      </c>
      <c r="AC789">
        <v>11</v>
      </c>
      <c r="AD789">
        <v>5</v>
      </c>
      <c r="AE789">
        <v>0</v>
      </c>
      <c r="AF789">
        <v>0</v>
      </c>
      <c r="AG789">
        <v>0</v>
      </c>
      <c r="AH789" t="s">
        <v>240</v>
      </c>
      <c r="AI789" s="1">
        <v>44656.061863425923</v>
      </c>
      <c r="AJ789">
        <v>475</v>
      </c>
      <c r="AK789">
        <v>3</v>
      </c>
      <c r="AL789">
        <v>0</v>
      </c>
      <c r="AM789">
        <v>3</v>
      </c>
      <c r="AN789">
        <v>0</v>
      </c>
      <c r="AO789">
        <v>2</v>
      </c>
      <c r="AP789">
        <v>2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1761</v>
      </c>
      <c r="B790" t="s">
        <v>79</v>
      </c>
      <c r="C790" t="s">
        <v>1733</v>
      </c>
      <c r="D790" t="s">
        <v>81</v>
      </c>
      <c r="E790" s="2" t="str">
        <f t="shared" si="19"/>
        <v>FX220313930</v>
      </c>
      <c r="F790" t="s">
        <v>19</v>
      </c>
      <c r="G790" t="s">
        <v>19</v>
      </c>
      <c r="H790" t="s">
        <v>82</v>
      </c>
      <c r="I790" t="s">
        <v>1762</v>
      </c>
      <c r="J790">
        <v>28</v>
      </c>
      <c r="K790" t="s">
        <v>84</v>
      </c>
      <c r="L790" t="s">
        <v>85</v>
      </c>
      <c r="M790" t="s">
        <v>86</v>
      </c>
      <c r="N790">
        <v>2</v>
      </c>
      <c r="O790" s="1">
        <v>44655.898773148147</v>
      </c>
      <c r="P790" s="1">
        <v>44656.063993055555</v>
      </c>
      <c r="Q790">
        <v>13570</v>
      </c>
      <c r="R790">
        <v>705</v>
      </c>
      <c r="S790" t="b">
        <v>0</v>
      </c>
      <c r="T790" t="s">
        <v>87</v>
      </c>
      <c r="U790" t="b">
        <v>0</v>
      </c>
      <c r="V790" t="s">
        <v>245</v>
      </c>
      <c r="W790" s="1">
        <v>44655.951898148145</v>
      </c>
      <c r="X790">
        <v>258</v>
      </c>
      <c r="Y790">
        <v>21</v>
      </c>
      <c r="Z790">
        <v>0</v>
      </c>
      <c r="AA790">
        <v>21</v>
      </c>
      <c r="AB790">
        <v>0</v>
      </c>
      <c r="AC790">
        <v>6</v>
      </c>
      <c r="AD790">
        <v>7</v>
      </c>
      <c r="AE790">
        <v>0</v>
      </c>
      <c r="AF790">
        <v>0</v>
      </c>
      <c r="AG790">
        <v>0</v>
      </c>
      <c r="AH790" t="s">
        <v>352</v>
      </c>
      <c r="AI790" s="1">
        <v>44656.063993055555</v>
      </c>
      <c r="AJ790">
        <v>447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7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1763</v>
      </c>
      <c r="B791" t="s">
        <v>79</v>
      </c>
      <c r="C791" t="s">
        <v>1733</v>
      </c>
      <c r="D791" t="s">
        <v>81</v>
      </c>
      <c r="E791" s="2" t="str">
        <f t="shared" si="19"/>
        <v>FX220313930</v>
      </c>
      <c r="F791" t="s">
        <v>19</v>
      </c>
      <c r="G791" t="s">
        <v>19</v>
      </c>
      <c r="H791" t="s">
        <v>82</v>
      </c>
      <c r="I791" t="s">
        <v>1764</v>
      </c>
      <c r="J791">
        <v>28</v>
      </c>
      <c r="K791" t="s">
        <v>84</v>
      </c>
      <c r="L791" t="s">
        <v>85</v>
      </c>
      <c r="M791" t="s">
        <v>86</v>
      </c>
      <c r="N791">
        <v>2</v>
      </c>
      <c r="O791" s="1">
        <v>44655.898854166669</v>
      </c>
      <c r="P791" s="1">
        <v>44656.063680555555</v>
      </c>
      <c r="Q791">
        <v>13873</v>
      </c>
      <c r="R791">
        <v>368</v>
      </c>
      <c r="S791" t="b">
        <v>0</v>
      </c>
      <c r="T791" t="s">
        <v>87</v>
      </c>
      <c r="U791" t="b">
        <v>0</v>
      </c>
      <c r="V791" t="s">
        <v>245</v>
      </c>
      <c r="W791" s="1">
        <v>44655.954363425924</v>
      </c>
      <c r="X791">
        <v>212</v>
      </c>
      <c r="Y791">
        <v>21</v>
      </c>
      <c r="Z791">
        <v>0</v>
      </c>
      <c r="AA791">
        <v>21</v>
      </c>
      <c r="AB791">
        <v>0</v>
      </c>
      <c r="AC791">
        <v>0</v>
      </c>
      <c r="AD791">
        <v>7</v>
      </c>
      <c r="AE791">
        <v>0</v>
      </c>
      <c r="AF791">
        <v>0</v>
      </c>
      <c r="AG791">
        <v>0</v>
      </c>
      <c r="AH791" t="s">
        <v>240</v>
      </c>
      <c r="AI791" s="1">
        <v>44656.063680555555</v>
      </c>
      <c r="AJ791">
        <v>156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7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1765</v>
      </c>
      <c r="B792" t="s">
        <v>79</v>
      </c>
      <c r="C792" t="s">
        <v>1766</v>
      </c>
      <c r="D792" t="s">
        <v>81</v>
      </c>
      <c r="E792" s="2" t="str">
        <f>HYPERLINK("capsilon://?command=openfolder&amp;siteaddress=FAM.docvelocity-na8.net&amp;folderid=FX14E2274F-93EA-1B32-8E23-B67144162927","FX220311268")</f>
        <v>FX220311268</v>
      </c>
      <c r="F792" t="s">
        <v>19</v>
      </c>
      <c r="G792" t="s">
        <v>19</v>
      </c>
      <c r="H792" t="s">
        <v>82</v>
      </c>
      <c r="I792" t="s">
        <v>1767</v>
      </c>
      <c r="J792">
        <v>74</v>
      </c>
      <c r="K792" t="s">
        <v>84</v>
      </c>
      <c r="L792" t="s">
        <v>85</v>
      </c>
      <c r="M792" t="s">
        <v>86</v>
      </c>
      <c r="N792">
        <v>2</v>
      </c>
      <c r="O792" s="1">
        <v>44655.903425925928</v>
      </c>
      <c r="P792" s="1">
        <v>44656.066111111111</v>
      </c>
      <c r="Q792">
        <v>13460</v>
      </c>
      <c r="R792">
        <v>596</v>
      </c>
      <c r="S792" t="b">
        <v>0</v>
      </c>
      <c r="T792" t="s">
        <v>87</v>
      </c>
      <c r="U792" t="b">
        <v>0</v>
      </c>
      <c r="V792" t="s">
        <v>245</v>
      </c>
      <c r="W792" s="1">
        <v>44655.958854166667</v>
      </c>
      <c r="X792">
        <v>387</v>
      </c>
      <c r="Y792">
        <v>64</v>
      </c>
      <c r="Z792">
        <v>0</v>
      </c>
      <c r="AA792">
        <v>64</v>
      </c>
      <c r="AB792">
        <v>0</v>
      </c>
      <c r="AC792">
        <v>7</v>
      </c>
      <c r="AD792">
        <v>10</v>
      </c>
      <c r="AE792">
        <v>0</v>
      </c>
      <c r="AF792">
        <v>0</v>
      </c>
      <c r="AG792">
        <v>0</v>
      </c>
      <c r="AH792" t="s">
        <v>240</v>
      </c>
      <c r="AI792" s="1">
        <v>44656.066111111111</v>
      </c>
      <c r="AJ792">
        <v>209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10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1768</v>
      </c>
      <c r="B793" t="s">
        <v>79</v>
      </c>
      <c r="C793" t="s">
        <v>1766</v>
      </c>
      <c r="D793" t="s">
        <v>81</v>
      </c>
      <c r="E793" s="2" t="str">
        <f>HYPERLINK("capsilon://?command=openfolder&amp;siteaddress=FAM.docvelocity-na8.net&amp;folderid=FX14E2274F-93EA-1B32-8E23-B67144162927","FX220311268")</f>
        <v>FX220311268</v>
      </c>
      <c r="F793" t="s">
        <v>19</v>
      </c>
      <c r="G793" t="s">
        <v>19</v>
      </c>
      <c r="H793" t="s">
        <v>82</v>
      </c>
      <c r="I793" t="s">
        <v>1769</v>
      </c>
      <c r="J793">
        <v>28</v>
      </c>
      <c r="K793" t="s">
        <v>84</v>
      </c>
      <c r="L793" t="s">
        <v>85</v>
      </c>
      <c r="M793" t="s">
        <v>86</v>
      </c>
      <c r="N793">
        <v>2</v>
      </c>
      <c r="O793" s="1">
        <v>44655.90351851852</v>
      </c>
      <c r="P793" s="1">
        <v>44656.069594907407</v>
      </c>
      <c r="Q793">
        <v>13756</v>
      </c>
      <c r="R793">
        <v>593</v>
      </c>
      <c r="S793" t="b">
        <v>0</v>
      </c>
      <c r="T793" t="s">
        <v>87</v>
      </c>
      <c r="U793" t="b">
        <v>0</v>
      </c>
      <c r="V793" t="s">
        <v>315</v>
      </c>
      <c r="W793" s="1">
        <v>44655.955983796295</v>
      </c>
      <c r="X793">
        <v>110</v>
      </c>
      <c r="Y793">
        <v>21</v>
      </c>
      <c r="Z793">
        <v>0</v>
      </c>
      <c r="AA793">
        <v>21</v>
      </c>
      <c r="AB793">
        <v>0</v>
      </c>
      <c r="AC793">
        <v>0</v>
      </c>
      <c r="AD793">
        <v>7</v>
      </c>
      <c r="AE793">
        <v>0</v>
      </c>
      <c r="AF793">
        <v>0</v>
      </c>
      <c r="AG793">
        <v>0</v>
      </c>
      <c r="AH793" t="s">
        <v>352</v>
      </c>
      <c r="AI793" s="1">
        <v>44656.069594907407</v>
      </c>
      <c r="AJ793">
        <v>483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7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1770</v>
      </c>
      <c r="B794" t="s">
        <v>79</v>
      </c>
      <c r="C794" t="s">
        <v>1766</v>
      </c>
      <c r="D794" t="s">
        <v>81</v>
      </c>
      <c r="E794" s="2" t="str">
        <f>HYPERLINK("capsilon://?command=openfolder&amp;siteaddress=FAM.docvelocity-na8.net&amp;folderid=FX14E2274F-93EA-1B32-8E23-B67144162927","FX220311268")</f>
        <v>FX220311268</v>
      </c>
      <c r="F794" t="s">
        <v>19</v>
      </c>
      <c r="G794" t="s">
        <v>19</v>
      </c>
      <c r="H794" t="s">
        <v>82</v>
      </c>
      <c r="I794" t="s">
        <v>1771</v>
      </c>
      <c r="J794">
        <v>74</v>
      </c>
      <c r="K794" t="s">
        <v>84</v>
      </c>
      <c r="L794" t="s">
        <v>85</v>
      </c>
      <c r="M794" t="s">
        <v>86</v>
      </c>
      <c r="N794">
        <v>2</v>
      </c>
      <c r="O794" s="1">
        <v>44655.904664351852</v>
      </c>
      <c r="P794" s="1">
        <v>44656.067858796298</v>
      </c>
      <c r="Q794">
        <v>13711</v>
      </c>
      <c r="R794">
        <v>389</v>
      </c>
      <c r="S794" t="b">
        <v>0</v>
      </c>
      <c r="T794" t="s">
        <v>87</v>
      </c>
      <c r="U794" t="b">
        <v>0</v>
      </c>
      <c r="V794" t="s">
        <v>315</v>
      </c>
      <c r="W794" s="1">
        <v>44655.958761574075</v>
      </c>
      <c r="X794">
        <v>239</v>
      </c>
      <c r="Y794">
        <v>64</v>
      </c>
      <c r="Z794">
        <v>0</v>
      </c>
      <c r="AA794">
        <v>64</v>
      </c>
      <c r="AB794">
        <v>0</v>
      </c>
      <c r="AC794">
        <v>6</v>
      </c>
      <c r="AD794">
        <v>10</v>
      </c>
      <c r="AE794">
        <v>0</v>
      </c>
      <c r="AF794">
        <v>0</v>
      </c>
      <c r="AG794">
        <v>0</v>
      </c>
      <c r="AH794" t="s">
        <v>240</v>
      </c>
      <c r="AI794" s="1">
        <v>44656.067858796298</v>
      </c>
      <c r="AJ794">
        <v>150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10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1772</v>
      </c>
      <c r="B795" t="s">
        <v>79</v>
      </c>
      <c r="C795" t="s">
        <v>1773</v>
      </c>
      <c r="D795" t="s">
        <v>81</v>
      </c>
      <c r="E795" s="2" t="str">
        <f>HYPERLINK("capsilon://?command=openfolder&amp;siteaddress=FAM.docvelocity-na8.net&amp;folderid=FX9DA16A85-F027-CFAC-99DA-20C74B20B0AD","FX2204242")</f>
        <v>FX2204242</v>
      </c>
      <c r="F795" t="s">
        <v>19</v>
      </c>
      <c r="G795" t="s">
        <v>19</v>
      </c>
      <c r="H795" t="s">
        <v>82</v>
      </c>
      <c r="I795" t="s">
        <v>1774</v>
      </c>
      <c r="J795">
        <v>152</v>
      </c>
      <c r="K795" t="s">
        <v>84</v>
      </c>
      <c r="L795" t="s">
        <v>85</v>
      </c>
      <c r="M795" t="s">
        <v>86</v>
      </c>
      <c r="N795">
        <v>1</v>
      </c>
      <c r="O795" s="1">
        <v>44655.914641203701</v>
      </c>
      <c r="P795" s="1">
        <v>44655.967928240738</v>
      </c>
      <c r="Q795">
        <v>3881</v>
      </c>
      <c r="R795">
        <v>723</v>
      </c>
      <c r="S795" t="b">
        <v>0</v>
      </c>
      <c r="T795" t="s">
        <v>87</v>
      </c>
      <c r="U795" t="b">
        <v>0</v>
      </c>
      <c r="V795" t="s">
        <v>245</v>
      </c>
      <c r="W795" s="1">
        <v>44655.967928240738</v>
      </c>
      <c r="X795">
        <v>634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152</v>
      </c>
      <c r="AE795">
        <v>133</v>
      </c>
      <c r="AF795">
        <v>0</v>
      </c>
      <c r="AG795">
        <v>8</v>
      </c>
      <c r="AH795" t="s">
        <v>87</v>
      </c>
      <c r="AI795" t="s">
        <v>87</v>
      </c>
      <c r="AJ795" t="s">
        <v>87</v>
      </c>
      <c r="AK795" t="s">
        <v>87</v>
      </c>
      <c r="AL795" t="s">
        <v>87</v>
      </c>
      <c r="AM795" t="s">
        <v>87</v>
      </c>
      <c r="AN795" t="s">
        <v>87</v>
      </c>
      <c r="AO795" t="s">
        <v>87</v>
      </c>
      <c r="AP795" t="s">
        <v>87</v>
      </c>
      <c r="AQ795" t="s">
        <v>87</v>
      </c>
      <c r="AR795" t="s">
        <v>87</v>
      </c>
      <c r="AS795" t="s">
        <v>87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1775</v>
      </c>
      <c r="B796" t="s">
        <v>79</v>
      </c>
      <c r="C796" t="s">
        <v>1724</v>
      </c>
      <c r="D796" t="s">
        <v>81</v>
      </c>
      <c r="E796" s="2" t="str">
        <f>HYPERLINK("capsilon://?command=openfolder&amp;siteaddress=FAM.docvelocity-na8.net&amp;folderid=FXB7AE2D7D-78C8-82B0-008E-1657420B91BD","FX2204810")</f>
        <v>FX2204810</v>
      </c>
      <c r="F796" t="s">
        <v>19</v>
      </c>
      <c r="G796" t="s">
        <v>19</v>
      </c>
      <c r="H796" t="s">
        <v>82</v>
      </c>
      <c r="I796" t="s">
        <v>1725</v>
      </c>
      <c r="J796">
        <v>496</v>
      </c>
      <c r="K796" t="s">
        <v>84</v>
      </c>
      <c r="L796" t="s">
        <v>85</v>
      </c>
      <c r="M796" t="s">
        <v>86</v>
      </c>
      <c r="N796">
        <v>2</v>
      </c>
      <c r="O796" s="1">
        <v>44655.931481481479</v>
      </c>
      <c r="P796" s="1">
        <v>44656.045624999999</v>
      </c>
      <c r="Q796">
        <v>1498</v>
      </c>
      <c r="R796">
        <v>8364</v>
      </c>
      <c r="S796" t="b">
        <v>0</v>
      </c>
      <c r="T796" t="s">
        <v>87</v>
      </c>
      <c r="U796" t="b">
        <v>1</v>
      </c>
      <c r="V796" t="s">
        <v>351</v>
      </c>
      <c r="W796" s="1">
        <v>44655.984212962961</v>
      </c>
      <c r="X796">
        <v>3563</v>
      </c>
      <c r="Y796">
        <v>278</v>
      </c>
      <c r="Z796">
        <v>0</v>
      </c>
      <c r="AA796">
        <v>278</v>
      </c>
      <c r="AB796">
        <v>94</v>
      </c>
      <c r="AC796">
        <v>79</v>
      </c>
      <c r="AD796">
        <v>218</v>
      </c>
      <c r="AE796">
        <v>0</v>
      </c>
      <c r="AF796">
        <v>0</v>
      </c>
      <c r="AG796">
        <v>0</v>
      </c>
      <c r="AH796" t="s">
        <v>352</v>
      </c>
      <c r="AI796" s="1">
        <v>44656.045624999999</v>
      </c>
      <c r="AJ796">
        <v>3909</v>
      </c>
      <c r="AK796">
        <v>4</v>
      </c>
      <c r="AL796">
        <v>0</v>
      </c>
      <c r="AM796">
        <v>4</v>
      </c>
      <c r="AN796">
        <v>94</v>
      </c>
      <c r="AO796">
        <v>2</v>
      </c>
      <c r="AP796">
        <v>214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1776</v>
      </c>
      <c r="B797" t="s">
        <v>79</v>
      </c>
      <c r="C797" t="s">
        <v>1773</v>
      </c>
      <c r="D797" t="s">
        <v>81</v>
      </c>
      <c r="E797" s="2" t="str">
        <f>HYPERLINK("capsilon://?command=openfolder&amp;siteaddress=FAM.docvelocity-na8.net&amp;folderid=FX9DA16A85-F027-CFAC-99DA-20C74B20B0AD","FX2204242")</f>
        <v>FX2204242</v>
      </c>
      <c r="F797" t="s">
        <v>19</v>
      </c>
      <c r="G797" t="s">
        <v>19</v>
      </c>
      <c r="H797" t="s">
        <v>82</v>
      </c>
      <c r="I797" t="s">
        <v>1774</v>
      </c>
      <c r="J797">
        <v>284</v>
      </c>
      <c r="K797" t="s">
        <v>84</v>
      </c>
      <c r="L797" t="s">
        <v>85</v>
      </c>
      <c r="M797" t="s">
        <v>86</v>
      </c>
      <c r="N797">
        <v>2</v>
      </c>
      <c r="O797" s="1">
        <v>44655.968993055554</v>
      </c>
      <c r="P797" s="1">
        <v>44656.030324074076</v>
      </c>
      <c r="Q797">
        <v>1421</v>
      </c>
      <c r="R797">
        <v>3878</v>
      </c>
      <c r="S797" t="b">
        <v>0</v>
      </c>
      <c r="T797" t="s">
        <v>87</v>
      </c>
      <c r="U797" t="b">
        <v>1</v>
      </c>
      <c r="V797" t="s">
        <v>351</v>
      </c>
      <c r="W797" s="1">
        <v>44656.012488425928</v>
      </c>
      <c r="X797">
        <v>2442</v>
      </c>
      <c r="Y797">
        <v>234</v>
      </c>
      <c r="Z797">
        <v>0</v>
      </c>
      <c r="AA797">
        <v>234</v>
      </c>
      <c r="AB797">
        <v>0</v>
      </c>
      <c r="AC797">
        <v>41</v>
      </c>
      <c r="AD797">
        <v>50</v>
      </c>
      <c r="AE797">
        <v>0</v>
      </c>
      <c r="AF797">
        <v>0</v>
      </c>
      <c r="AG797">
        <v>0</v>
      </c>
      <c r="AH797" t="s">
        <v>240</v>
      </c>
      <c r="AI797" s="1">
        <v>44656.030324074076</v>
      </c>
      <c r="AJ797">
        <v>1436</v>
      </c>
      <c r="AK797">
        <v>7</v>
      </c>
      <c r="AL797">
        <v>0</v>
      </c>
      <c r="AM797">
        <v>7</v>
      </c>
      <c r="AN797">
        <v>0</v>
      </c>
      <c r="AO797">
        <v>7</v>
      </c>
      <c r="AP797">
        <v>43</v>
      </c>
      <c r="AQ797">
        <v>0</v>
      </c>
      <c r="AR797">
        <v>0</v>
      </c>
      <c r="AS797">
        <v>0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1777</v>
      </c>
      <c r="B798" t="s">
        <v>79</v>
      </c>
      <c r="C798" t="s">
        <v>549</v>
      </c>
      <c r="D798" t="s">
        <v>81</v>
      </c>
      <c r="E798" s="2" t="str">
        <f>HYPERLINK("capsilon://?command=openfolder&amp;siteaddress=FAM.docvelocity-na8.net&amp;folderid=FX13739A65-101B-F33E-6196-F22F080A6B7A","FX22041011")</f>
        <v>FX22041011</v>
      </c>
      <c r="F798" t="s">
        <v>19</v>
      </c>
      <c r="G798" t="s">
        <v>19</v>
      </c>
      <c r="H798" t="s">
        <v>82</v>
      </c>
      <c r="I798" t="s">
        <v>1778</v>
      </c>
      <c r="J798">
        <v>132</v>
      </c>
      <c r="K798" t="s">
        <v>84</v>
      </c>
      <c r="L798" t="s">
        <v>85</v>
      </c>
      <c r="M798" t="s">
        <v>86</v>
      </c>
      <c r="N798">
        <v>1</v>
      </c>
      <c r="O798" s="1">
        <v>44656.055671296293</v>
      </c>
      <c r="P798" s="1">
        <v>44656.063946759263</v>
      </c>
      <c r="Q798">
        <v>179</v>
      </c>
      <c r="R798">
        <v>536</v>
      </c>
      <c r="S798" t="b">
        <v>0</v>
      </c>
      <c r="T798" t="s">
        <v>87</v>
      </c>
      <c r="U798" t="b">
        <v>0</v>
      </c>
      <c r="V798" t="s">
        <v>351</v>
      </c>
      <c r="W798" s="1">
        <v>44656.063946759263</v>
      </c>
      <c r="X798">
        <v>536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132</v>
      </c>
      <c r="AE798">
        <v>120</v>
      </c>
      <c r="AF798">
        <v>0</v>
      </c>
      <c r="AG798">
        <v>4</v>
      </c>
      <c r="AH798" t="s">
        <v>87</v>
      </c>
      <c r="AI798" t="s">
        <v>87</v>
      </c>
      <c r="AJ798" t="s">
        <v>87</v>
      </c>
      <c r="AK798" t="s">
        <v>87</v>
      </c>
      <c r="AL798" t="s">
        <v>87</v>
      </c>
      <c r="AM798" t="s">
        <v>87</v>
      </c>
      <c r="AN798" t="s">
        <v>87</v>
      </c>
      <c r="AO798" t="s">
        <v>87</v>
      </c>
      <c r="AP798" t="s">
        <v>87</v>
      </c>
      <c r="AQ798" t="s">
        <v>87</v>
      </c>
      <c r="AR798" t="s">
        <v>87</v>
      </c>
      <c r="AS798" t="s">
        <v>87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1779</v>
      </c>
      <c r="B799" t="s">
        <v>79</v>
      </c>
      <c r="C799" t="s">
        <v>549</v>
      </c>
      <c r="D799" t="s">
        <v>81</v>
      </c>
      <c r="E799" s="2" t="str">
        <f>HYPERLINK("capsilon://?command=openfolder&amp;siteaddress=FAM.docvelocity-na8.net&amp;folderid=FX13739A65-101B-F33E-6196-F22F080A6B7A","FX22041011")</f>
        <v>FX22041011</v>
      </c>
      <c r="F799" t="s">
        <v>19</v>
      </c>
      <c r="G799" t="s">
        <v>19</v>
      </c>
      <c r="H799" t="s">
        <v>82</v>
      </c>
      <c r="I799" t="s">
        <v>1778</v>
      </c>
      <c r="J799">
        <v>184</v>
      </c>
      <c r="K799" t="s">
        <v>84</v>
      </c>
      <c r="L799" t="s">
        <v>85</v>
      </c>
      <c r="M799" t="s">
        <v>86</v>
      </c>
      <c r="N799">
        <v>2</v>
      </c>
      <c r="O799" s="1">
        <v>44656.064756944441</v>
      </c>
      <c r="P799" s="1">
        <v>44656.168113425927</v>
      </c>
      <c r="Q799">
        <v>6479</v>
      </c>
      <c r="R799">
        <v>2451</v>
      </c>
      <c r="S799" t="b">
        <v>0</v>
      </c>
      <c r="T799" t="s">
        <v>87</v>
      </c>
      <c r="U799" t="b">
        <v>1</v>
      </c>
      <c r="V799" t="s">
        <v>351</v>
      </c>
      <c r="W799" s="1">
        <v>44656.080289351848</v>
      </c>
      <c r="X799">
        <v>1164</v>
      </c>
      <c r="Y799">
        <v>160</v>
      </c>
      <c r="Z799">
        <v>0</v>
      </c>
      <c r="AA799">
        <v>160</v>
      </c>
      <c r="AB799">
        <v>0</v>
      </c>
      <c r="AC799">
        <v>40</v>
      </c>
      <c r="AD799">
        <v>24</v>
      </c>
      <c r="AE799">
        <v>0</v>
      </c>
      <c r="AF799">
        <v>0</v>
      </c>
      <c r="AG799">
        <v>0</v>
      </c>
      <c r="AH799" t="s">
        <v>420</v>
      </c>
      <c r="AI799" s="1">
        <v>44656.168113425927</v>
      </c>
      <c r="AJ799">
        <v>1266</v>
      </c>
      <c r="AK799">
        <v>9</v>
      </c>
      <c r="AL799">
        <v>0</v>
      </c>
      <c r="AM799">
        <v>9</v>
      </c>
      <c r="AN799">
        <v>0</v>
      </c>
      <c r="AO799">
        <v>7</v>
      </c>
      <c r="AP799">
        <v>15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1780</v>
      </c>
      <c r="B800" t="s">
        <v>79</v>
      </c>
      <c r="C800" t="s">
        <v>1781</v>
      </c>
      <c r="D800" t="s">
        <v>81</v>
      </c>
      <c r="E800" s="2" t="str">
        <f>HYPERLINK("capsilon://?command=openfolder&amp;siteaddress=FAM.docvelocity-na8.net&amp;folderid=FX1BF1B0F8-024E-645F-88BC-816F3DB63F35","FX220313224")</f>
        <v>FX220313224</v>
      </c>
      <c r="F800" t="s">
        <v>19</v>
      </c>
      <c r="G800" t="s">
        <v>19</v>
      </c>
      <c r="H800" t="s">
        <v>82</v>
      </c>
      <c r="I800" t="s">
        <v>1782</v>
      </c>
      <c r="J800">
        <v>301</v>
      </c>
      <c r="K800" t="s">
        <v>84</v>
      </c>
      <c r="L800" t="s">
        <v>85</v>
      </c>
      <c r="M800" t="s">
        <v>86</v>
      </c>
      <c r="N800">
        <v>1</v>
      </c>
      <c r="O800" s="1">
        <v>44652.407337962963</v>
      </c>
      <c r="P800" s="1">
        <v>44652.413101851853</v>
      </c>
      <c r="Q800">
        <v>74</v>
      </c>
      <c r="R800">
        <v>424</v>
      </c>
      <c r="S800" t="b">
        <v>0</v>
      </c>
      <c r="T800" t="s">
        <v>87</v>
      </c>
      <c r="U800" t="b">
        <v>0</v>
      </c>
      <c r="V800" t="s">
        <v>660</v>
      </c>
      <c r="W800" s="1">
        <v>44652.413101851853</v>
      </c>
      <c r="X800">
        <v>424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301</v>
      </c>
      <c r="AE800">
        <v>277</v>
      </c>
      <c r="AF800">
        <v>0</v>
      </c>
      <c r="AG800">
        <v>10</v>
      </c>
      <c r="AH800" t="s">
        <v>87</v>
      </c>
      <c r="AI800" t="s">
        <v>87</v>
      </c>
      <c r="AJ800" t="s">
        <v>87</v>
      </c>
      <c r="AK800" t="s">
        <v>87</v>
      </c>
      <c r="AL800" t="s">
        <v>87</v>
      </c>
      <c r="AM800" t="s">
        <v>87</v>
      </c>
      <c r="AN800" t="s">
        <v>87</v>
      </c>
      <c r="AO800" t="s">
        <v>87</v>
      </c>
      <c r="AP800" t="s">
        <v>87</v>
      </c>
      <c r="AQ800" t="s">
        <v>87</v>
      </c>
      <c r="AR800" t="s">
        <v>87</v>
      </c>
      <c r="AS800" t="s">
        <v>87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1783</v>
      </c>
      <c r="B801" t="s">
        <v>79</v>
      </c>
      <c r="C801" t="s">
        <v>187</v>
      </c>
      <c r="D801" t="s">
        <v>81</v>
      </c>
      <c r="E801" s="2" t="str">
        <f>HYPERLINK("capsilon://?command=openfolder&amp;siteaddress=FAM.docvelocity-na8.net&amp;folderid=FX14A511DF-9C0B-5617-EB30-7488EF4E3F0C","FX220313857")</f>
        <v>FX220313857</v>
      </c>
      <c r="F801" t="s">
        <v>19</v>
      </c>
      <c r="G801" t="s">
        <v>19</v>
      </c>
      <c r="H801" t="s">
        <v>82</v>
      </c>
      <c r="I801" t="s">
        <v>1784</v>
      </c>
      <c r="J801">
        <v>76</v>
      </c>
      <c r="K801" t="s">
        <v>84</v>
      </c>
      <c r="L801" t="s">
        <v>85</v>
      </c>
      <c r="M801" t="s">
        <v>86</v>
      </c>
      <c r="N801">
        <v>1</v>
      </c>
      <c r="O801" s="1">
        <v>44652.41134259259</v>
      </c>
      <c r="P801" s="1">
        <v>44652.414178240739</v>
      </c>
      <c r="Q801">
        <v>36</v>
      </c>
      <c r="R801">
        <v>209</v>
      </c>
      <c r="S801" t="b">
        <v>0</v>
      </c>
      <c r="T801" t="s">
        <v>87</v>
      </c>
      <c r="U801" t="b">
        <v>0</v>
      </c>
      <c r="V801" t="s">
        <v>407</v>
      </c>
      <c r="W801" s="1">
        <v>44652.414178240739</v>
      </c>
      <c r="X801">
        <v>209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76</v>
      </c>
      <c r="AE801">
        <v>71</v>
      </c>
      <c r="AF801">
        <v>0</v>
      </c>
      <c r="AG801">
        <v>2</v>
      </c>
      <c r="AH801" t="s">
        <v>87</v>
      </c>
      <c r="AI801" t="s">
        <v>87</v>
      </c>
      <c r="AJ801" t="s">
        <v>87</v>
      </c>
      <c r="AK801" t="s">
        <v>87</v>
      </c>
      <c r="AL801" t="s">
        <v>87</v>
      </c>
      <c r="AM801" t="s">
        <v>87</v>
      </c>
      <c r="AN801" t="s">
        <v>87</v>
      </c>
      <c r="AO801" t="s">
        <v>87</v>
      </c>
      <c r="AP801" t="s">
        <v>87</v>
      </c>
      <c r="AQ801" t="s">
        <v>87</v>
      </c>
      <c r="AR801" t="s">
        <v>87</v>
      </c>
      <c r="AS801" t="s">
        <v>87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1785</v>
      </c>
      <c r="B802" t="s">
        <v>79</v>
      </c>
      <c r="C802" t="s">
        <v>187</v>
      </c>
      <c r="D802" t="s">
        <v>81</v>
      </c>
      <c r="E802" s="2" t="str">
        <f>HYPERLINK("capsilon://?command=openfolder&amp;siteaddress=FAM.docvelocity-na8.net&amp;folderid=FX14A511DF-9C0B-5617-EB30-7488EF4E3F0C","FX220313857")</f>
        <v>FX220313857</v>
      </c>
      <c r="F802" t="s">
        <v>19</v>
      </c>
      <c r="G802" t="s">
        <v>19</v>
      </c>
      <c r="H802" t="s">
        <v>82</v>
      </c>
      <c r="I802" t="s">
        <v>1786</v>
      </c>
      <c r="J802">
        <v>76</v>
      </c>
      <c r="K802" t="s">
        <v>84</v>
      </c>
      <c r="L802" t="s">
        <v>85</v>
      </c>
      <c r="M802" t="s">
        <v>86</v>
      </c>
      <c r="N802">
        <v>1</v>
      </c>
      <c r="O802" s="1">
        <v>44652.411377314813</v>
      </c>
      <c r="P802" s="1">
        <v>44652.438206018516</v>
      </c>
      <c r="Q802">
        <v>2134</v>
      </c>
      <c r="R802">
        <v>184</v>
      </c>
      <c r="S802" t="b">
        <v>0</v>
      </c>
      <c r="T802" t="s">
        <v>87</v>
      </c>
      <c r="U802" t="b">
        <v>0</v>
      </c>
      <c r="V802" t="s">
        <v>660</v>
      </c>
      <c r="W802" s="1">
        <v>44652.438206018516</v>
      </c>
      <c r="X802">
        <v>173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76</v>
      </c>
      <c r="AE802">
        <v>71</v>
      </c>
      <c r="AF802">
        <v>0</v>
      </c>
      <c r="AG802">
        <v>2</v>
      </c>
      <c r="AH802" t="s">
        <v>87</v>
      </c>
      <c r="AI802" t="s">
        <v>87</v>
      </c>
      <c r="AJ802" t="s">
        <v>87</v>
      </c>
      <c r="AK802" t="s">
        <v>87</v>
      </c>
      <c r="AL802" t="s">
        <v>87</v>
      </c>
      <c r="AM802" t="s">
        <v>87</v>
      </c>
      <c r="AN802" t="s">
        <v>87</v>
      </c>
      <c r="AO802" t="s">
        <v>87</v>
      </c>
      <c r="AP802" t="s">
        <v>87</v>
      </c>
      <c r="AQ802" t="s">
        <v>87</v>
      </c>
      <c r="AR802" t="s">
        <v>87</v>
      </c>
      <c r="AS802" t="s">
        <v>87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1787</v>
      </c>
      <c r="B803" t="s">
        <v>79</v>
      </c>
      <c r="C803" t="s">
        <v>187</v>
      </c>
      <c r="D803" t="s">
        <v>81</v>
      </c>
      <c r="E803" s="2" t="str">
        <f>HYPERLINK("capsilon://?command=openfolder&amp;siteaddress=FAM.docvelocity-na8.net&amp;folderid=FX14A511DF-9C0B-5617-EB30-7488EF4E3F0C","FX220313857")</f>
        <v>FX220313857</v>
      </c>
      <c r="F803" t="s">
        <v>19</v>
      </c>
      <c r="G803" t="s">
        <v>19</v>
      </c>
      <c r="H803" t="s">
        <v>82</v>
      </c>
      <c r="I803" t="s">
        <v>188</v>
      </c>
      <c r="J803">
        <v>28</v>
      </c>
      <c r="K803" t="s">
        <v>84</v>
      </c>
      <c r="L803" t="s">
        <v>85</v>
      </c>
      <c r="M803" t="s">
        <v>86</v>
      </c>
      <c r="N803">
        <v>1</v>
      </c>
      <c r="O803" s="1">
        <v>44652.411817129629</v>
      </c>
      <c r="P803" s="1">
        <v>44652.465370370373</v>
      </c>
      <c r="Q803">
        <v>4313</v>
      </c>
      <c r="R803">
        <v>314</v>
      </c>
      <c r="S803" t="b">
        <v>0</v>
      </c>
      <c r="T803" t="s">
        <v>87</v>
      </c>
      <c r="U803" t="b">
        <v>0</v>
      </c>
      <c r="V803" t="s">
        <v>407</v>
      </c>
      <c r="W803" s="1">
        <v>44652.465370370373</v>
      </c>
      <c r="X803">
        <v>309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28</v>
      </c>
      <c r="AE803">
        <v>21</v>
      </c>
      <c r="AF803">
        <v>0</v>
      </c>
      <c r="AG803">
        <v>3</v>
      </c>
      <c r="AH803" t="s">
        <v>87</v>
      </c>
      <c r="AI803" t="s">
        <v>87</v>
      </c>
      <c r="AJ803" t="s">
        <v>87</v>
      </c>
      <c r="AK803" t="s">
        <v>87</v>
      </c>
      <c r="AL803" t="s">
        <v>87</v>
      </c>
      <c r="AM803" t="s">
        <v>87</v>
      </c>
      <c r="AN803" t="s">
        <v>87</v>
      </c>
      <c r="AO803" t="s">
        <v>87</v>
      </c>
      <c r="AP803" t="s">
        <v>87</v>
      </c>
      <c r="AQ803" t="s">
        <v>87</v>
      </c>
      <c r="AR803" t="s">
        <v>87</v>
      </c>
      <c r="AS803" t="s">
        <v>87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1788</v>
      </c>
      <c r="B804" t="s">
        <v>79</v>
      </c>
      <c r="C804" t="s">
        <v>187</v>
      </c>
      <c r="D804" t="s">
        <v>81</v>
      </c>
      <c r="E804" s="2" t="str">
        <f>HYPERLINK("capsilon://?command=openfolder&amp;siteaddress=FAM.docvelocity-na8.net&amp;folderid=FX14A511DF-9C0B-5617-EB30-7488EF4E3F0C","FX220313857")</f>
        <v>FX220313857</v>
      </c>
      <c r="F804" t="s">
        <v>19</v>
      </c>
      <c r="G804" t="s">
        <v>19</v>
      </c>
      <c r="H804" t="s">
        <v>82</v>
      </c>
      <c r="I804" t="s">
        <v>214</v>
      </c>
      <c r="J804">
        <v>28</v>
      </c>
      <c r="K804" t="s">
        <v>84</v>
      </c>
      <c r="L804" t="s">
        <v>85</v>
      </c>
      <c r="M804" t="s">
        <v>86</v>
      </c>
      <c r="N804">
        <v>1</v>
      </c>
      <c r="O804" s="1">
        <v>44652.411932870367</v>
      </c>
      <c r="P804" s="1">
        <v>44652.467893518522</v>
      </c>
      <c r="Q804">
        <v>4618</v>
      </c>
      <c r="R804">
        <v>217</v>
      </c>
      <c r="S804" t="b">
        <v>0</v>
      </c>
      <c r="T804" t="s">
        <v>87</v>
      </c>
      <c r="U804" t="b">
        <v>0</v>
      </c>
      <c r="V804" t="s">
        <v>407</v>
      </c>
      <c r="W804" s="1">
        <v>44652.467893518522</v>
      </c>
      <c r="X804">
        <v>217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28</v>
      </c>
      <c r="AE804">
        <v>21</v>
      </c>
      <c r="AF804">
        <v>0</v>
      </c>
      <c r="AG804">
        <v>3</v>
      </c>
      <c r="AH804" t="s">
        <v>87</v>
      </c>
      <c r="AI804" t="s">
        <v>87</v>
      </c>
      <c r="AJ804" t="s">
        <v>87</v>
      </c>
      <c r="AK804" t="s">
        <v>87</v>
      </c>
      <c r="AL804" t="s">
        <v>87</v>
      </c>
      <c r="AM804" t="s">
        <v>87</v>
      </c>
      <c r="AN804" t="s">
        <v>87</v>
      </c>
      <c r="AO804" t="s">
        <v>87</v>
      </c>
      <c r="AP804" t="s">
        <v>87</v>
      </c>
      <c r="AQ804" t="s">
        <v>87</v>
      </c>
      <c r="AR804" t="s">
        <v>87</v>
      </c>
      <c r="AS804" t="s">
        <v>87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1789</v>
      </c>
      <c r="B805" t="s">
        <v>79</v>
      </c>
      <c r="C805" t="s">
        <v>1781</v>
      </c>
      <c r="D805" t="s">
        <v>81</v>
      </c>
      <c r="E805" s="2" t="str">
        <f>HYPERLINK("capsilon://?command=openfolder&amp;siteaddress=FAM.docvelocity-na8.net&amp;folderid=FX1BF1B0F8-024E-645F-88BC-816F3DB63F35","FX220313224")</f>
        <v>FX220313224</v>
      </c>
      <c r="F805" t="s">
        <v>19</v>
      </c>
      <c r="G805" t="s">
        <v>19</v>
      </c>
      <c r="H805" t="s">
        <v>82</v>
      </c>
      <c r="I805" t="s">
        <v>1782</v>
      </c>
      <c r="J805">
        <v>453</v>
      </c>
      <c r="K805" t="s">
        <v>84</v>
      </c>
      <c r="L805" t="s">
        <v>85</v>
      </c>
      <c r="M805" t="s">
        <v>86</v>
      </c>
      <c r="N805">
        <v>2</v>
      </c>
      <c r="O805" s="1">
        <v>44652.414143518516</v>
      </c>
      <c r="P805" s="1">
        <v>44652.473124999997</v>
      </c>
      <c r="Q805">
        <v>9</v>
      </c>
      <c r="R805">
        <v>5087</v>
      </c>
      <c r="S805" t="b">
        <v>0</v>
      </c>
      <c r="T805" t="s">
        <v>87</v>
      </c>
      <c r="U805" t="b">
        <v>1</v>
      </c>
      <c r="V805" t="s">
        <v>407</v>
      </c>
      <c r="W805" s="1">
        <v>44652.455810185187</v>
      </c>
      <c r="X805">
        <v>3597</v>
      </c>
      <c r="Y805">
        <v>395</v>
      </c>
      <c r="Z805">
        <v>0</v>
      </c>
      <c r="AA805">
        <v>395</v>
      </c>
      <c r="AB805">
        <v>0</v>
      </c>
      <c r="AC805">
        <v>43</v>
      </c>
      <c r="AD805">
        <v>58</v>
      </c>
      <c r="AE805">
        <v>0</v>
      </c>
      <c r="AF805">
        <v>0</v>
      </c>
      <c r="AG805">
        <v>0</v>
      </c>
      <c r="AH805" t="s">
        <v>420</v>
      </c>
      <c r="AI805" s="1">
        <v>44652.473124999997</v>
      </c>
      <c r="AJ805">
        <v>1490</v>
      </c>
      <c r="AK805">
        <v>3</v>
      </c>
      <c r="AL805">
        <v>0</v>
      </c>
      <c r="AM805">
        <v>3</v>
      </c>
      <c r="AN805">
        <v>0</v>
      </c>
      <c r="AO805">
        <v>2</v>
      </c>
      <c r="AP805">
        <v>55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1790</v>
      </c>
      <c r="B806" t="s">
        <v>79</v>
      </c>
      <c r="C806" t="s">
        <v>187</v>
      </c>
      <c r="D806" t="s">
        <v>81</v>
      </c>
      <c r="E806" s="2" t="str">
        <f>HYPERLINK("capsilon://?command=openfolder&amp;siteaddress=FAM.docvelocity-na8.net&amp;folderid=FX14A511DF-9C0B-5617-EB30-7488EF4E3F0C","FX220313857")</f>
        <v>FX220313857</v>
      </c>
      <c r="F806" t="s">
        <v>19</v>
      </c>
      <c r="G806" t="s">
        <v>19</v>
      </c>
      <c r="H806" t="s">
        <v>82</v>
      </c>
      <c r="I806" t="s">
        <v>1784</v>
      </c>
      <c r="J806">
        <v>100</v>
      </c>
      <c r="K806" t="s">
        <v>84</v>
      </c>
      <c r="L806" t="s">
        <v>85</v>
      </c>
      <c r="M806" t="s">
        <v>86</v>
      </c>
      <c r="N806">
        <v>2</v>
      </c>
      <c r="O806" s="1">
        <v>44652.41479166667</v>
      </c>
      <c r="P806" s="1">
        <v>44652.429490740738</v>
      </c>
      <c r="Q806">
        <v>344</v>
      </c>
      <c r="R806">
        <v>926</v>
      </c>
      <c r="S806" t="b">
        <v>0</v>
      </c>
      <c r="T806" t="s">
        <v>87</v>
      </c>
      <c r="U806" t="b">
        <v>1</v>
      </c>
      <c r="V806" t="s">
        <v>660</v>
      </c>
      <c r="W806" s="1">
        <v>44652.422766203701</v>
      </c>
      <c r="X806">
        <v>447</v>
      </c>
      <c r="Y806">
        <v>90</v>
      </c>
      <c r="Z806">
        <v>0</v>
      </c>
      <c r="AA806">
        <v>90</v>
      </c>
      <c r="AB806">
        <v>0</v>
      </c>
      <c r="AC806">
        <v>0</v>
      </c>
      <c r="AD806">
        <v>10</v>
      </c>
      <c r="AE806">
        <v>0</v>
      </c>
      <c r="AF806">
        <v>0</v>
      </c>
      <c r="AG806">
        <v>0</v>
      </c>
      <c r="AH806" t="s">
        <v>442</v>
      </c>
      <c r="AI806" s="1">
        <v>44652.429490740738</v>
      </c>
      <c r="AJ806">
        <v>479</v>
      </c>
      <c r="AK806">
        <v>2</v>
      </c>
      <c r="AL806">
        <v>0</v>
      </c>
      <c r="AM806">
        <v>2</v>
      </c>
      <c r="AN806">
        <v>0</v>
      </c>
      <c r="AO806">
        <v>2</v>
      </c>
      <c r="AP806">
        <v>8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1791</v>
      </c>
      <c r="B807" t="s">
        <v>79</v>
      </c>
      <c r="C807" t="s">
        <v>737</v>
      </c>
      <c r="D807" t="s">
        <v>81</v>
      </c>
      <c r="E807" s="2" t="str">
        <f>HYPERLINK("capsilon://?command=openfolder&amp;siteaddress=FAM.docvelocity-na8.net&amp;folderid=FXF9CC45FD-7199-4486-64F4-108F205932F5","FX22041029")</f>
        <v>FX22041029</v>
      </c>
      <c r="F807" t="s">
        <v>19</v>
      </c>
      <c r="G807" t="s">
        <v>19</v>
      </c>
      <c r="H807" t="s">
        <v>82</v>
      </c>
      <c r="I807" t="s">
        <v>1792</v>
      </c>
      <c r="J807">
        <v>130</v>
      </c>
      <c r="K807" t="s">
        <v>84</v>
      </c>
      <c r="L807" t="s">
        <v>85</v>
      </c>
      <c r="M807" t="s">
        <v>86</v>
      </c>
      <c r="N807">
        <v>1</v>
      </c>
      <c r="O807" s="1">
        <v>44656.414675925924</v>
      </c>
      <c r="P807" s="1">
        <v>44656.418541666666</v>
      </c>
      <c r="Q807">
        <v>226</v>
      </c>
      <c r="R807">
        <v>108</v>
      </c>
      <c r="S807" t="b">
        <v>0</v>
      </c>
      <c r="T807" t="s">
        <v>87</v>
      </c>
      <c r="U807" t="b">
        <v>0</v>
      </c>
      <c r="V807" t="s">
        <v>993</v>
      </c>
      <c r="W807" s="1">
        <v>44656.418541666666</v>
      </c>
      <c r="X807">
        <v>108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130</v>
      </c>
      <c r="AE807">
        <v>118</v>
      </c>
      <c r="AF807">
        <v>0</v>
      </c>
      <c r="AG807">
        <v>4</v>
      </c>
      <c r="AH807" t="s">
        <v>87</v>
      </c>
      <c r="AI807" t="s">
        <v>87</v>
      </c>
      <c r="AJ807" t="s">
        <v>87</v>
      </c>
      <c r="AK807" t="s">
        <v>87</v>
      </c>
      <c r="AL807" t="s">
        <v>87</v>
      </c>
      <c r="AM807" t="s">
        <v>87</v>
      </c>
      <c r="AN807" t="s">
        <v>87</v>
      </c>
      <c r="AO807" t="s">
        <v>87</v>
      </c>
      <c r="AP807" t="s">
        <v>87</v>
      </c>
      <c r="AQ807" t="s">
        <v>87</v>
      </c>
      <c r="AR807" t="s">
        <v>87</v>
      </c>
      <c r="AS807" t="s">
        <v>87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1793</v>
      </c>
      <c r="B808" t="s">
        <v>79</v>
      </c>
      <c r="C808" t="s">
        <v>737</v>
      </c>
      <c r="D808" t="s">
        <v>81</v>
      </c>
      <c r="E808" s="2" t="str">
        <f>HYPERLINK("capsilon://?command=openfolder&amp;siteaddress=FAM.docvelocity-na8.net&amp;folderid=FXF9CC45FD-7199-4486-64F4-108F205932F5","FX22041029")</f>
        <v>FX22041029</v>
      </c>
      <c r="F808" t="s">
        <v>19</v>
      </c>
      <c r="G808" t="s">
        <v>19</v>
      </c>
      <c r="H808" t="s">
        <v>82</v>
      </c>
      <c r="I808" t="s">
        <v>1792</v>
      </c>
      <c r="J808">
        <v>182</v>
      </c>
      <c r="K808" t="s">
        <v>84</v>
      </c>
      <c r="L808" t="s">
        <v>85</v>
      </c>
      <c r="M808" t="s">
        <v>86</v>
      </c>
      <c r="N808">
        <v>2</v>
      </c>
      <c r="O808" s="1">
        <v>44656.419317129628</v>
      </c>
      <c r="P808" s="1">
        <v>44656.44054398148</v>
      </c>
      <c r="Q808">
        <v>515</v>
      </c>
      <c r="R808">
        <v>1319</v>
      </c>
      <c r="S808" t="b">
        <v>0</v>
      </c>
      <c r="T808" t="s">
        <v>87</v>
      </c>
      <c r="U808" t="b">
        <v>1</v>
      </c>
      <c r="V808" t="s">
        <v>993</v>
      </c>
      <c r="W808" s="1">
        <v>44656.425162037034</v>
      </c>
      <c r="X808">
        <v>480</v>
      </c>
      <c r="Y808">
        <v>158</v>
      </c>
      <c r="Z808">
        <v>0</v>
      </c>
      <c r="AA808">
        <v>158</v>
      </c>
      <c r="AB808">
        <v>0</v>
      </c>
      <c r="AC808">
        <v>5</v>
      </c>
      <c r="AD808">
        <v>24</v>
      </c>
      <c r="AE808">
        <v>0</v>
      </c>
      <c r="AF808">
        <v>0</v>
      </c>
      <c r="AG808">
        <v>0</v>
      </c>
      <c r="AH808" t="s">
        <v>420</v>
      </c>
      <c r="AI808" s="1">
        <v>44656.44054398148</v>
      </c>
      <c r="AJ808">
        <v>839</v>
      </c>
      <c r="AK808">
        <v>2</v>
      </c>
      <c r="AL808">
        <v>0</v>
      </c>
      <c r="AM808">
        <v>2</v>
      </c>
      <c r="AN808">
        <v>0</v>
      </c>
      <c r="AO808">
        <v>0</v>
      </c>
      <c r="AP808">
        <v>22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1794</v>
      </c>
      <c r="B809" t="s">
        <v>79</v>
      </c>
      <c r="C809" t="s">
        <v>1795</v>
      </c>
      <c r="D809" t="s">
        <v>81</v>
      </c>
      <c r="E809" s="2" t="str">
        <f>HYPERLINK("capsilon://?command=openfolder&amp;siteaddress=FAM.docvelocity-na8.net&amp;folderid=FXE77C1929-9CAB-145A-7F0F-DE3F9DC1AC91","FX22032978")</f>
        <v>FX22032978</v>
      </c>
      <c r="F809" t="s">
        <v>19</v>
      </c>
      <c r="G809" t="s">
        <v>19</v>
      </c>
      <c r="H809" t="s">
        <v>82</v>
      </c>
      <c r="I809" t="s">
        <v>1796</v>
      </c>
      <c r="J809">
        <v>0</v>
      </c>
      <c r="K809" t="s">
        <v>84</v>
      </c>
      <c r="L809" t="s">
        <v>85</v>
      </c>
      <c r="M809" t="s">
        <v>86</v>
      </c>
      <c r="N809">
        <v>2</v>
      </c>
      <c r="O809" s="1">
        <v>44652.418645833335</v>
      </c>
      <c r="P809" s="1">
        <v>44652.518263888887</v>
      </c>
      <c r="Q809">
        <v>6248</v>
      </c>
      <c r="R809">
        <v>2359</v>
      </c>
      <c r="S809" t="b">
        <v>0</v>
      </c>
      <c r="T809" t="s">
        <v>87</v>
      </c>
      <c r="U809" t="b">
        <v>0</v>
      </c>
      <c r="V809" t="s">
        <v>139</v>
      </c>
      <c r="W809" s="1">
        <v>44652.506215277775</v>
      </c>
      <c r="X809">
        <v>1921</v>
      </c>
      <c r="Y809">
        <v>52</v>
      </c>
      <c r="Z809">
        <v>0</v>
      </c>
      <c r="AA809">
        <v>52</v>
      </c>
      <c r="AB809">
        <v>0</v>
      </c>
      <c r="AC809">
        <v>26</v>
      </c>
      <c r="AD809">
        <v>-52</v>
      </c>
      <c r="AE809">
        <v>0</v>
      </c>
      <c r="AF809">
        <v>0</v>
      </c>
      <c r="AG809">
        <v>0</v>
      </c>
      <c r="AH809" t="s">
        <v>190</v>
      </c>
      <c r="AI809" s="1">
        <v>44652.518263888887</v>
      </c>
      <c r="AJ809">
        <v>432</v>
      </c>
      <c r="AK809">
        <v>2</v>
      </c>
      <c r="AL809">
        <v>0</v>
      </c>
      <c r="AM809">
        <v>2</v>
      </c>
      <c r="AN809">
        <v>0</v>
      </c>
      <c r="AO809">
        <v>2</v>
      </c>
      <c r="AP809">
        <v>-54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1797</v>
      </c>
      <c r="B810" t="s">
        <v>79</v>
      </c>
      <c r="C810" t="s">
        <v>1798</v>
      </c>
      <c r="D810" t="s">
        <v>81</v>
      </c>
      <c r="E810" s="2" t="str">
        <f>HYPERLINK("capsilon://?command=openfolder&amp;siteaddress=FAM.docvelocity-na8.net&amp;folderid=FX57B34363-3E79-9821-E766-B6633AF38C1A","FX22031690")</f>
        <v>FX22031690</v>
      </c>
      <c r="F810" t="s">
        <v>19</v>
      </c>
      <c r="G810" t="s">
        <v>19</v>
      </c>
      <c r="H810" t="s">
        <v>82</v>
      </c>
      <c r="I810" t="s">
        <v>1799</v>
      </c>
      <c r="J810">
        <v>48</v>
      </c>
      <c r="K810" t="s">
        <v>84</v>
      </c>
      <c r="L810" t="s">
        <v>85</v>
      </c>
      <c r="M810" t="s">
        <v>86</v>
      </c>
      <c r="N810">
        <v>2</v>
      </c>
      <c r="O810" s="1">
        <v>44656.420891203707</v>
      </c>
      <c r="P810" s="1">
        <v>44656.432939814818</v>
      </c>
      <c r="Q810">
        <v>585</v>
      </c>
      <c r="R810">
        <v>456</v>
      </c>
      <c r="S810" t="b">
        <v>0</v>
      </c>
      <c r="T810" t="s">
        <v>87</v>
      </c>
      <c r="U810" t="b">
        <v>0</v>
      </c>
      <c r="V810" t="s">
        <v>993</v>
      </c>
      <c r="W810" s="1">
        <v>44656.428391203706</v>
      </c>
      <c r="X810">
        <v>278</v>
      </c>
      <c r="Y810">
        <v>43</v>
      </c>
      <c r="Z810">
        <v>0</v>
      </c>
      <c r="AA810">
        <v>43</v>
      </c>
      <c r="AB810">
        <v>0</v>
      </c>
      <c r="AC810">
        <v>5</v>
      </c>
      <c r="AD810">
        <v>5</v>
      </c>
      <c r="AE810">
        <v>0</v>
      </c>
      <c r="AF810">
        <v>0</v>
      </c>
      <c r="AG810">
        <v>0</v>
      </c>
      <c r="AH810" t="s">
        <v>413</v>
      </c>
      <c r="AI810" s="1">
        <v>44656.432939814818</v>
      </c>
      <c r="AJ810">
        <v>178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5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1800</v>
      </c>
      <c r="B811" t="s">
        <v>79</v>
      </c>
      <c r="C811" t="s">
        <v>1801</v>
      </c>
      <c r="D811" t="s">
        <v>81</v>
      </c>
      <c r="E811" s="2" t="str">
        <f>HYPERLINK("capsilon://?command=openfolder&amp;siteaddress=FAM.docvelocity-na8.net&amp;folderid=FXD9BF0ADB-9EF5-31C2-5C4E-E51EE474D901","FX220311460")</f>
        <v>FX220311460</v>
      </c>
      <c r="F811" t="s">
        <v>19</v>
      </c>
      <c r="G811" t="s">
        <v>19</v>
      </c>
      <c r="H811" t="s">
        <v>82</v>
      </c>
      <c r="I811" t="s">
        <v>1802</v>
      </c>
      <c r="J811">
        <v>86</v>
      </c>
      <c r="K811" t="s">
        <v>84</v>
      </c>
      <c r="L811" t="s">
        <v>85</v>
      </c>
      <c r="M811" t="s">
        <v>86</v>
      </c>
      <c r="N811">
        <v>1</v>
      </c>
      <c r="O811" s="1">
        <v>44656.42465277778</v>
      </c>
      <c r="P811" s="1">
        <v>44656.43340277778</v>
      </c>
      <c r="Q811">
        <v>603</v>
      </c>
      <c r="R811">
        <v>153</v>
      </c>
      <c r="S811" t="b">
        <v>0</v>
      </c>
      <c r="T811" t="s">
        <v>87</v>
      </c>
      <c r="U811" t="b">
        <v>0</v>
      </c>
      <c r="V811" t="s">
        <v>407</v>
      </c>
      <c r="W811" s="1">
        <v>44656.43340277778</v>
      </c>
      <c r="X811">
        <v>146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86</v>
      </c>
      <c r="AE811">
        <v>74</v>
      </c>
      <c r="AF811">
        <v>0</v>
      </c>
      <c r="AG811">
        <v>3</v>
      </c>
      <c r="AH811" t="s">
        <v>87</v>
      </c>
      <c r="AI811" t="s">
        <v>87</v>
      </c>
      <c r="AJ811" t="s">
        <v>87</v>
      </c>
      <c r="AK811" t="s">
        <v>87</v>
      </c>
      <c r="AL811" t="s">
        <v>87</v>
      </c>
      <c r="AM811" t="s">
        <v>87</v>
      </c>
      <c r="AN811" t="s">
        <v>87</v>
      </c>
      <c r="AO811" t="s">
        <v>87</v>
      </c>
      <c r="AP811" t="s">
        <v>87</v>
      </c>
      <c r="AQ811" t="s">
        <v>87</v>
      </c>
      <c r="AR811" t="s">
        <v>87</v>
      </c>
      <c r="AS811" t="s">
        <v>87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1803</v>
      </c>
      <c r="B812" t="s">
        <v>79</v>
      </c>
      <c r="C812" t="s">
        <v>1804</v>
      </c>
      <c r="D812" t="s">
        <v>81</v>
      </c>
      <c r="E812" s="2" t="str">
        <f>HYPERLINK("capsilon://?command=openfolder&amp;siteaddress=FAM.docvelocity-na8.net&amp;folderid=FX118D00F1-3454-12C6-C871-39757941E947","FX2204921")</f>
        <v>FX2204921</v>
      </c>
      <c r="F812" t="s">
        <v>19</v>
      </c>
      <c r="G812" t="s">
        <v>19</v>
      </c>
      <c r="H812" t="s">
        <v>82</v>
      </c>
      <c r="I812" t="s">
        <v>1805</v>
      </c>
      <c r="J812">
        <v>132</v>
      </c>
      <c r="K812" t="s">
        <v>84</v>
      </c>
      <c r="L812" t="s">
        <v>85</v>
      </c>
      <c r="M812" t="s">
        <v>86</v>
      </c>
      <c r="N812">
        <v>1</v>
      </c>
      <c r="O812" s="1">
        <v>44656.4296875</v>
      </c>
      <c r="P812" s="1">
        <v>44656.435833333337</v>
      </c>
      <c r="Q812">
        <v>322</v>
      </c>
      <c r="R812">
        <v>209</v>
      </c>
      <c r="S812" t="b">
        <v>0</v>
      </c>
      <c r="T812" t="s">
        <v>87</v>
      </c>
      <c r="U812" t="b">
        <v>0</v>
      </c>
      <c r="V812" t="s">
        <v>407</v>
      </c>
      <c r="W812" s="1">
        <v>44656.435833333337</v>
      </c>
      <c r="X812">
        <v>209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132</v>
      </c>
      <c r="AE812">
        <v>120</v>
      </c>
      <c r="AF812">
        <v>0</v>
      </c>
      <c r="AG812">
        <v>5</v>
      </c>
      <c r="AH812" t="s">
        <v>87</v>
      </c>
      <c r="AI812" t="s">
        <v>87</v>
      </c>
      <c r="AJ812" t="s">
        <v>87</v>
      </c>
      <c r="AK812" t="s">
        <v>87</v>
      </c>
      <c r="AL812" t="s">
        <v>87</v>
      </c>
      <c r="AM812" t="s">
        <v>87</v>
      </c>
      <c r="AN812" t="s">
        <v>87</v>
      </c>
      <c r="AO812" t="s">
        <v>87</v>
      </c>
      <c r="AP812" t="s">
        <v>87</v>
      </c>
      <c r="AQ812" t="s">
        <v>87</v>
      </c>
      <c r="AR812" t="s">
        <v>87</v>
      </c>
      <c r="AS812" t="s">
        <v>87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1806</v>
      </c>
      <c r="B813" t="s">
        <v>79</v>
      </c>
      <c r="C813" t="s">
        <v>1801</v>
      </c>
      <c r="D813" t="s">
        <v>81</v>
      </c>
      <c r="E813" s="2" t="str">
        <f>HYPERLINK("capsilon://?command=openfolder&amp;siteaddress=FAM.docvelocity-na8.net&amp;folderid=FXD9BF0ADB-9EF5-31C2-5C4E-E51EE474D901","FX220311460")</f>
        <v>FX220311460</v>
      </c>
      <c r="F813" t="s">
        <v>19</v>
      </c>
      <c r="G813" t="s">
        <v>19</v>
      </c>
      <c r="H813" t="s">
        <v>82</v>
      </c>
      <c r="I813" t="s">
        <v>1802</v>
      </c>
      <c r="J813">
        <v>114</v>
      </c>
      <c r="K813" t="s">
        <v>84</v>
      </c>
      <c r="L813" t="s">
        <v>85</v>
      </c>
      <c r="M813" t="s">
        <v>86</v>
      </c>
      <c r="N813">
        <v>2</v>
      </c>
      <c r="O813" s="1">
        <v>44656.434039351851</v>
      </c>
      <c r="P813" s="1">
        <v>44656.467615740738</v>
      </c>
      <c r="Q813">
        <v>1829</v>
      </c>
      <c r="R813">
        <v>1072</v>
      </c>
      <c r="S813" t="b">
        <v>0</v>
      </c>
      <c r="T813" t="s">
        <v>87</v>
      </c>
      <c r="U813" t="b">
        <v>1</v>
      </c>
      <c r="V813" t="s">
        <v>407</v>
      </c>
      <c r="W813" s="1">
        <v>44656.444560185184</v>
      </c>
      <c r="X813">
        <v>753</v>
      </c>
      <c r="Y813">
        <v>121</v>
      </c>
      <c r="Z813">
        <v>0</v>
      </c>
      <c r="AA813">
        <v>121</v>
      </c>
      <c r="AB813">
        <v>0</v>
      </c>
      <c r="AC813">
        <v>30</v>
      </c>
      <c r="AD813">
        <v>-7</v>
      </c>
      <c r="AE813">
        <v>0</v>
      </c>
      <c r="AF813">
        <v>0</v>
      </c>
      <c r="AG813">
        <v>0</v>
      </c>
      <c r="AH813" t="s">
        <v>413</v>
      </c>
      <c r="AI813" s="1">
        <v>44656.467615740738</v>
      </c>
      <c r="AJ813">
        <v>301</v>
      </c>
      <c r="AK813">
        <v>0</v>
      </c>
      <c r="AL813">
        <v>0</v>
      </c>
      <c r="AM813">
        <v>0</v>
      </c>
      <c r="AN813">
        <v>5</v>
      </c>
      <c r="AO813">
        <v>0</v>
      </c>
      <c r="AP813">
        <v>-7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1807</v>
      </c>
      <c r="B814" t="s">
        <v>79</v>
      </c>
      <c r="C814" t="s">
        <v>1804</v>
      </c>
      <c r="D814" t="s">
        <v>81</v>
      </c>
      <c r="E814" s="2" t="str">
        <f>HYPERLINK("capsilon://?command=openfolder&amp;siteaddress=FAM.docvelocity-na8.net&amp;folderid=FX118D00F1-3454-12C6-C871-39757941E947","FX2204921")</f>
        <v>FX2204921</v>
      </c>
      <c r="F814" t="s">
        <v>19</v>
      </c>
      <c r="G814" t="s">
        <v>19</v>
      </c>
      <c r="H814" t="s">
        <v>82</v>
      </c>
      <c r="I814" t="s">
        <v>1805</v>
      </c>
      <c r="J814">
        <v>204</v>
      </c>
      <c r="K814" t="s">
        <v>84</v>
      </c>
      <c r="L814" t="s">
        <v>85</v>
      </c>
      <c r="M814" t="s">
        <v>86</v>
      </c>
      <c r="N814">
        <v>2</v>
      </c>
      <c r="O814" s="1">
        <v>44656.436481481483</v>
      </c>
      <c r="P814" s="1">
        <v>44656.470960648148</v>
      </c>
      <c r="Q814">
        <v>1948</v>
      </c>
      <c r="R814">
        <v>1031</v>
      </c>
      <c r="S814" t="b">
        <v>0</v>
      </c>
      <c r="T814" t="s">
        <v>87</v>
      </c>
      <c r="U814" t="b">
        <v>1</v>
      </c>
      <c r="V814" t="s">
        <v>1508</v>
      </c>
      <c r="W814" s="1">
        <v>44656.452222222222</v>
      </c>
      <c r="X814">
        <v>743</v>
      </c>
      <c r="Y814">
        <v>177</v>
      </c>
      <c r="Z814">
        <v>0</v>
      </c>
      <c r="AA814">
        <v>177</v>
      </c>
      <c r="AB814">
        <v>0</v>
      </c>
      <c r="AC814">
        <v>16</v>
      </c>
      <c r="AD814">
        <v>27</v>
      </c>
      <c r="AE814">
        <v>0</v>
      </c>
      <c r="AF814">
        <v>0</v>
      </c>
      <c r="AG814">
        <v>0</v>
      </c>
      <c r="AH814" t="s">
        <v>413</v>
      </c>
      <c r="AI814" s="1">
        <v>44656.470960648148</v>
      </c>
      <c r="AJ814">
        <v>288</v>
      </c>
      <c r="AK814">
        <v>4</v>
      </c>
      <c r="AL814">
        <v>0</v>
      </c>
      <c r="AM814">
        <v>4</v>
      </c>
      <c r="AN814">
        <v>0</v>
      </c>
      <c r="AO814">
        <v>4</v>
      </c>
      <c r="AP814">
        <v>23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1808</v>
      </c>
      <c r="B815" t="s">
        <v>79</v>
      </c>
      <c r="C815" t="s">
        <v>1720</v>
      </c>
      <c r="D815" t="s">
        <v>81</v>
      </c>
      <c r="E815" s="2" t="str">
        <f>HYPERLINK("capsilon://?command=openfolder&amp;siteaddress=FAM.docvelocity-na8.net&amp;folderid=FXE9859051-497C-C95E-4E6E-D21CFF324C41","FX22033050")</f>
        <v>FX22033050</v>
      </c>
      <c r="F815" t="s">
        <v>19</v>
      </c>
      <c r="G815" t="s">
        <v>19</v>
      </c>
      <c r="H815" t="s">
        <v>82</v>
      </c>
      <c r="I815" t="s">
        <v>1809</v>
      </c>
      <c r="J815">
        <v>481</v>
      </c>
      <c r="K815" t="s">
        <v>84</v>
      </c>
      <c r="L815" t="s">
        <v>85</v>
      </c>
      <c r="M815" t="s">
        <v>86</v>
      </c>
      <c r="N815">
        <v>1</v>
      </c>
      <c r="O815" s="1">
        <v>44656.450902777775</v>
      </c>
      <c r="P815" s="1">
        <v>44656.507349537038</v>
      </c>
      <c r="Q815">
        <v>3821</v>
      </c>
      <c r="R815">
        <v>1056</v>
      </c>
      <c r="S815" t="b">
        <v>0</v>
      </c>
      <c r="T815" t="s">
        <v>87</v>
      </c>
      <c r="U815" t="b">
        <v>0</v>
      </c>
      <c r="V815" t="s">
        <v>88</v>
      </c>
      <c r="W815" s="1">
        <v>44656.507349537038</v>
      </c>
      <c r="X815">
        <v>456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481</v>
      </c>
      <c r="AE815">
        <v>0</v>
      </c>
      <c r="AF815">
        <v>0</v>
      </c>
      <c r="AG815">
        <v>17</v>
      </c>
      <c r="AH815" t="s">
        <v>87</v>
      </c>
      <c r="AI815" t="s">
        <v>87</v>
      </c>
      <c r="AJ815" t="s">
        <v>87</v>
      </c>
      <c r="AK815" t="s">
        <v>87</v>
      </c>
      <c r="AL815" t="s">
        <v>87</v>
      </c>
      <c r="AM815" t="s">
        <v>87</v>
      </c>
      <c r="AN815" t="s">
        <v>87</v>
      </c>
      <c r="AO815" t="s">
        <v>87</v>
      </c>
      <c r="AP815" t="s">
        <v>87</v>
      </c>
      <c r="AQ815" t="s">
        <v>87</v>
      </c>
      <c r="AR815" t="s">
        <v>87</v>
      </c>
      <c r="AS815" t="s">
        <v>87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1810</v>
      </c>
      <c r="B816" t="s">
        <v>79</v>
      </c>
      <c r="C816" t="s">
        <v>507</v>
      </c>
      <c r="D816" t="s">
        <v>81</v>
      </c>
      <c r="E816" s="2" t="str">
        <f>HYPERLINK("capsilon://?command=openfolder&amp;siteaddress=FAM.docvelocity-na8.net&amp;folderid=FX354806A9-F86A-A484-6ADE-E4C806868291","FX220314056")</f>
        <v>FX220314056</v>
      </c>
      <c r="F816" t="s">
        <v>19</v>
      </c>
      <c r="G816" t="s">
        <v>19</v>
      </c>
      <c r="H816" t="s">
        <v>82</v>
      </c>
      <c r="I816" t="s">
        <v>1811</v>
      </c>
      <c r="J816">
        <v>180</v>
      </c>
      <c r="K816" t="s">
        <v>84</v>
      </c>
      <c r="L816" t="s">
        <v>85</v>
      </c>
      <c r="M816" t="s">
        <v>86</v>
      </c>
      <c r="N816">
        <v>1</v>
      </c>
      <c r="O816" s="1">
        <v>44656.466064814813</v>
      </c>
      <c r="P816" s="1">
        <v>44656.510162037041</v>
      </c>
      <c r="Q816">
        <v>3195</v>
      </c>
      <c r="R816">
        <v>615</v>
      </c>
      <c r="S816" t="b">
        <v>0</v>
      </c>
      <c r="T816" t="s">
        <v>87</v>
      </c>
      <c r="U816" t="b">
        <v>0</v>
      </c>
      <c r="V816" t="s">
        <v>88</v>
      </c>
      <c r="W816" s="1">
        <v>44656.510162037041</v>
      </c>
      <c r="X816">
        <v>243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180</v>
      </c>
      <c r="AE816">
        <v>144</v>
      </c>
      <c r="AF816">
        <v>0</v>
      </c>
      <c r="AG816">
        <v>16</v>
      </c>
      <c r="AH816" t="s">
        <v>87</v>
      </c>
      <c r="AI816" t="s">
        <v>87</v>
      </c>
      <c r="AJ816" t="s">
        <v>87</v>
      </c>
      <c r="AK816" t="s">
        <v>87</v>
      </c>
      <c r="AL816" t="s">
        <v>87</v>
      </c>
      <c r="AM816" t="s">
        <v>87</v>
      </c>
      <c r="AN816" t="s">
        <v>87</v>
      </c>
      <c r="AO816" t="s">
        <v>87</v>
      </c>
      <c r="AP816" t="s">
        <v>87</v>
      </c>
      <c r="AQ816" t="s">
        <v>87</v>
      </c>
      <c r="AR816" t="s">
        <v>87</v>
      </c>
      <c r="AS816" t="s">
        <v>87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1812</v>
      </c>
      <c r="B817" t="s">
        <v>79</v>
      </c>
      <c r="C817" t="s">
        <v>1813</v>
      </c>
      <c r="D817" t="s">
        <v>81</v>
      </c>
      <c r="E817" s="2" t="str">
        <f>HYPERLINK("capsilon://?command=openfolder&amp;siteaddress=FAM.docvelocity-na8.net&amp;folderid=FX51D291E2-AB56-7804-956B-A099EBE54C4A","FX22034039")</f>
        <v>FX22034039</v>
      </c>
      <c r="F817" t="s">
        <v>19</v>
      </c>
      <c r="G817" t="s">
        <v>19</v>
      </c>
      <c r="H817" t="s">
        <v>82</v>
      </c>
      <c r="I817" t="s">
        <v>1814</v>
      </c>
      <c r="J817">
        <v>0</v>
      </c>
      <c r="K817" t="s">
        <v>84</v>
      </c>
      <c r="L817" t="s">
        <v>85</v>
      </c>
      <c r="M817" t="s">
        <v>86</v>
      </c>
      <c r="N817">
        <v>2</v>
      </c>
      <c r="O817" s="1">
        <v>44652.424837962964</v>
      </c>
      <c r="P817" s="1">
        <v>44652.513726851852</v>
      </c>
      <c r="Q817">
        <v>7582</v>
      </c>
      <c r="R817">
        <v>98</v>
      </c>
      <c r="S817" t="b">
        <v>0</v>
      </c>
      <c r="T817" t="s">
        <v>87</v>
      </c>
      <c r="U817" t="b">
        <v>0</v>
      </c>
      <c r="V817" t="s">
        <v>196</v>
      </c>
      <c r="W817" s="1">
        <v>44652.487372685187</v>
      </c>
      <c r="X817">
        <v>68</v>
      </c>
      <c r="Y817">
        <v>0</v>
      </c>
      <c r="Z817">
        <v>0</v>
      </c>
      <c r="AA817">
        <v>0</v>
      </c>
      <c r="AB817">
        <v>37</v>
      </c>
      <c r="AC817">
        <v>0</v>
      </c>
      <c r="AD817">
        <v>0</v>
      </c>
      <c r="AE817">
        <v>0</v>
      </c>
      <c r="AF817">
        <v>0</v>
      </c>
      <c r="AG817">
        <v>0</v>
      </c>
      <c r="AH817" t="s">
        <v>102</v>
      </c>
      <c r="AI817" s="1">
        <v>44652.513726851852</v>
      </c>
      <c r="AJ817">
        <v>30</v>
      </c>
      <c r="AK817">
        <v>0</v>
      </c>
      <c r="AL817">
        <v>0</v>
      </c>
      <c r="AM817">
        <v>0</v>
      </c>
      <c r="AN817">
        <v>37</v>
      </c>
      <c r="AO817">
        <v>0</v>
      </c>
      <c r="AP817">
        <v>0</v>
      </c>
      <c r="AQ817">
        <v>0</v>
      </c>
      <c r="AR817">
        <v>0</v>
      </c>
      <c r="AS817">
        <v>0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1815</v>
      </c>
      <c r="B818" t="s">
        <v>79</v>
      </c>
      <c r="C818" t="s">
        <v>1816</v>
      </c>
      <c r="D818" t="s">
        <v>81</v>
      </c>
      <c r="E818" s="2" t="str">
        <f>HYPERLINK("capsilon://?command=openfolder&amp;siteaddress=FAM.docvelocity-na8.net&amp;folderid=FX33078F8D-EF9F-F949-6ACA-6526BD6B8A5C","FX22019467")</f>
        <v>FX22019467</v>
      </c>
      <c r="F818" t="s">
        <v>19</v>
      </c>
      <c r="G818" t="s">
        <v>19</v>
      </c>
      <c r="H818" t="s">
        <v>82</v>
      </c>
      <c r="I818" t="s">
        <v>1817</v>
      </c>
      <c r="J818">
        <v>0</v>
      </c>
      <c r="K818" t="s">
        <v>84</v>
      </c>
      <c r="L818" t="s">
        <v>85</v>
      </c>
      <c r="M818" t="s">
        <v>86</v>
      </c>
      <c r="N818">
        <v>2</v>
      </c>
      <c r="O818" s="1">
        <v>44656.467627314814</v>
      </c>
      <c r="P818" s="1">
        <v>44656.49596064815</v>
      </c>
      <c r="Q818">
        <v>2093</v>
      </c>
      <c r="R818">
        <v>355</v>
      </c>
      <c r="S818" t="b">
        <v>0</v>
      </c>
      <c r="T818" t="s">
        <v>87</v>
      </c>
      <c r="U818" t="b">
        <v>0</v>
      </c>
      <c r="V818" t="s">
        <v>127</v>
      </c>
      <c r="W818" s="1">
        <v>44656.49428240741</v>
      </c>
      <c r="X818">
        <v>254</v>
      </c>
      <c r="Y818">
        <v>0</v>
      </c>
      <c r="Z818">
        <v>0</v>
      </c>
      <c r="AA818">
        <v>0</v>
      </c>
      <c r="AB818">
        <v>37</v>
      </c>
      <c r="AC818">
        <v>0</v>
      </c>
      <c r="AD818">
        <v>0</v>
      </c>
      <c r="AE818">
        <v>0</v>
      </c>
      <c r="AF818">
        <v>0</v>
      </c>
      <c r="AG818">
        <v>0</v>
      </c>
      <c r="AH818" t="s">
        <v>1818</v>
      </c>
      <c r="AI818" s="1">
        <v>44656.49596064815</v>
      </c>
      <c r="AJ818">
        <v>30</v>
      </c>
      <c r="AK818">
        <v>0</v>
      </c>
      <c r="AL818">
        <v>0</v>
      </c>
      <c r="AM818">
        <v>0</v>
      </c>
      <c r="AN818">
        <v>37</v>
      </c>
      <c r="AO818">
        <v>0</v>
      </c>
      <c r="AP818">
        <v>0</v>
      </c>
      <c r="AQ818">
        <v>0</v>
      </c>
      <c r="AR818">
        <v>0</v>
      </c>
      <c r="AS818">
        <v>0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1819</v>
      </c>
      <c r="B819" t="s">
        <v>79</v>
      </c>
      <c r="C819" t="s">
        <v>1766</v>
      </c>
      <c r="D819" t="s">
        <v>81</v>
      </c>
      <c r="E819" s="2" t="str">
        <f>HYPERLINK("capsilon://?command=openfolder&amp;siteaddress=FAM.docvelocity-na8.net&amp;folderid=FX14E2274F-93EA-1B32-8E23-B67144162927","FX220311268")</f>
        <v>FX220311268</v>
      </c>
      <c r="F819" t="s">
        <v>19</v>
      </c>
      <c r="G819" t="s">
        <v>19</v>
      </c>
      <c r="H819" t="s">
        <v>82</v>
      </c>
      <c r="I819" t="s">
        <v>1820</v>
      </c>
      <c r="J819">
        <v>354</v>
      </c>
      <c r="K819" t="s">
        <v>84</v>
      </c>
      <c r="L819" t="s">
        <v>85</v>
      </c>
      <c r="M819" t="s">
        <v>86</v>
      </c>
      <c r="N819">
        <v>1</v>
      </c>
      <c r="O819" s="1">
        <v>44656.468252314815</v>
      </c>
      <c r="P819" s="1">
        <v>44656.51153935185</v>
      </c>
      <c r="Q819">
        <v>3326</v>
      </c>
      <c r="R819">
        <v>414</v>
      </c>
      <c r="S819" t="b">
        <v>0</v>
      </c>
      <c r="T819" t="s">
        <v>87</v>
      </c>
      <c r="U819" t="b">
        <v>0</v>
      </c>
      <c r="V819" t="s">
        <v>88</v>
      </c>
      <c r="W819" s="1">
        <v>44656.51153935185</v>
      </c>
      <c r="X819">
        <v>98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354</v>
      </c>
      <c r="AE819">
        <v>349</v>
      </c>
      <c r="AF819">
        <v>0</v>
      </c>
      <c r="AG819">
        <v>5</v>
      </c>
      <c r="AH819" t="s">
        <v>87</v>
      </c>
      <c r="AI819" t="s">
        <v>87</v>
      </c>
      <c r="AJ819" t="s">
        <v>87</v>
      </c>
      <c r="AK819" t="s">
        <v>87</v>
      </c>
      <c r="AL819" t="s">
        <v>87</v>
      </c>
      <c r="AM819" t="s">
        <v>87</v>
      </c>
      <c r="AN819" t="s">
        <v>87</v>
      </c>
      <c r="AO819" t="s">
        <v>87</v>
      </c>
      <c r="AP819" t="s">
        <v>87</v>
      </c>
      <c r="AQ819" t="s">
        <v>87</v>
      </c>
      <c r="AR819" t="s">
        <v>87</v>
      </c>
      <c r="AS819" t="s">
        <v>87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1821</v>
      </c>
      <c r="B820" t="s">
        <v>79</v>
      </c>
      <c r="C820" t="s">
        <v>1795</v>
      </c>
      <c r="D820" t="s">
        <v>81</v>
      </c>
      <c r="E820" s="2" t="str">
        <f>HYPERLINK("capsilon://?command=openfolder&amp;siteaddress=FAM.docvelocity-na8.net&amp;folderid=FXE77C1929-9CAB-145A-7F0F-DE3F9DC1AC91","FX22032978")</f>
        <v>FX22032978</v>
      </c>
      <c r="F820" t="s">
        <v>19</v>
      </c>
      <c r="G820" t="s">
        <v>19</v>
      </c>
      <c r="H820" t="s">
        <v>82</v>
      </c>
      <c r="I820" t="s">
        <v>1822</v>
      </c>
      <c r="J820">
        <v>0</v>
      </c>
      <c r="K820" t="s">
        <v>84</v>
      </c>
      <c r="L820" t="s">
        <v>85</v>
      </c>
      <c r="M820" t="s">
        <v>86</v>
      </c>
      <c r="N820">
        <v>2</v>
      </c>
      <c r="O820" s="1">
        <v>44656.468333333331</v>
      </c>
      <c r="P820" s="1">
        <v>44656.498333333337</v>
      </c>
      <c r="Q820">
        <v>1083</v>
      </c>
      <c r="R820">
        <v>1509</v>
      </c>
      <c r="S820" t="b">
        <v>0</v>
      </c>
      <c r="T820" t="s">
        <v>87</v>
      </c>
      <c r="U820" t="b">
        <v>0</v>
      </c>
      <c r="V820" t="s">
        <v>189</v>
      </c>
      <c r="W820" s="1">
        <v>44656.489872685182</v>
      </c>
      <c r="X820">
        <v>1304</v>
      </c>
      <c r="Y820">
        <v>52</v>
      </c>
      <c r="Z820">
        <v>0</v>
      </c>
      <c r="AA820">
        <v>52</v>
      </c>
      <c r="AB820">
        <v>0</v>
      </c>
      <c r="AC820">
        <v>39</v>
      </c>
      <c r="AD820">
        <v>-52</v>
      </c>
      <c r="AE820">
        <v>0</v>
      </c>
      <c r="AF820">
        <v>0</v>
      </c>
      <c r="AG820">
        <v>0</v>
      </c>
      <c r="AH820" t="s">
        <v>1818</v>
      </c>
      <c r="AI820" s="1">
        <v>44656.498333333337</v>
      </c>
      <c r="AJ820">
        <v>205</v>
      </c>
      <c r="AK820">
        <v>3</v>
      </c>
      <c r="AL820">
        <v>0</v>
      </c>
      <c r="AM820">
        <v>3</v>
      </c>
      <c r="AN820">
        <v>0</v>
      </c>
      <c r="AO820">
        <v>2</v>
      </c>
      <c r="AP820">
        <v>-55</v>
      </c>
      <c r="AQ820">
        <v>0</v>
      </c>
      <c r="AR820">
        <v>0</v>
      </c>
      <c r="AS820">
        <v>0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1823</v>
      </c>
      <c r="B821" t="s">
        <v>79</v>
      </c>
      <c r="C821" t="s">
        <v>1766</v>
      </c>
      <c r="D821" t="s">
        <v>81</v>
      </c>
      <c r="E821" s="2" t="str">
        <f>HYPERLINK("capsilon://?command=openfolder&amp;siteaddress=FAM.docvelocity-na8.net&amp;folderid=FX14E2274F-93EA-1B32-8E23-B67144162927","FX220311268")</f>
        <v>FX220311268</v>
      </c>
      <c r="F821" t="s">
        <v>19</v>
      </c>
      <c r="G821" t="s">
        <v>19</v>
      </c>
      <c r="H821" t="s">
        <v>82</v>
      </c>
      <c r="I821" t="s">
        <v>1824</v>
      </c>
      <c r="J821">
        <v>28</v>
      </c>
      <c r="K821" t="s">
        <v>84</v>
      </c>
      <c r="L821" t="s">
        <v>85</v>
      </c>
      <c r="M821" t="s">
        <v>86</v>
      </c>
      <c r="N821">
        <v>2</v>
      </c>
      <c r="O821" s="1">
        <v>44656.468449074076</v>
      </c>
      <c r="P821" s="1">
        <v>44656.503923611112</v>
      </c>
      <c r="Q821">
        <v>1976</v>
      </c>
      <c r="R821">
        <v>1089</v>
      </c>
      <c r="S821" t="b">
        <v>0</v>
      </c>
      <c r="T821" t="s">
        <v>87</v>
      </c>
      <c r="U821" t="b">
        <v>0</v>
      </c>
      <c r="V821" t="s">
        <v>189</v>
      </c>
      <c r="W821" s="1">
        <v>44656.500231481485</v>
      </c>
      <c r="X821">
        <v>895</v>
      </c>
      <c r="Y821">
        <v>21</v>
      </c>
      <c r="Z821">
        <v>0</v>
      </c>
      <c r="AA821">
        <v>21</v>
      </c>
      <c r="AB821">
        <v>0</v>
      </c>
      <c r="AC821">
        <v>19</v>
      </c>
      <c r="AD821">
        <v>7</v>
      </c>
      <c r="AE821">
        <v>0</v>
      </c>
      <c r="AF821">
        <v>0</v>
      </c>
      <c r="AG821">
        <v>0</v>
      </c>
      <c r="AH821" t="s">
        <v>99</v>
      </c>
      <c r="AI821" s="1">
        <v>44656.503923611112</v>
      </c>
      <c r="AJ821">
        <v>186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7</v>
      </c>
      <c r="AQ821">
        <v>0</v>
      </c>
      <c r="AR821">
        <v>0</v>
      </c>
      <c r="AS821">
        <v>0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1825</v>
      </c>
      <c r="B822" t="s">
        <v>79</v>
      </c>
      <c r="C822" t="s">
        <v>516</v>
      </c>
      <c r="D822" t="s">
        <v>81</v>
      </c>
      <c r="E822" s="2" t="str">
        <f>HYPERLINK("capsilon://?command=openfolder&amp;siteaddress=FAM.docvelocity-na8.net&amp;folderid=FX04DE7B97-6DD5-BD4E-1B31-CD612F1037DF","FX220313526")</f>
        <v>FX220313526</v>
      </c>
      <c r="F822" t="s">
        <v>19</v>
      </c>
      <c r="G822" t="s">
        <v>19</v>
      </c>
      <c r="H822" t="s">
        <v>82</v>
      </c>
      <c r="I822" t="s">
        <v>1826</v>
      </c>
      <c r="J822">
        <v>184</v>
      </c>
      <c r="K822" t="s">
        <v>84</v>
      </c>
      <c r="L822" t="s">
        <v>85</v>
      </c>
      <c r="M822" t="s">
        <v>86</v>
      </c>
      <c r="N822">
        <v>1</v>
      </c>
      <c r="O822" s="1">
        <v>44656.49150462963</v>
      </c>
      <c r="P822" s="1">
        <v>44656.513726851852</v>
      </c>
      <c r="Q822">
        <v>1278</v>
      </c>
      <c r="R822">
        <v>642</v>
      </c>
      <c r="S822" t="b">
        <v>0</v>
      </c>
      <c r="T822" t="s">
        <v>87</v>
      </c>
      <c r="U822" t="b">
        <v>0</v>
      </c>
      <c r="V822" t="s">
        <v>88</v>
      </c>
      <c r="W822" s="1">
        <v>44656.513726851852</v>
      </c>
      <c r="X822">
        <v>189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184</v>
      </c>
      <c r="AE822">
        <v>153</v>
      </c>
      <c r="AF822">
        <v>0</v>
      </c>
      <c r="AG822">
        <v>9</v>
      </c>
      <c r="AH822" t="s">
        <v>87</v>
      </c>
      <c r="AI822" t="s">
        <v>87</v>
      </c>
      <c r="AJ822" t="s">
        <v>87</v>
      </c>
      <c r="AK822" t="s">
        <v>87</v>
      </c>
      <c r="AL822" t="s">
        <v>87</v>
      </c>
      <c r="AM822" t="s">
        <v>87</v>
      </c>
      <c r="AN822" t="s">
        <v>87</v>
      </c>
      <c r="AO822" t="s">
        <v>87</v>
      </c>
      <c r="AP822" t="s">
        <v>87</v>
      </c>
      <c r="AQ822" t="s">
        <v>87</v>
      </c>
      <c r="AR822" t="s">
        <v>87</v>
      </c>
      <c r="AS822" t="s">
        <v>87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1827</v>
      </c>
      <c r="B823" t="s">
        <v>79</v>
      </c>
      <c r="C823" t="s">
        <v>1828</v>
      </c>
      <c r="D823" t="s">
        <v>81</v>
      </c>
      <c r="E823" s="2" t="str">
        <f>HYPERLINK("capsilon://?command=openfolder&amp;siteaddress=FAM.docvelocity-na8.net&amp;folderid=FXD68E54BE-D43A-1426-E9A2-FB610B7E74E4","FX22041115")</f>
        <v>FX22041115</v>
      </c>
      <c r="F823" t="s">
        <v>19</v>
      </c>
      <c r="G823" t="s">
        <v>19</v>
      </c>
      <c r="H823" t="s">
        <v>82</v>
      </c>
      <c r="I823" t="s">
        <v>1829</v>
      </c>
      <c r="J823">
        <v>28</v>
      </c>
      <c r="K823" t="s">
        <v>84</v>
      </c>
      <c r="L823" t="s">
        <v>85</v>
      </c>
      <c r="M823" t="s">
        <v>86</v>
      </c>
      <c r="N823">
        <v>2</v>
      </c>
      <c r="O823" s="1">
        <v>44656.503750000003</v>
      </c>
      <c r="P823" s="1">
        <v>44656.509976851848</v>
      </c>
      <c r="Q823">
        <v>199</v>
      </c>
      <c r="R823">
        <v>339</v>
      </c>
      <c r="S823" t="b">
        <v>0</v>
      </c>
      <c r="T823" t="s">
        <v>87</v>
      </c>
      <c r="U823" t="b">
        <v>0</v>
      </c>
      <c r="V823" t="s">
        <v>158</v>
      </c>
      <c r="W823" s="1">
        <v>44656.506215277775</v>
      </c>
      <c r="X823">
        <v>189</v>
      </c>
      <c r="Y823">
        <v>21</v>
      </c>
      <c r="Z823">
        <v>0</v>
      </c>
      <c r="AA823">
        <v>21</v>
      </c>
      <c r="AB823">
        <v>0</v>
      </c>
      <c r="AC823">
        <v>0</v>
      </c>
      <c r="AD823">
        <v>7</v>
      </c>
      <c r="AE823">
        <v>0</v>
      </c>
      <c r="AF823">
        <v>0</v>
      </c>
      <c r="AG823">
        <v>0</v>
      </c>
      <c r="AH823" t="s">
        <v>1818</v>
      </c>
      <c r="AI823" s="1">
        <v>44656.509976851848</v>
      </c>
      <c r="AJ823">
        <v>150</v>
      </c>
      <c r="AK823">
        <v>1</v>
      </c>
      <c r="AL823">
        <v>0</v>
      </c>
      <c r="AM823">
        <v>1</v>
      </c>
      <c r="AN823">
        <v>0</v>
      </c>
      <c r="AO823">
        <v>0</v>
      </c>
      <c r="AP823">
        <v>6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1830</v>
      </c>
      <c r="B824" t="s">
        <v>79</v>
      </c>
      <c r="C824" t="s">
        <v>1828</v>
      </c>
      <c r="D824" t="s">
        <v>81</v>
      </c>
      <c r="E824" s="2" t="str">
        <f>HYPERLINK("capsilon://?command=openfolder&amp;siteaddress=FAM.docvelocity-na8.net&amp;folderid=FXD68E54BE-D43A-1426-E9A2-FB610B7E74E4","FX22041115")</f>
        <v>FX22041115</v>
      </c>
      <c r="F824" t="s">
        <v>19</v>
      </c>
      <c r="G824" t="s">
        <v>19</v>
      </c>
      <c r="H824" t="s">
        <v>82</v>
      </c>
      <c r="I824" t="s">
        <v>1831</v>
      </c>
      <c r="J824">
        <v>71</v>
      </c>
      <c r="K824" t="s">
        <v>84</v>
      </c>
      <c r="L824" t="s">
        <v>85</v>
      </c>
      <c r="M824" t="s">
        <v>86</v>
      </c>
      <c r="N824">
        <v>2</v>
      </c>
      <c r="O824" s="1">
        <v>44656.505694444444</v>
      </c>
      <c r="P824" s="1">
        <v>44656.6721412037</v>
      </c>
      <c r="Q824">
        <v>12848</v>
      </c>
      <c r="R824">
        <v>1533</v>
      </c>
      <c r="S824" t="b">
        <v>0</v>
      </c>
      <c r="T824" t="s">
        <v>87</v>
      </c>
      <c r="U824" t="b">
        <v>0</v>
      </c>
      <c r="V824" t="s">
        <v>114</v>
      </c>
      <c r="W824" s="1">
        <v>44656.519062500003</v>
      </c>
      <c r="X824">
        <v>1143</v>
      </c>
      <c r="Y824">
        <v>66</v>
      </c>
      <c r="Z824">
        <v>0</v>
      </c>
      <c r="AA824">
        <v>66</v>
      </c>
      <c r="AB824">
        <v>0</v>
      </c>
      <c r="AC824">
        <v>25</v>
      </c>
      <c r="AD824">
        <v>5</v>
      </c>
      <c r="AE824">
        <v>0</v>
      </c>
      <c r="AF824">
        <v>0</v>
      </c>
      <c r="AG824">
        <v>0</v>
      </c>
      <c r="AH824" t="s">
        <v>102</v>
      </c>
      <c r="AI824" s="1">
        <v>44656.6721412037</v>
      </c>
      <c r="AJ824">
        <v>366</v>
      </c>
      <c r="AK824">
        <v>4</v>
      </c>
      <c r="AL824">
        <v>0</v>
      </c>
      <c r="AM824">
        <v>4</v>
      </c>
      <c r="AN824">
        <v>0</v>
      </c>
      <c r="AO824">
        <v>3</v>
      </c>
      <c r="AP824">
        <v>1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1832</v>
      </c>
      <c r="B825" t="s">
        <v>79</v>
      </c>
      <c r="C825" t="s">
        <v>1828</v>
      </c>
      <c r="D825" t="s">
        <v>81</v>
      </c>
      <c r="E825" s="2" t="str">
        <f>HYPERLINK("capsilon://?command=openfolder&amp;siteaddress=FAM.docvelocity-na8.net&amp;folderid=FXD68E54BE-D43A-1426-E9A2-FB610B7E74E4","FX22041115")</f>
        <v>FX22041115</v>
      </c>
      <c r="F825" t="s">
        <v>19</v>
      </c>
      <c r="G825" t="s">
        <v>19</v>
      </c>
      <c r="H825" t="s">
        <v>82</v>
      </c>
      <c r="I825" t="s">
        <v>1833</v>
      </c>
      <c r="J825">
        <v>28</v>
      </c>
      <c r="K825" t="s">
        <v>84</v>
      </c>
      <c r="L825" t="s">
        <v>85</v>
      </c>
      <c r="M825" t="s">
        <v>86</v>
      </c>
      <c r="N825">
        <v>2</v>
      </c>
      <c r="O825" s="1">
        <v>44656.505729166667</v>
      </c>
      <c r="P825" s="1">
        <v>44656.511273148149</v>
      </c>
      <c r="Q825">
        <v>117</v>
      </c>
      <c r="R825">
        <v>362</v>
      </c>
      <c r="S825" t="b">
        <v>0</v>
      </c>
      <c r="T825" t="s">
        <v>87</v>
      </c>
      <c r="U825" t="b">
        <v>0</v>
      </c>
      <c r="V825" t="s">
        <v>136</v>
      </c>
      <c r="W825" s="1">
        <v>44656.508773148147</v>
      </c>
      <c r="X825">
        <v>251</v>
      </c>
      <c r="Y825">
        <v>21</v>
      </c>
      <c r="Z825">
        <v>0</v>
      </c>
      <c r="AA825">
        <v>21</v>
      </c>
      <c r="AB825">
        <v>0</v>
      </c>
      <c r="AC825">
        <v>1</v>
      </c>
      <c r="AD825">
        <v>7</v>
      </c>
      <c r="AE825">
        <v>0</v>
      </c>
      <c r="AF825">
        <v>0</v>
      </c>
      <c r="AG825">
        <v>0</v>
      </c>
      <c r="AH825" t="s">
        <v>1818</v>
      </c>
      <c r="AI825" s="1">
        <v>44656.511273148149</v>
      </c>
      <c r="AJ825">
        <v>111</v>
      </c>
      <c r="AK825">
        <v>1</v>
      </c>
      <c r="AL825">
        <v>0</v>
      </c>
      <c r="AM825">
        <v>1</v>
      </c>
      <c r="AN825">
        <v>0</v>
      </c>
      <c r="AO825">
        <v>0</v>
      </c>
      <c r="AP825">
        <v>6</v>
      </c>
      <c r="AQ825">
        <v>0</v>
      </c>
      <c r="AR825">
        <v>0</v>
      </c>
      <c r="AS825">
        <v>0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1834</v>
      </c>
      <c r="B826" t="s">
        <v>79</v>
      </c>
      <c r="C826" t="s">
        <v>1828</v>
      </c>
      <c r="D826" t="s">
        <v>81</v>
      </c>
      <c r="E826" s="2" t="str">
        <f>HYPERLINK("capsilon://?command=openfolder&amp;siteaddress=FAM.docvelocity-na8.net&amp;folderid=FXD68E54BE-D43A-1426-E9A2-FB610B7E74E4","FX22041115")</f>
        <v>FX22041115</v>
      </c>
      <c r="F826" t="s">
        <v>19</v>
      </c>
      <c r="G826" t="s">
        <v>19</v>
      </c>
      <c r="H826" t="s">
        <v>82</v>
      </c>
      <c r="I826" t="s">
        <v>1835</v>
      </c>
      <c r="J826">
        <v>76</v>
      </c>
      <c r="K826" t="s">
        <v>84</v>
      </c>
      <c r="L826" t="s">
        <v>85</v>
      </c>
      <c r="M826" t="s">
        <v>86</v>
      </c>
      <c r="N826">
        <v>2</v>
      </c>
      <c r="O826" s="1">
        <v>44656.506076388891</v>
      </c>
      <c r="P826" s="1">
        <v>44656.673634259256</v>
      </c>
      <c r="Q826">
        <v>12704</v>
      </c>
      <c r="R826">
        <v>1773</v>
      </c>
      <c r="S826" t="b">
        <v>0</v>
      </c>
      <c r="T826" t="s">
        <v>87</v>
      </c>
      <c r="U826" t="b">
        <v>0</v>
      </c>
      <c r="V826" t="s">
        <v>127</v>
      </c>
      <c r="W826" s="1">
        <v>44656.525625000002</v>
      </c>
      <c r="X826">
        <v>1620</v>
      </c>
      <c r="Y826">
        <v>76</v>
      </c>
      <c r="Z826">
        <v>0</v>
      </c>
      <c r="AA826">
        <v>76</v>
      </c>
      <c r="AB826">
        <v>0</v>
      </c>
      <c r="AC826">
        <v>32</v>
      </c>
      <c r="AD826">
        <v>0</v>
      </c>
      <c r="AE826">
        <v>0</v>
      </c>
      <c r="AF826">
        <v>0</v>
      </c>
      <c r="AG826">
        <v>0</v>
      </c>
      <c r="AH826" t="s">
        <v>102</v>
      </c>
      <c r="AI826" s="1">
        <v>44656.673634259256</v>
      </c>
      <c r="AJ826">
        <v>128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1836</v>
      </c>
      <c r="B827" t="s">
        <v>79</v>
      </c>
      <c r="C827" t="s">
        <v>1720</v>
      </c>
      <c r="D827" t="s">
        <v>81</v>
      </c>
      <c r="E827" s="2" t="str">
        <f>HYPERLINK("capsilon://?command=openfolder&amp;siteaddress=FAM.docvelocity-na8.net&amp;folderid=FXE9859051-497C-C95E-4E6E-D21CFF324C41","FX22033050")</f>
        <v>FX22033050</v>
      </c>
      <c r="F827" t="s">
        <v>19</v>
      </c>
      <c r="G827" t="s">
        <v>19</v>
      </c>
      <c r="H827" t="s">
        <v>82</v>
      </c>
      <c r="I827" t="s">
        <v>1809</v>
      </c>
      <c r="J827">
        <v>709</v>
      </c>
      <c r="K827" t="s">
        <v>84</v>
      </c>
      <c r="L827" t="s">
        <v>85</v>
      </c>
      <c r="M827" t="s">
        <v>86</v>
      </c>
      <c r="N827">
        <v>2</v>
      </c>
      <c r="O827" s="1">
        <v>44656.508472222224</v>
      </c>
      <c r="P827" s="1">
        <v>44656.592002314814</v>
      </c>
      <c r="Q827">
        <v>1341</v>
      </c>
      <c r="R827">
        <v>5876</v>
      </c>
      <c r="S827" t="b">
        <v>0</v>
      </c>
      <c r="T827" t="s">
        <v>87</v>
      </c>
      <c r="U827" t="b">
        <v>1</v>
      </c>
      <c r="V827" t="s">
        <v>189</v>
      </c>
      <c r="W827" s="1">
        <v>44656.543865740743</v>
      </c>
      <c r="X827">
        <v>2867</v>
      </c>
      <c r="Y827">
        <v>606</v>
      </c>
      <c r="Z827">
        <v>0</v>
      </c>
      <c r="AA827">
        <v>606</v>
      </c>
      <c r="AB827">
        <v>0</v>
      </c>
      <c r="AC827">
        <v>9</v>
      </c>
      <c r="AD827">
        <v>103</v>
      </c>
      <c r="AE827">
        <v>0</v>
      </c>
      <c r="AF827">
        <v>0</v>
      </c>
      <c r="AG827">
        <v>0</v>
      </c>
      <c r="AH827" t="s">
        <v>193</v>
      </c>
      <c r="AI827" s="1">
        <v>44656.592002314814</v>
      </c>
      <c r="AJ827">
        <v>2913</v>
      </c>
      <c r="AK827">
        <v>7</v>
      </c>
      <c r="AL827">
        <v>0</v>
      </c>
      <c r="AM827">
        <v>7</v>
      </c>
      <c r="AN827">
        <v>0</v>
      </c>
      <c r="AO827">
        <v>7</v>
      </c>
      <c r="AP827">
        <v>96</v>
      </c>
      <c r="AQ827">
        <v>0</v>
      </c>
      <c r="AR827">
        <v>0</v>
      </c>
      <c r="AS827">
        <v>0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1837</v>
      </c>
      <c r="B828" t="s">
        <v>79</v>
      </c>
      <c r="C828" t="s">
        <v>1838</v>
      </c>
      <c r="D828" t="s">
        <v>81</v>
      </c>
      <c r="E828" s="2" t="str">
        <f>HYPERLINK("capsilon://?command=openfolder&amp;siteaddress=FAM.docvelocity-na8.net&amp;folderid=FXCA03CBEE-514A-C0C2-B95F-77D8FF099C9E","FX22027289")</f>
        <v>FX22027289</v>
      </c>
      <c r="F828" t="s">
        <v>19</v>
      </c>
      <c r="G828" t="s">
        <v>19</v>
      </c>
      <c r="H828" t="s">
        <v>82</v>
      </c>
      <c r="I828" t="s">
        <v>1839</v>
      </c>
      <c r="J828">
        <v>0</v>
      </c>
      <c r="K828" t="s">
        <v>84</v>
      </c>
      <c r="L828" t="s">
        <v>85</v>
      </c>
      <c r="M828" t="s">
        <v>86</v>
      </c>
      <c r="N828">
        <v>2</v>
      </c>
      <c r="O828" s="1">
        <v>44656.508750000001</v>
      </c>
      <c r="P828" s="1">
        <v>44656.511516203704</v>
      </c>
      <c r="Q828">
        <v>52</v>
      </c>
      <c r="R828">
        <v>187</v>
      </c>
      <c r="S828" t="b">
        <v>0</v>
      </c>
      <c r="T828" t="s">
        <v>87</v>
      </c>
      <c r="U828" t="b">
        <v>0</v>
      </c>
      <c r="V828" t="s">
        <v>136</v>
      </c>
      <c r="W828" s="1">
        <v>44656.510717592595</v>
      </c>
      <c r="X828">
        <v>167</v>
      </c>
      <c r="Y828">
        <v>0</v>
      </c>
      <c r="Z828">
        <v>0</v>
      </c>
      <c r="AA828">
        <v>0</v>
      </c>
      <c r="AB828">
        <v>37</v>
      </c>
      <c r="AC828">
        <v>0</v>
      </c>
      <c r="AD828">
        <v>0</v>
      </c>
      <c r="AE828">
        <v>0</v>
      </c>
      <c r="AF828">
        <v>0</v>
      </c>
      <c r="AG828">
        <v>0</v>
      </c>
      <c r="AH828" t="s">
        <v>1818</v>
      </c>
      <c r="AI828" s="1">
        <v>44656.511516203704</v>
      </c>
      <c r="AJ828">
        <v>20</v>
      </c>
      <c r="AK828">
        <v>0</v>
      </c>
      <c r="AL828">
        <v>0</v>
      </c>
      <c r="AM828">
        <v>0</v>
      </c>
      <c r="AN828">
        <v>37</v>
      </c>
      <c r="AO828">
        <v>0</v>
      </c>
      <c r="AP828">
        <v>0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1840</v>
      </c>
      <c r="B829" t="s">
        <v>79</v>
      </c>
      <c r="C829" t="s">
        <v>507</v>
      </c>
      <c r="D829" t="s">
        <v>81</v>
      </c>
      <c r="E829" s="2" t="str">
        <f>HYPERLINK("capsilon://?command=openfolder&amp;siteaddress=FAM.docvelocity-na8.net&amp;folderid=FX354806A9-F86A-A484-6ADE-E4C806868291","FX220314056")</f>
        <v>FX220314056</v>
      </c>
      <c r="F829" t="s">
        <v>19</v>
      </c>
      <c r="G829" t="s">
        <v>19</v>
      </c>
      <c r="H829" t="s">
        <v>82</v>
      </c>
      <c r="I829" t="s">
        <v>1811</v>
      </c>
      <c r="J829">
        <v>488</v>
      </c>
      <c r="K829" t="s">
        <v>84</v>
      </c>
      <c r="L829" t="s">
        <v>85</v>
      </c>
      <c r="M829" t="s">
        <v>86</v>
      </c>
      <c r="N829">
        <v>2</v>
      </c>
      <c r="O829" s="1">
        <v>44656.510891203703</v>
      </c>
      <c r="P829" s="1">
        <v>44656.719618055555</v>
      </c>
      <c r="Q829">
        <v>1698</v>
      </c>
      <c r="R829">
        <v>16336</v>
      </c>
      <c r="S829" t="b">
        <v>0</v>
      </c>
      <c r="T829" t="s">
        <v>87</v>
      </c>
      <c r="U829" t="b">
        <v>1</v>
      </c>
      <c r="V829" t="s">
        <v>196</v>
      </c>
      <c r="W829" s="1">
        <v>44656.607939814814</v>
      </c>
      <c r="X829">
        <v>8352</v>
      </c>
      <c r="Y829">
        <v>493</v>
      </c>
      <c r="Z829">
        <v>0</v>
      </c>
      <c r="AA829">
        <v>493</v>
      </c>
      <c r="AB829">
        <v>27</v>
      </c>
      <c r="AC829">
        <v>387</v>
      </c>
      <c r="AD829">
        <v>-5</v>
      </c>
      <c r="AE829">
        <v>0</v>
      </c>
      <c r="AF829">
        <v>0</v>
      </c>
      <c r="AG829">
        <v>0</v>
      </c>
      <c r="AH829" t="s">
        <v>182</v>
      </c>
      <c r="AI829" s="1">
        <v>44656.719618055555</v>
      </c>
      <c r="AJ829">
        <v>4666</v>
      </c>
      <c r="AK829">
        <v>95</v>
      </c>
      <c r="AL829">
        <v>0</v>
      </c>
      <c r="AM829">
        <v>95</v>
      </c>
      <c r="AN829">
        <v>27</v>
      </c>
      <c r="AO829">
        <v>69</v>
      </c>
      <c r="AP829">
        <v>-100</v>
      </c>
      <c r="AQ829">
        <v>0</v>
      </c>
      <c r="AR829">
        <v>0</v>
      </c>
      <c r="AS829">
        <v>0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1841</v>
      </c>
      <c r="B830" t="s">
        <v>79</v>
      </c>
      <c r="C830" t="s">
        <v>1766</v>
      </c>
      <c r="D830" t="s">
        <v>81</v>
      </c>
      <c r="E830" s="2" t="str">
        <f>HYPERLINK("capsilon://?command=openfolder&amp;siteaddress=FAM.docvelocity-na8.net&amp;folderid=FX14E2274F-93EA-1B32-8E23-B67144162927","FX220311268")</f>
        <v>FX220311268</v>
      </c>
      <c r="F830" t="s">
        <v>19</v>
      </c>
      <c r="G830" t="s">
        <v>19</v>
      </c>
      <c r="H830" t="s">
        <v>82</v>
      </c>
      <c r="I830" t="s">
        <v>1820</v>
      </c>
      <c r="J830">
        <v>450</v>
      </c>
      <c r="K830" t="s">
        <v>84</v>
      </c>
      <c r="L830" t="s">
        <v>85</v>
      </c>
      <c r="M830" t="s">
        <v>86</v>
      </c>
      <c r="N830">
        <v>2</v>
      </c>
      <c r="O830" s="1">
        <v>44656.512280092589</v>
      </c>
      <c r="P830" s="1">
        <v>44656.594467592593</v>
      </c>
      <c r="Q830">
        <v>2212</v>
      </c>
      <c r="R830">
        <v>4889</v>
      </c>
      <c r="S830" t="b">
        <v>0</v>
      </c>
      <c r="T830" t="s">
        <v>87</v>
      </c>
      <c r="U830" t="b">
        <v>1</v>
      </c>
      <c r="V830" t="s">
        <v>98</v>
      </c>
      <c r="W830" s="1">
        <v>44656.553182870368</v>
      </c>
      <c r="X830">
        <v>3530</v>
      </c>
      <c r="Y830">
        <v>399</v>
      </c>
      <c r="Z830">
        <v>0</v>
      </c>
      <c r="AA830">
        <v>399</v>
      </c>
      <c r="AB830">
        <v>84</v>
      </c>
      <c r="AC830">
        <v>45</v>
      </c>
      <c r="AD830">
        <v>51</v>
      </c>
      <c r="AE830">
        <v>0</v>
      </c>
      <c r="AF830">
        <v>0</v>
      </c>
      <c r="AG830">
        <v>0</v>
      </c>
      <c r="AH830" t="s">
        <v>115</v>
      </c>
      <c r="AI830" s="1">
        <v>44656.594467592593</v>
      </c>
      <c r="AJ830">
        <v>1348</v>
      </c>
      <c r="AK830">
        <v>0</v>
      </c>
      <c r="AL830">
        <v>0</v>
      </c>
      <c r="AM830">
        <v>0</v>
      </c>
      <c r="AN830">
        <v>84</v>
      </c>
      <c r="AO830">
        <v>0</v>
      </c>
      <c r="AP830">
        <v>51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1842</v>
      </c>
      <c r="B831" t="s">
        <v>79</v>
      </c>
      <c r="C831" t="s">
        <v>187</v>
      </c>
      <c r="D831" t="s">
        <v>81</v>
      </c>
      <c r="E831" s="2" t="str">
        <f>HYPERLINK("capsilon://?command=openfolder&amp;siteaddress=FAM.docvelocity-na8.net&amp;folderid=FX14A511DF-9C0B-5617-EB30-7488EF4E3F0C","FX220313857")</f>
        <v>FX220313857</v>
      </c>
      <c r="F831" t="s">
        <v>19</v>
      </c>
      <c r="G831" t="s">
        <v>19</v>
      </c>
      <c r="H831" t="s">
        <v>82</v>
      </c>
      <c r="I831" t="s">
        <v>1786</v>
      </c>
      <c r="J831">
        <v>100</v>
      </c>
      <c r="K831" t="s">
        <v>84</v>
      </c>
      <c r="L831" t="s">
        <v>85</v>
      </c>
      <c r="M831" t="s">
        <v>86</v>
      </c>
      <c r="N831">
        <v>2</v>
      </c>
      <c r="O831" s="1">
        <v>44652.438796296294</v>
      </c>
      <c r="P831" s="1">
        <v>44652.466956018521</v>
      </c>
      <c r="Q831">
        <v>1758</v>
      </c>
      <c r="R831">
        <v>675</v>
      </c>
      <c r="S831" t="b">
        <v>0</v>
      </c>
      <c r="T831" t="s">
        <v>87</v>
      </c>
      <c r="U831" t="b">
        <v>1</v>
      </c>
      <c r="V831" t="s">
        <v>407</v>
      </c>
      <c r="W831" s="1">
        <v>44652.461782407408</v>
      </c>
      <c r="X831">
        <v>515</v>
      </c>
      <c r="Y831">
        <v>90</v>
      </c>
      <c r="Z831">
        <v>0</v>
      </c>
      <c r="AA831">
        <v>90</v>
      </c>
      <c r="AB831">
        <v>0</v>
      </c>
      <c r="AC831">
        <v>3</v>
      </c>
      <c r="AD831">
        <v>10</v>
      </c>
      <c r="AE831">
        <v>0</v>
      </c>
      <c r="AF831">
        <v>0</v>
      </c>
      <c r="AG831">
        <v>0</v>
      </c>
      <c r="AH831" t="s">
        <v>413</v>
      </c>
      <c r="AI831" s="1">
        <v>44652.466956018521</v>
      </c>
      <c r="AJ831">
        <v>160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10</v>
      </c>
      <c r="AQ831">
        <v>0</v>
      </c>
      <c r="AR831">
        <v>0</v>
      </c>
      <c r="AS831">
        <v>0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1843</v>
      </c>
      <c r="B832" t="s">
        <v>79</v>
      </c>
      <c r="C832" t="s">
        <v>516</v>
      </c>
      <c r="D832" t="s">
        <v>81</v>
      </c>
      <c r="E832" s="2" t="str">
        <f>HYPERLINK("capsilon://?command=openfolder&amp;siteaddress=FAM.docvelocity-na8.net&amp;folderid=FX04DE7B97-6DD5-BD4E-1B31-CD612F1037DF","FX220313526")</f>
        <v>FX220313526</v>
      </c>
      <c r="F832" t="s">
        <v>19</v>
      </c>
      <c r="G832" t="s">
        <v>19</v>
      </c>
      <c r="H832" t="s">
        <v>82</v>
      </c>
      <c r="I832" t="s">
        <v>1826</v>
      </c>
      <c r="J832">
        <v>320</v>
      </c>
      <c r="K832" t="s">
        <v>84</v>
      </c>
      <c r="L832" t="s">
        <v>85</v>
      </c>
      <c r="M832" t="s">
        <v>86</v>
      </c>
      <c r="N832">
        <v>2</v>
      </c>
      <c r="O832" s="1">
        <v>44656.514918981484</v>
      </c>
      <c r="P832" s="1">
        <v>44656.616365740738</v>
      </c>
      <c r="Q832">
        <v>3201</v>
      </c>
      <c r="R832">
        <v>5564</v>
      </c>
      <c r="S832" t="b">
        <v>0</v>
      </c>
      <c r="T832" t="s">
        <v>87</v>
      </c>
      <c r="U832" t="b">
        <v>1</v>
      </c>
      <c r="V832" t="s">
        <v>189</v>
      </c>
      <c r="W832" s="1">
        <v>44656.592141203706</v>
      </c>
      <c r="X832">
        <v>4170</v>
      </c>
      <c r="Y832">
        <v>259</v>
      </c>
      <c r="Z832">
        <v>0</v>
      </c>
      <c r="AA832">
        <v>259</v>
      </c>
      <c r="AB832">
        <v>0</v>
      </c>
      <c r="AC832">
        <v>83</v>
      </c>
      <c r="AD832">
        <v>61</v>
      </c>
      <c r="AE832">
        <v>0</v>
      </c>
      <c r="AF832">
        <v>0</v>
      </c>
      <c r="AG832">
        <v>0</v>
      </c>
      <c r="AH832" t="s">
        <v>99</v>
      </c>
      <c r="AI832" s="1">
        <v>44656.616365740738</v>
      </c>
      <c r="AJ832">
        <v>230</v>
      </c>
      <c r="AK832">
        <v>0</v>
      </c>
      <c r="AL832">
        <v>0</v>
      </c>
      <c r="AM832">
        <v>0</v>
      </c>
      <c r="AN832">
        <v>21</v>
      </c>
      <c r="AO832">
        <v>0</v>
      </c>
      <c r="AP832">
        <v>61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1844</v>
      </c>
      <c r="B833" t="s">
        <v>79</v>
      </c>
      <c r="C833" t="s">
        <v>1488</v>
      </c>
      <c r="D833" t="s">
        <v>81</v>
      </c>
      <c r="E833" s="2" t="str">
        <f>HYPERLINK("capsilon://?command=openfolder&amp;siteaddress=FAM.docvelocity-na8.net&amp;folderid=FXDDAADE0E-CE5A-4A80-2C3D-7B52ACF13311","FX220312521")</f>
        <v>FX220312521</v>
      </c>
      <c r="F833" t="s">
        <v>19</v>
      </c>
      <c r="G833" t="s">
        <v>19</v>
      </c>
      <c r="H833" t="s">
        <v>82</v>
      </c>
      <c r="I833" t="s">
        <v>1845</v>
      </c>
      <c r="J833">
        <v>0</v>
      </c>
      <c r="K833" t="s">
        <v>84</v>
      </c>
      <c r="L833" t="s">
        <v>85</v>
      </c>
      <c r="M833" t="s">
        <v>86</v>
      </c>
      <c r="N833">
        <v>2</v>
      </c>
      <c r="O833" s="1">
        <v>44652.442511574074</v>
      </c>
      <c r="P833" s="1">
        <v>44652.514409722222</v>
      </c>
      <c r="Q833">
        <v>6085</v>
      </c>
      <c r="R833">
        <v>127</v>
      </c>
      <c r="S833" t="b">
        <v>0</v>
      </c>
      <c r="T833" t="s">
        <v>87</v>
      </c>
      <c r="U833" t="b">
        <v>0</v>
      </c>
      <c r="V833" t="s">
        <v>108</v>
      </c>
      <c r="W833" s="1">
        <v>44652.487650462965</v>
      </c>
      <c r="X833">
        <v>69</v>
      </c>
      <c r="Y833">
        <v>9</v>
      </c>
      <c r="Z833">
        <v>0</v>
      </c>
      <c r="AA833">
        <v>9</v>
      </c>
      <c r="AB833">
        <v>0</v>
      </c>
      <c r="AC833">
        <v>3</v>
      </c>
      <c r="AD833">
        <v>-9</v>
      </c>
      <c r="AE833">
        <v>0</v>
      </c>
      <c r="AF833">
        <v>0</v>
      </c>
      <c r="AG833">
        <v>0</v>
      </c>
      <c r="AH833" t="s">
        <v>102</v>
      </c>
      <c r="AI833" s="1">
        <v>44652.514409722222</v>
      </c>
      <c r="AJ833">
        <v>58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-9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1846</v>
      </c>
      <c r="B834" t="s">
        <v>79</v>
      </c>
      <c r="C834" t="s">
        <v>327</v>
      </c>
      <c r="D834" t="s">
        <v>81</v>
      </c>
      <c r="E834" s="2" t="str">
        <f>HYPERLINK("capsilon://?command=openfolder&amp;siteaddress=FAM.docvelocity-na8.net&amp;folderid=FX4ED854C3-A088-C338-3FC9-1A65E7C83C5D","FX22041044")</f>
        <v>FX22041044</v>
      </c>
      <c r="F834" t="s">
        <v>19</v>
      </c>
      <c r="G834" t="s">
        <v>19</v>
      </c>
      <c r="H834" t="s">
        <v>82</v>
      </c>
      <c r="I834" t="s">
        <v>1847</v>
      </c>
      <c r="J834">
        <v>50</v>
      </c>
      <c r="K834" t="s">
        <v>84</v>
      </c>
      <c r="L834" t="s">
        <v>85</v>
      </c>
      <c r="M834" t="s">
        <v>86</v>
      </c>
      <c r="N834">
        <v>2</v>
      </c>
      <c r="O834" s="1">
        <v>44656.537905092591</v>
      </c>
      <c r="P834" s="1">
        <v>44656.674837962964</v>
      </c>
      <c r="Q834">
        <v>11168</v>
      </c>
      <c r="R834">
        <v>663</v>
      </c>
      <c r="S834" t="b">
        <v>0</v>
      </c>
      <c r="T834" t="s">
        <v>87</v>
      </c>
      <c r="U834" t="b">
        <v>0</v>
      </c>
      <c r="V834" t="s">
        <v>136</v>
      </c>
      <c r="W834" s="1">
        <v>44656.545162037037</v>
      </c>
      <c r="X834">
        <v>560</v>
      </c>
      <c r="Y834">
        <v>42</v>
      </c>
      <c r="Z834">
        <v>0</v>
      </c>
      <c r="AA834">
        <v>42</v>
      </c>
      <c r="AB834">
        <v>0</v>
      </c>
      <c r="AC834">
        <v>7</v>
      </c>
      <c r="AD834">
        <v>8</v>
      </c>
      <c r="AE834">
        <v>0</v>
      </c>
      <c r="AF834">
        <v>0</v>
      </c>
      <c r="AG834">
        <v>0</v>
      </c>
      <c r="AH834" t="s">
        <v>102</v>
      </c>
      <c r="AI834" s="1">
        <v>44656.674837962964</v>
      </c>
      <c r="AJ834">
        <v>103</v>
      </c>
      <c r="AK834">
        <v>2</v>
      </c>
      <c r="AL834">
        <v>0</v>
      </c>
      <c r="AM834">
        <v>2</v>
      </c>
      <c r="AN834">
        <v>0</v>
      </c>
      <c r="AO834">
        <v>1</v>
      </c>
      <c r="AP834">
        <v>6</v>
      </c>
      <c r="AQ834">
        <v>0</v>
      </c>
      <c r="AR834">
        <v>0</v>
      </c>
      <c r="AS834">
        <v>0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1848</v>
      </c>
      <c r="B835" t="s">
        <v>79</v>
      </c>
      <c r="C835" t="s">
        <v>327</v>
      </c>
      <c r="D835" t="s">
        <v>81</v>
      </c>
      <c r="E835" s="2" t="str">
        <f>HYPERLINK("capsilon://?command=openfolder&amp;siteaddress=FAM.docvelocity-na8.net&amp;folderid=FX4ED854C3-A088-C338-3FC9-1A65E7C83C5D","FX22041044")</f>
        <v>FX22041044</v>
      </c>
      <c r="F835" t="s">
        <v>19</v>
      </c>
      <c r="G835" t="s">
        <v>19</v>
      </c>
      <c r="H835" t="s">
        <v>82</v>
      </c>
      <c r="I835" t="s">
        <v>1849</v>
      </c>
      <c r="J835">
        <v>50</v>
      </c>
      <c r="K835" t="s">
        <v>84</v>
      </c>
      <c r="L835" t="s">
        <v>85</v>
      </c>
      <c r="M835" t="s">
        <v>86</v>
      </c>
      <c r="N835">
        <v>2</v>
      </c>
      <c r="O835" s="1">
        <v>44656.53806712963</v>
      </c>
      <c r="P835" s="1">
        <v>44656.675486111111</v>
      </c>
      <c r="Q835">
        <v>11633</v>
      </c>
      <c r="R835">
        <v>240</v>
      </c>
      <c r="S835" t="b">
        <v>0</v>
      </c>
      <c r="T835" t="s">
        <v>87</v>
      </c>
      <c r="U835" t="b">
        <v>0</v>
      </c>
      <c r="V835" t="s">
        <v>108</v>
      </c>
      <c r="W835" s="1">
        <v>44656.542129629626</v>
      </c>
      <c r="X835">
        <v>185</v>
      </c>
      <c r="Y835">
        <v>42</v>
      </c>
      <c r="Z835">
        <v>0</v>
      </c>
      <c r="AA835">
        <v>42</v>
      </c>
      <c r="AB835">
        <v>0</v>
      </c>
      <c r="AC835">
        <v>8</v>
      </c>
      <c r="AD835">
        <v>8</v>
      </c>
      <c r="AE835">
        <v>0</v>
      </c>
      <c r="AF835">
        <v>0</v>
      </c>
      <c r="AG835">
        <v>0</v>
      </c>
      <c r="AH835" t="s">
        <v>102</v>
      </c>
      <c r="AI835" s="1">
        <v>44656.675486111111</v>
      </c>
      <c r="AJ835">
        <v>55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8</v>
      </c>
      <c r="AQ835">
        <v>0</v>
      </c>
      <c r="AR835">
        <v>0</v>
      </c>
      <c r="AS835">
        <v>0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1850</v>
      </c>
      <c r="B836" t="s">
        <v>79</v>
      </c>
      <c r="C836" t="s">
        <v>327</v>
      </c>
      <c r="D836" t="s">
        <v>81</v>
      </c>
      <c r="E836" s="2" t="str">
        <f>HYPERLINK("capsilon://?command=openfolder&amp;siteaddress=FAM.docvelocity-na8.net&amp;folderid=FX4ED854C3-A088-C338-3FC9-1A65E7C83C5D","FX22041044")</f>
        <v>FX22041044</v>
      </c>
      <c r="F836" t="s">
        <v>19</v>
      </c>
      <c r="G836" t="s">
        <v>19</v>
      </c>
      <c r="H836" t="s">
        <v>82</v>
      </c>
      <c r="I836" t="s">
        <v>1851</v>
      </c>
      <c r="J836">
        <v>50</v>
      </c>
      <c r="K836" t="s">
        <v>84</v>
      </c>
      <c r="L836" t="s">
        <v>85</v>
      </c>
      <c r="M836" t="s">
        <v>86</v>
      </c>
      <c r="N836">
        <v>2</v>
      </c>
      <c r="O836" s="1">
        <v>44656.538217592592</v>
      </c>
      <c r="P836" s="1">
        <v>44656.676203703704</v>
      </c>
      <c r="Q836">
        <v>11746</v>
      </c>
      <c r="R836">
        <v>176</v>
      </c>
      <c r="S836" t="b">
        <v>0</v>
      </c>
      <c r="T836" t="s">
        <v>87</v>
      </c>
      <c r="U836" t="b">
        <v>0</v>
      </c>
      <c r="V836" t="s">
        <v>108</v>
      </c>
      <c r="W836" s="1">
        <v>44656.54347222222</v>
      </c>
      <c r="X836">
        <v>115</v>
      </c>
      <c r="Y836">
        <v>42</v>
      </c>
      <c r="Z836">
        <v>0</v>
      </c>
      <c r="AA836">
        <v>42</v>
      </c>
      <c r="AB836">
        <v>0</v>
      </c>
      <c r="AC836">
        <v>8</v>
      </c>
      <c r="AD836">
        <v>8</v>
      </c>
      <c r="AE836">
        <v>0</v>
      </c>
      <c r="AF836">
        <v>0</v>
      </c>
      <c r="AG836">
        <v>0</v>
      </c>
      <c r="AH836" t="s">
        <v>102</v>
      </c>
      <c r="AI836" s="1">
        <v>44656.676203703704</v>
      </c>
      <c r="AJ836">
        <v>61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8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1852</v>
      </c>
      <c r="B837" t="s">
        <v>79</v>
      </c>
      <c r="C837" t="s">
        <v>327</v>
      </c>
      <c r="D837" t="s">
        <v>81</v>
      </c>
      <c r="E837" s="2" t="str">
        <f>HYPERLINK("capsilon://?command=openfolder&amp;siteaddress=FAM.docvelocity-na8.net&amp;folderid=FX4ED854C3-A088-C338-3FC9-1A65E7C83C5D","FX22041044")</f>
        <v>FX22041044</v>
      </c>
      <c r="F837" t="s">
        <v>19</v>
      </c>
      <c r="G837" t="s">
        <v>19</v>
      </c>
      <c r="H837" t="s">
        <v>82</v>
      </c>
      <c r="I837" t="s">
        <v>1853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44656.538252314815</v>
      </c>
      <c r="P837" s="1">
        <v>44656.676747685182</v>
      </c>
      <c r="Q837">
        <v>11720</v>
      </c>
      <c r="R837">
        <v>246</v>
      </c>
      <c r="S837" t="b">
        <v>0</v>
      </c>
      <c r="T837" t="s">
        <v>87</v>
      </c>
      <c r="U837" t="b">
        <v>0</v>
      </c>
      <c r="V837" t="s">
        <v>108</v>
      </c>
      <c r="W837" s="1">
        <v>44656.546261574076</v>
      </c>
      <c r="X837">
        <v>200</v>
      </c>
      <c r="Y837">
        <v>21</v>
      </c>
      <c r="Z837">
        <v>0</v>
      </c>
      <c r="AA837">
        <v>21</v>
      </c>
      <c r="AB837">
        <v>0</v>
      </c>
      <c r="AC837">
        <v>15</v>
      </c>
      <c r="AD837">
        <v>7</v>
      </c>
      <c r="AE837">
        <v>0</v>
      </c>
      <c r="AF837">
        <v>0</v>
      </c>
      <c r="AG837">
        <v>0</v>
      </c>
      <c r="AH837" t="s">
        <v>102</v>
      </c>
      <c r="AI837" s="1">
        <v>44656.676747685182</v>
      </c>
      <c r="AJ837">
        <v>46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1854</v>
      </c>
      <c r="B838" t="s">
        <v>79</v>
      </c>
      <c r="C838" t="s">
        <v>327</v>
      </c>
      <c r="D838" t="s">
        <v>81</v>
      </c>
      <c r="E838" s="2" t="str">
        <f>HYPERLINK("capsilon://?command=openfolder&amp;siteaddress=FAM.docvelocity-na8.net&amp;folderid=FX4ED854C3-A088-C338-3FC9-1A65E7C83C5D","FX22041044")</f>
        <v>FX22041044</v>
      </c>
      <c r="F838" t="s">
        <v>19</v>
      </c>
      <c r="G838" t="s">
        <v>19</v>
      </c>
      <c r="H838" t="s">
        <v>82</v>
      </c>
      <c r="I838" t="s">
        <v>1855</v>
      </c>
      <c r="J838">
        <v>50</v>
      </c>
      <c r="K838" t="s">
        <v>84</v>
      </c>
      <c r="L838" t="s">
        <v>85</v>
      </c>
      <c r="M838" t="s">
        <v>86</v>
      </c>
      <c r="N838">
        <v>2</v>
      </c>
      <c r="O838" s="1">
        <v>44656.53833333333</v>
      </c>
      <c r="P838" s="1">
        <v>44656.677604166667</v>
      </c>
      <c r="Q838">
        <v>11435</v>
      </c>
      <c r="R838">
        <v>598</v>
      </c>
      <c r="S838" t="b">
        <v>0</v>
      </c>
      <c r="T838" t="s">
        <v>87</v>
      </c>
      <c r="U838" t="b">
        <v>0</v>
      </c>
      <c r="V838" t="s">
        <v>136</v>
      </c>
      <c r="W838" s="1">
        <v>44656.551249999997</v>
      </c>
      <c r="X838">
        <v>525</v>
      </c>
      <c r="Y838">
        <v>42</v>
      </c>
      <c r="Z838">
        <v>0</v>
      </c>
      <c r="AA838">
        <v>42</v>
      </c>
      <c r="AB838">
        <v>0</v>
      </c>
      <c r="AC838">
        <v>7</v>
      </c>
      <c r="AD838">
        <v>8</v>
      </c>
      <c r="AE838">
        <v>0</v>
      </c>
      <c r="AF838">
        <v>0</v>
      </c>
      <c r="AG838">
        <v>0</v>
      </c>
      <c r="AH838" t="s">
        <v>102</v>
      </c>
      <c r="AI838" s="1">
        <v>44656.677604166667</v>
      </c>
      <c r="AJ838">
        <v>73</v>
      </c>
      <c r="AK838">
        <v>2</v>
      </c>
      <c r="AL838">
        <v>0</v>
      </c>
      <c r="AM838">
        <v>2</v>
      </c>
      <c r="AN838">
        <v>0</v>
      </c>
      <c r="AO838">
        <v>1</v>
      </c>
      <c r="AP838">
        <v>6</v>
      </c>
      <c r="AQ838">
        <v>0</v>
      </c>
      <c r="AR838">
        <v>0</v>
      </c>
      <c r="AS838">
        <v>0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1856</v>
      </c>
      <c r="B839" t="s">
        <v>79</v>
      </c>
      <c r="C839" t="s">
        <v>96</v>
      </c>
      <c r="D839" t="s">
        <v>81</v>
      </c>
      <c r="E839" s="2" t="str">
        <f>HYPERLINK("capsilon://?command=openfolder&amp;siteaddress=FAM.docvelocity-na8.net&amp;folderid=FX8574FC59-3F0F-3C6E-723F-B5C2F3232736","FX220313677")</f>
        <v>FX220313677</v>
      </c>
      <c r="F839" t="s">
        <v>19</v>
      </c>
      <c r="G839" t="s">
        <v>19</v>
      </c>
      <c r="H839" t="s">
        <v>82</v>
      </c>
      <c r="I839" t="s">
        <v>97</v>
      </c>
      <c r="J839">
        <v>505</v>
      </c>
      <c r="K839" t="s">
        <v>84</v>
      </c>
      <c r="L839" t="s">
        <v>85</v>
      </c>
      <c r="M839" t="s">
        <v>86</v>
      </c>
      <c r="N839">
        <v>1</v>
      </c>
      <c r="O839" s="1">
        <v>44656.550219907411</v>
      </c>
      <c r="P839" s="1">
        <v>44656.587650462963</v>
      </c>
      <c r="Q839">
        <v>2635</v>
      </c>
      <c r="R839">
        <v>599</v>
      </c>
      <c r="S839" t="b">
        <v>0</v>
      </c>
      <c r="T839" t="s">
        <v>87</v>
      </c>
      <c r="U839" t="b">
        <v>0</v>
      </c>
      <c r="V839" t="s">
        <v>88</v>
      </c>
      <c r="W839" s="1">
        <v>44656.587650462963</v>
      </c>
      <c r="X839">
        <v>274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505</v>
      </c>
      <c r="AE839">
        <v>481</v>
      </c>
      <c r="AF839">
        <v>0</v>
      </c>
      <c r="AG839">
        <v>10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1857</v>
      </c>
      <c r="B840" t="s">
        <v>79</v>
      </c>
      <c r="C840" t="s">
        <v>712</v>
      </c>
      <c r="D840" t="s">
        <v>81</v>
      </c>
      <c r="E840" s="2" t="str">
        <f>HYPERLINK("capsilon://?command=openfolder&amp;siteaddress=FAM.docvelocity-na8.net&amp;folderid=FXC8FCD4F7-2B49-FC56-789B-6536CD5C13ED","FX22034053")</f>
        <v>FX22034053</v>
      </c>
      <c r="F840" t="s">
        <v>19</v>
      </c>
      <c r="G840" t="s">
        <v>19</v>
      </c>
      <c r="H840" t="s">
        <v>82</v>
      </c>
      <c r="I840" t="s">
        <v>1858</v>
      </c>
      <c r="J840">
        <v>0</v>
      </c>
      <c r="K840" t="s">
        <v>84</v>
      </c>
      <c r="L840" t="s">
        <v>85</v>
      </c>
      <c r="M840" t="s">
        <v>86</v>
      </c>
      <c r="N840">
        <v>2</v>
      </c>
      <c r="O840" s="1">
        <v>44656.555752314816</v>
      </c>
      <c r="P840" s="1">
        <v>44656.677812499998</v>
      </c>
      <c r="Q840">
        <v>10339</v>
      </c>
      <c r="R840">
        <v>207</v>
      </c>
      <c r="S840" t="b">
        <v>0</v>
      </c>
      <c r="T840" t="s">
        <v>87</v>
      </c>
      <c r="U840" t="b">
        <v>0</v>
      </c>
      <c r="V840" t="s">
        <v>136</v>
      </c>
      <c r="W840" s="1">
        <v>44656.560624999998</v>
      </c>
      <c r="X840">
        <v>154</v>
      </c>
      <c r="Y840">
        <v>0</v>
      </c>
      <c r="Z840">
        <v>0</v>
      </c>
      <c r="AA840">
        <v>0</v>
      </c>
      <c r="AB840">
        <v>37</v>
      </c>
      <c r="AC840">
        <v>0</v>
      </c>
      <c r="AD840">
        <v>0</v>
      </c>
      <c r="AE840">
        <v>0</v>
      </c>
      <c r="AF840">
        <v>0</v>
      </c>
      <c r="AG840">
        <v>0</v>
      </c>
      <c r="AH840" t="s">
        <v>102</v>
      </c>
      <c r="AI840" s="1">
        <v>44656.677812499998</v>
      </c>
      <c r="AJ840">
        <v>17</v>
      </c>
      <c r="AK840">
        <v>0</v>
      </c>
      <c r="AL840">
        <v>0</v>
      </c>
      <c r="AM840">
        <v>0</v>
      </c>
      <c r="AN840">
        <v>37</v>
      </c>
      <c r="AO840">
        <v>0</v>
      </c>
      <c r="AP840">
        <v>0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1859</v>
      </c>
      <c r="B841" t="s">
        <v>79</v>
      </c>
      <c r="C841" t="s">
        <v>546</v>
      </c>
      <c r="D841" t="s">
        <v>81</v>
      </c>
      <c r="E841" s="2" t="str">
        <f>HYPERLINK("capsilon://?command=openfolder&amp;siteaddress=FAM.docvelocity-na8.net&amp;folderid=FXC687A6B5-43A7-D9A5-531D-2B021588F2EA","FX2204330")</f>
        <v>FX2204330</v>
      </c>
      <c r="F841" t="s">
        <v>19</v>
      </c>
      <c r="G841" t="s">
        <v>19</v>
      </c>
      <c r="H841" t="s">
        <v>82</v>
      </c>
      <c r="I841" t="s">
        <v>1860</v>
      </c>
      <c r="J841">
        <v>0</v>
      </c>
      <c r="K841" t="s">
        <v>84</v>
      </c>
      <c r="L841" t="s">
        <v>85</v>
      </c>
      <c r="M841" t="s">
        <v>86</v>
      </c>
      <c r="N841">
        <v>2</v>
      </c>
      <c r="O841" s="1">
        <v>44656.558900462966</v>
      </c>
      <c r="P841" s="1">
        <v>44656.678796296299</v>
      </c>
      <c r="Q841">
        <v>10044</v>
      </c>
      <c r="R841">
        <v>315</v>
      </c>
      <c r="S841" t="b">
        <v>0</v>
      </c>
      <c r="T841" t="s">
        <v>87</v>
      </c>
      <c r="U841" t="b">
        <v>0</v>
      </c>
      <c r="V841" t="s">
        <v>148</v>
      </c>
      <c r="W841" s="1">
        <v>44656.561666666668</v>
      </c>
      <c r="X841">
        <v>231</v>
      </c>
      <c r="Y841">
        <v>9</v>
      </c>
      <c r="Z841">
        <v>0</v>
      </c>
      <c r="AA841">
        <v>9</v>
      </c>
      <c r="AB841">
        <v>0</v>
      </c>
      <c r="AC841">
        <v>0</v>
      </c>
      <c r="AD841">
        <v>-9</v>
      </c>
      <c r="AE841">
        <v>0</v>
      </c>
      <c r="AF841">
        <v>0</v>
      </c>
      <c r="AG841">
        <v>0</v>
      </c>
      <c r="AH841" t="s">
        <v>102</v>
      </c>
      <c r="AI841" s="1">
        <v>44656.678796296299</v>
      </c>
      <c r="AJ841">
        <v>84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-9</v>
      </c>
      <c r="AQ841">
        <v>0</v>
      </c>
      <c r="AR841">
        <v>0</v>
      </c>
      <c r="AS841">
        <v>0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2022-04-12T15:00:00Z</dcterms:created>
  <dcterms:modified xsi:type="dcterms:W3CDTF">2022-04-12T18:33:34Z</dcterms:modified>
</cp:coreProperties>
</file>