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Income Analyzer/FAM/2022/04_Apr 2022/"/>
    </mc:Choice>
  </mc:AlternateContent>
  <xr:revisionPtr revIDLastSave="0" documentId="11_CC1B516DF91E84F37117A81EA15CFCC06D1509C1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eport Properties" sheetId="1" r:id="rId1"/>
    <sheet name="DATA_VALID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53" i="2" l="1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<sst xmlns="http://schemas.openxmlformats.org/spreadsheetml/2006/main" count="7466" uniqueCount="657">
  <si>
    <t>Site Address:</t>
  </si>
  <si>
    <t>FAM.docvelocity-na8.net</t>
  </si>
  <si>
    <t>Report Name:</t>
  </si>
  <si>
    <t>Daily Completed Report - Fast Track TPO</t>
  </si>
  <si>
    <t>Report Type:</t>
  </si>
  <si>
    <t>Completed Workitem Report</t>
  </si>
  <si>
    <t>Report Period:</t>
  </si>
  <si>
    <t>Month-to-date</t>
  </si>
  <si>
    <t>Queue Id:</t>
  </si>
  <si>
    <t>QUE399D4651-BF5E-88D0-E63D-851AF7674B61</t>
  </si>
  <si>
    <t>Queue Name:</t>
  </si>
  <si>
    <t>Fast Track TPO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</si>
  <si>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</si>
  <si>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</si>
  <si>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</si>
  <si>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</si>
  <si>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</si>
  <si>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</si>
  <si>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</si>
  <si>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</si>
  <si>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</si>
  <si>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</si>
  <si>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</si>
  <si>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</si>
  <si>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</si>
  <si>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</si>
  <si>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</si>
  <si>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</si>
  <si>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</si>
  <si>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</si>
  <si>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</si>
  <si>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</si>
  <si>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</si>
  <si>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</si>
  <si>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</si>
  <si>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</si>
  <si>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</si>
  <si>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</si>
  <si>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</si>
  <si>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</si>
  <si>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</si>
  <si>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</si>
  <si>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</si>
  <si>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</si>
  <si>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</si>
  <si>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</si>
  <si>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</si>
  <si>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</si>
  <si>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</si>
  <si>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</si>
  <si>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</si>
  <si>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</si>
  <si>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</si>
  <si>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</si>
  <si>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</si>
  <si>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</si>
  <si>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</si>
  <si>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</si>
  <si>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</si>
  <si>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</si>
  <si>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</si>
  <si>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</si>
  <si>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</si>
  <si>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</si>
  <si>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</si>
  <si>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</si>
  <si>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</si>
  <si>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</si>
  <si>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</si>
  <si>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</si>
  <si>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</si>
  <si>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</si>
  <si>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</si>
  <si>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</si>
  <si>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</si>
  <si>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</si>
  <si>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</si>
  <si>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</si>
  <si>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WI220410171</t>
  </si>
  <si>
    <t>DATA_VALIDATION</t>
  </si>
  <si>
    <t>201100014556</t>
  </si>
  <si>
    <t>Folder</t>
  </si>
  <si>
    <t>Mailitem</t>
  </si>
  <si>
    <t>MI2204100041</t>
  </si>
  <si>
    <t>COMPLETED</t>
  </si>
  <si>
    <t>MARK_AS_COMPLETED</t>
  </si>
  <si>
    <t>Queue</t>
  </si>
  <si>
    <t>N/A</t>
  </si>
  <si>
    <t>Nilesh Thakur</t>
  </si>
  <si>
    <t>Mohini Shinde</t>
  </si>
  <si>
    <t>WI220410641</t>
  </si>
  <si>
    <t>201300021964</t>
  </si>
  <si>
    <t>MI2204103961</t>
  </si>
  <si>
    <t>Suraj Toradmal</t>
  </si>
  <si>
    <t>WI220410649</t>
  </si>
  <si>
    <t>MI2204104015</t>
  </si>
  <si>
    <t>WI220410654</t>
  </si>
  <si>
    <t>201330006138</t>
  </si>
  <si>
    <t>MI2204104060</t>
  </si>
  <si>
    <t>WI220410824</t>
  </si>
  <si>
    <t>Ketan Pathak</t>
  </si>
  <si>
    <t>WI220410836</t>
  </si>
  <si>
    <t>Sumit Jarhad</t>
  </si>
  <si>
    <t>WI220410852</t>
  </si>
  <si>
    <t>WI220411865</t>
  </si>
  <si>
    <t>201300022704</t>
  </si>
  <si>
    <t>MI2204115672</t>
  </si>
  <si>
    <t>WI220411890</t>
  </si>
  <si>
    <t>Pooja Supekar</t>
  </si>
  <si>
    <t>Sanjana Uttekar</t>
  </si>
  <si>
    <t>WI220412677</t>
  </si>
  <si>
    <t>201300022421</t>
  </si>
  <si>
    <t>MI2204122013</t>
  </si>
  <si>
    <t>Rituja Bhuse</t>
  </si>
  <si>
    <t>Nisha Verma</t>
  </si>
  <si>
    <t>WI220412681</t>
  </si>
  <si>
    <t>MI2204122004</t>
  </si>
  <si>
    <t>WI220412696</t>
  </si>
  <si>
    <t>MI2204122109</t>
  </si>
  <si>
    <t>Varsha Dombale</t>
  </si>
  <si>
    <t>WI220412716</t>
  </si>
  <si>
    <t>MI2204122375</t>
  </si>
  <si>
    <t>Prathamesh Amte</t>
  </si>
  <si>
    <t>WI220412718</t>
  </si>
  <si>
    <t>Ujwala Ajabe</t>
  </si>
  <si>
    <t>WI220412720</t>
  </si>
  <si>
    <t>MI2204122424</t>
  </si>
  <si>
    <t>WI220412722</t>
  </si>
  <si>
    <t>MI2204122447</t>
  </si>
  <si>
    <t>WI220412724</t>
  </si>
  <si>
    <t>MI2204122564</t>
  </si>
  <si>
    <t>WI220412733</t>
  </si>
  <si>
    <t>MI2204122631</t>
  </si>
  <si>
    <t>Prajwal Kendre</t>
  </si>
  <si>
    <t>WI220412751</t>
  </si>
  <si>
    <t>WI220412787</t>
  </si>
  <si>
    <t>WI220412820</t>
  </si>
  <si>
    <t>Aditya Tade</t>
  </si>
  <si>
    <t>WI220412823</t>
  </si>
  <si>
    <t>MI2204123214</t>
  </si>
  <si>
    <t>WI220412827</t>
  </si>
  <si>
    <t>MI2204123250</t>
  </si>
  <si>
    <t>WI220412829</t>
  </si>
  <si>
    <t>Raman Vaidya</t>
  </si>
  <si>
    <t>WI220412845</t>
  </si>
  <si>
    <t>WI220412951</t>
  </si>
  <si>
    <t>WI220412956</t>
  </si>
  <si>
    <t>201300021330</t>
  </si>
  <si>
    <t>MI2204124258</t>
  </si>
  <si>
    <t>WI220412967</t>
  </si>
  <si>
    <t>WI220413297</t>
  </si>
  <si>
    <t>201300022564</t>
  </si>
  <si>
    <t>MI2204126436</t>
  </si>
  <si>
    <t>WI220413301</t>
  </si>
  <si>
    <t>MI2204126449</t>
  </si>
  <si>
    <t>WI220413324</t>
  </si>
  <si>
    <t>201300022612</t>
  </si>
  <si>
    <t>MI2204126684</t>
  </si>
  <si>
    <t>WI220413386</t>
  </si>
  <si>
    <t>WI220413659</t>
  </si>
  <si>
    <t>201300022576</t>
  </si>
  <si>
    <t>MI2204129894</t>
  </si>
  <si>
    <t>Nikita Mandage</t>
  </si>
  <si>
    <t>WI220414185</t>
  </si>
  <si>
    <t>201300022489</t>
  </si>
  <si>
    <t>MI2204134403</t>
  </si>
  <si>
    <t>WI220414193</t>
  </si>
  <si>
    <t>MI2204134449</t>
  </si>
  <si>
    <t>Bhagyashree Takawale</t>
  </si>
  <si>
    <t>WI220414213</t>
  </si>
  <si>
    <t>MI2204134615</t>
  </si>
  <si>
    <t>WI220416715</t>
  </si>
  <si>
    <t>201110012683</t>
  </si>
  <si>
    <t>MI2204157288</t>
  </si>
  <si>
    <t>Kalyani Mane</t>
  </si>
  <si>
    <t>WI220416716</t>
  </si>
  <si>
    <t>MI2204157307</t>
  </si>
  <si>
    <t>WI220416718</t>
  </si>
  <si>
    <t>MI2204157313</t>
  </si>
  <si>
    <t>WI220416721</t>
  </si>
  <si>
    <t>MI2204157392</t>
  </si>
  <si>
    <t>Sandip Tribhuvan</t>
  </si>
  <si>
    <t>WI220416722</t>
  </si>
  <si>
    <t>MI2204157391</t>
  </si>
  <si>
    <t>WI220416731</t>
  </si>
  <si>
    <t>WI220416732</t>
  </si>
  <si>
    <t>Rohit Mawal</t>
  </si>
  <si>
    <t>WI220416736</t>
  </si>
  <si>
    <t>Mohit Bilampelli</t>
  </si>
  <si>
    <t>WI220416742</t>
  </si>
  <si>
    <t>WI220416743</t>
  </si>
  <si>
    <t>Monali Jadhav</t>
  </si>
  <si>
    <t>WI220416793</t>
  </si>
  <si>
    <t>MI2204158053</t>
  </si>
  <si>
    <t>WI220416794</t>
  </si>
  <si>
    <t>MI2204158062</t>
  </si>
  <si>
    <t>WI220416801</t>
  </si>
  <si>
    <t>Komal Kharde</t>
  </si>
  <si>
    <t>Supriya Khape</t>
  </si>
  <si>
    <t>WI220416802</t>
  </si>
  <si>
    <t>WI220416841</t>
  </si>
  <si>
    <t>MI2204158419</t>
  </si>
  <si>
    <t>WI220416845</t>
  </si>
  <si>
    <t>WI220417024</t>
  </si>
  <si>
    <t>201300021706</t>
  </si>
  <si>
    <t>MI2204160921</t>
  </si>
  <si>
    <t>Tejas Bomidwar</t>
  </si>
  <si>
    <t>WI220417273</t>
  </si>
  <si>
    <t>201110012642</t>
  </si>
  <si>
    <t>MI2204163281</t>
  </si>
  <si>
    <t>Sushant Bhambure</t>
  </si>
  <si>
    <t>WI220417390</t>
  </si>
  <si>
    <t>201330005762</t>
  </si>
  <si>
    <t>MI2204164604</t>
  </si>
  <si>
    <t>WI220417410</t>
  </si>
  <si>
    <t>WI220417438</t>
  </si>
  <si>
    <t>201300021991</t>
  </si>
  <si>
    <t>MI2204165271</t>
  </si>
  <si>
    <t>WI220418065</t>
  </si>
  <si>
    <t>201330006219</t>
  </si>
  <si>
    <t>MI2204171205</t>
  </si>
  <si>
    <t>Swapnil Kadam</t>
  </si>
  <si>
    <t>WI220418190</t>
  </si>
  <si>
    <t>201300022399</t>
  </si>
  <si>
    <t>MI2204172420</t>
  </si>
  <si>
    <t>WI220418332</t>
  </si>
  <si>
    <t>201130013511</t>
  </si>
  <si>
    <t>MI2204173853</t>
  </si>
  <si>
    <t>Swapnil Chavan</t>
  </si>
  <si>
    <t>WI220418945</t>
  </si>
  <si>
    <t>201330006016</t>
  </si>
  <si>
    <t>MI2204178705</t>
  </si>
  <si>
    <t>Dashrath Soren</t>
  </si>
  <si>
    <t>WI220419312</t>
  </si>
  <si>
    <t>201330006203</t>
  </si>
  <si>
    <t>MI2204181548</t>
  </si>
  <si>
    <t>Sagar Belhekar</t>
  </si>
  <si>
    <t>Archana Bhujbal</t>
  </si>
  <si>
    <t>WI220419473</t>
  </si>
  <si>
    <t>201330005625</t>
  </si>
  <si>
    <t>MI2204183782</t>
  </si>
  <si>
    <t>WI220419490</t>
  </si>
  <si>
    <t>MI2204183942</t>
  </si>
  <si>
    <t>Shivani Rapariya</t>
  </si>
  <si>
    <t>WI22041978</t>
  </si>
  <si>
    <t>201300021272</t>
  </si>
  <si>
    <t>MI220420676</t>
  </si>
  <si>
    <t>WI22041984</t>
  </si>
  <si>
    <t>MI220420770</t>
  </si>
  <si>
    <t>WI220420833</t>
  </si>
  <si>
    <t>201300022643</t>
  </si>
  <si>
    <t>MI2204198925</t>
  </si>
  <si>
    <t>WI220420839</t>
  </si>
  <si>
    <t>MI2204198989</t>
  </si>
  <si>
    <t>WI220420852</t>
  </si>
  <si>
    <t>WI220420855</t>
  </si>
  <si>
    <t>WI220420987</t>
  </si>
  <si>
    <t>MI2204200174</t>
  </si>
  <si>
    <t>WI220420995</t>
  </si>
  <si>
    <t>MI2204200276</t>
  </si>
  <si>
    <t>WI220421004</t>
  </si>
  <si>
    <t>MI2204200351</t>
  </si>
  <si>
    <t>WI220421007</t>
  </si>
  <si>
    <t>WI220421009</t>
  </si>
  <si>
    <t>WI220421010</t>
  </si>
  <si>
    <t>MI2204200411</t>
  </si>
  <si>
    <t>WI220421075</t>
  </si>
  <si>
    <t>WI220421105</t>
  </si>
  <si>
    <t>Saloni Uttekar</t>
  </si>
  <si>
    <t>WI220421529</t>
  </si>
  <si>
    <t>201330006261</t>
  </si>
  <si>
    <t>MI2204205278</t>
  </si>
  <si>
    <t>Pratik Bhandwalkar</t>
  </si>
  <si>
    <t>Vikash Suryakanth Parmar</t>
  </si>
  <si>
    <t>WI220421589</t>
  </si>
  <si>
    <t>201330005807</t>
  </si>
  <si>
    <t>MI2204206035</t>
  </si>
  <si>
    <t>WI220422279</t>
  </si>
  <si>
    <t>WI22042232</t>
  </si>
  <si>
    <t>201130013535</t>
  </si>
  <si>
    <t>MI220424516</t>
  </si>
  <si>
    <t>Ganesh Bavdiwale</t>
  </si>
  <si>
    <t>WI220422415</t>
  </si>
  <si>
    <t>201300022606</t>
  </si>
  <si>
    <t>MI2204214189</t>
  </si>
  <si>
    <t>WI220422754</t>
  </si>
  <si>
    <t>201110012445</t>
  </si>
  <si>
    <t>MI2204217480</t>
  </si>
  <si>
    <t>WI220422776</t>
  </si>
  <si>
    <t>MI2204217675</t>
  </si>
  <si>
    <t>WI22042281</t>
  </si>
  <si>
    <t>201300020921</t>
  </si>
  <si>
    <t>MI220424973</t>
  </si>
  <si>
    <t>WI220422940</t>
  </si>
  <si>
    <t>201100014880</t>
  </si>
  <si>
    <t>MI2204219165</t>
  </si>
  <si>
    <t>WI22042308</t>
  </si>
  <si>
    <t>201300021984</t>
  </si>
  <si>
    <t>MI220425351</t>
  </si>
  <si>
    <t>WI22042321</t>
  </si>
  <si>
    <t>WI22042359</t>
  </si>
  <si>
    <t>WI22042363</t>
  </si>
  <si>
    <t>WI22042366</t>
  </si>
  <si>
    <t>MI220425836</t>
  </si>
  <si>
    <t>WI22042369</t>
  </si>
  <si>
    <t>MI220425982</t>
  </si>
  <si>
    <t>WI220424330</t>
  </si>
  <si>
    <t>201300022753</t>
  </si>
  <si>
    <t>MI2204233675</t>
  </si>
  <si>
    <t>WI220424842</t>
  </si>
  <si>
    <t>201130013617</t>
  </si>
  <si>
    <t>MI2204238896</t>
  </si>
  <si>
    <t>WI220424853</t>
  </si>
  <si>
    <t>WI220425463</t>
  </si>
  <si>
    <t>201300022478</t>
  </si>
  <si>
    <t>MI2204244399</t>
  </si>
  <si>
    <t>Shivani Narwade</t>
  </si>
  <si>
    <t>WI220425601</t>
  </si>
  <si>
    <t>201300021885</t>
  </si>
  <si>
    <t>MI2204246146</t>
  </si>
  <si>
    <t>WI220425867</t>
  </si>
  <si>
    <t>201300020892</t>
  </si>
  <si>
    <t>MI2204248414</t>
  </si>
  <si>
    <t>WI220425962</t>
  </si>
  <si>
    <t>MI2204249361</t>
  </si>
  <si>
    <t>WI220426007</t>
  </si>
  <si>
    <t>WI220426796</t>
  </si>
  <si>
    <t>201330014515</t>
  </si>
  <si>
    <t>MI2204257405</t>
  </si>
  <si>
    <t>WI220426885</t>
  </si>
  <si>
    <t>MI2204258028</t>
  </si>
  <si>
    <t>WI220427232</t>
  </si>
  <si>
    <t>Swapnil Ambesange</t>
  </si>
  <si>
    <t>WI220427279</t>
  </si>
  <si>
    <t>Shubham Karwate</t>
  </si>
  <si>
    <t>WI220428625</t>
  </si>
  <si>
    <t>201300022755</t>
  </si>
  <si>
    <t>MI2204274570</t>
  </si>
  <si>
    <t>WI220428658</t>
  </si>
  <si>
    <t>MI2204274730</t>
  </si>
  <si>
    <t>WI220428665</t>
  </si>
  <si>
    <t>MI2204274820</t>
  </si>
  <si>
    <t>WI220428667</t>
  </si>
  <si>
    <t>WI220428681</t>
  </si>
  <si>
    <t>WI220428718</t>
  </si>
  <si>
    <t>WI220429100</t>
  </si>
  <si>
    <t>201300022778</t>
  </si>
  <si>
    <t>MI2204280018</t>
  </si>
  <si>
    <t>WI220429113</t>
  </si>
  <si>
    <t>201300019493</t>
  </si>
  <si>
    <t>MI2204280197</t>
  </si>
  <si>
    <t>Sangeeta Kumari</t>
  </si>
  <si>
    <t>WI220429116</t>
  </si>
  <si>
    <t>MI2204280207</t>
  </si>
  <si>
    <t>WI220429348</t>
  </si>
  <si>
    <t>WI220429381</t>
  </si>
  <si>
    <t>201100014874</t>
  </si>
  <si>
    <t>MI2204282766</t>
  </si>
  <si>
    <t>WI220429425</t>
  </si>
  <si>
    <t>201330006207</t>
  </si>
  <si>
    <t>MI2204283379</t>
  </si>
  <si>
    <t>WI220430601</t>
  </si>
  <si>
    <t>201130013612</t>
  </si>
  <si>
    <t>MI2204293635</t>
  </si>
  <si>
    <t>WI22043084</t>
  </si>
  <si>
    <t>201300021851</t>
  </si>
  <si>
    <t>MI220434526</t>
  </si>
  <si>
    <t>WI22043089</t>
  </si>
  <si>
    <t>MI220434659</t>
  </si>
  <si>
    <t>WI220431082</t>
  </si>
  <si>
    <t>201300022377</t>
  </si>
  <si>
    <t>MI2204297778</t>
  </si>
  <si>
    <t>Payal Pathare</t>
  </si>
  <si>
    <t>WI220432344</t>
  </si>
  <si>
    <t>201300022828</t>
  </si>
  <si>
    <t>MI2204309435</t>
  </si>
  <si>
    <t>WI220432615</t>
  </si>
  <si>
    <t>MI2204312445</t>
  </si>
  <si>
    <t>WI220432626</t>
  </si>
  <si>
    <t>MI2204312559</t>
  </si>
  <si>
    <t>WI220432655</t>
  </si>
  <si>
    <t>201330006367</t>
  </si>
  <si>
    <t>MI2204312919</t>
  </si>
  <si>
    <t>WI22043270</t>
  </si>
  <si>
    <t>WI22043271</t>
  </si>
  <si>
    <t>WI220434113</t>
  </si>
  <si>
    <t>201300022641</t>
  </si>
  <si>
    <t>MI2204326465</t>
  </si>
  <si>
    <t>Sanjay Kharade</t>
  </si>
  <si>
    <t>WI220434128</t>
  </si>
  <si>
    <t>MI2204326651</t>
  </si>
  <si>
    <t>WI220434425</t>
  </si>
  <si>
    <t>MI2204329616</t>
  </si>
  <si>
    <t>WI220434501</t>
  </si>
  <si>
    <t>201300022651</t>
  </si>
  <si>
    <t>MI2204330340</t>
  </si>
  <si>
    <t>WI220435358</t>
  </si>
  <si>
    <t>201300022093</t>
  </si>
  <si>
    <t>MI2204337634</t>
  </si>
  <si>
    <t>Caroline Rudloff</t>
  </si>
  <si>
    <t>WI220435800</t>
  </si>
  <si>
    <t>201300022838</t>
  </si>
  <si>
    <t>MI2204342601</t>
  </si>
  <si>
    <t>WI22043646</t>
  </si>
  <si>
    <t>201300020775</t>
  </si>
  <si>
    <t>MI220441055</t>
  </si>
  <si>
    <t>Apeksha Hirve</t>
  </si>
  <si>
    <t>WI22043677</t>
  </si>
  <si>
    <t>MI220441566</t>
  </si>
  <si>
    <t>WI22043678</t>
  </si>
  <si>
    <t>MI220441628</t>
  </si>
  <si>
    <t>WI22043679</t>
  </si>
  <si>
    <t>WI22043690</t>
  </si>
  <si>
    <t>WI220436957</t>
  </si>
  <si>
    <t>MI2204354316</t>
  </si>
  <si>
    <t>WI220436979</t>
  </si>
  <si>
    <t>MI2204354470</t>
  </si>
  <si>
    <t>WI220437048</t>
  </si>
  <si>
    <t>MI2204355031</t>
  </si>
  <si>
    <t>WI220437078</t>
  </si>
  <si>
    <t>MI2204355256</t>
  </si>
  <si>
    <t>WI220437161</t>
  </si>
  <si>
    <t>WI22043772</t>
  </si>
  <si>
    <t>MI220442363</t>
  </si>
  <si>
    <t>WI22043777</t>
  </si>
  <si>
    <t>MI220442396</t>
  </si>
  <si>
    <t>WI220437814</t>
  </si>
  <si>
    <t>201300022729</t>
  </si>
  <si>
    <t>MI2204362420</t>
  </si>
  <si>
    <t>WI22043802</t>
  </si>
  <si>
    <t>MI220442518</t>
  </si>
  <si>
    <t>WI220438025</t>
  </si>
  <si>
    <t>201110012576</t>
  </si>
  <si>
    <t>MI2204364687</t>
  </si>
  <si>
    <t>WI220438068</t>
  </si>
  <si>
    <t>MI2204365327</t>
  </si>
  <si>
    <t>WI220438128</t>
  </si>
  <si>
    <t>MI2204365952</t>
  </si>
  <si>
    <t>WI220438136</t>
  </si>
  <si>
    <t>MI2204366015</t>
  </si>
  <si>
    <t>WI22043817</t>
  </si>
  <si>
    <t>MI220442601</t>
  </si>
  <si>
    <t>WI22043819</t>
  </si>
  <si>
    <t>MI220442654</t>
  </si>
  <si>
    <t>WI220438190</t>
  </si>
  <si>
    <t>MI2204366578</t>
  </si>
  <si>
    <t>WI220438247</t>
  </si>
  <si>
    <t>WI220438251</t>
  </si>
  <si>
    <t>Samadhan Kamble</t>
  </si>
  <si>
    <t>WI220438262</t>
  </si>
  <si>
    <t>WI220438376</t>
  </si>
  <si>
    <t>201330005578</t>
  </si>
  <si>
    <t>MI2204368274</t>
  </si>
  <si>
    <t>WI22043839</t>
  </si>
  <si>
    <t>WI22043853</t>
  </si>
  <si>
    <t>WI220438533</t>
  </si>
  <si>
    <t>WI220438768</t>
  </si>
  <si>
    <t>MI2204372804</t>
  </si>
  <si>
    <t>WI220439498</t>
  </si>
  <si>
    <t>201330006410</t>
  </si>
  <si>
    <t>MI2204380291</t>
  </si>
  <si>
    <t>WI220439558</t>
  </si>
  <si>
    <t>201130013474</t>
  </si>
  <si>
    <t>MI2204381195</t>
  </si>
  <si>
    <t>Nayan Naramshettiwar</t>
  </si>
  <si>
    <t>WI220439573</t>
  </si>
  <si>
    <t>201330006114</t>
  </si>
  <si>
    <t>MI2204381352</t>
  </si>
  <si>
    <t>WI220439766</t>
  </si>
  <si>
    <t>Poonam Patil</t>
  </si>
  <si>
    <t>WI220439882</t>
  </si>
  <si>
    <t>MI2204385207</t>
  </si>
  <si>
    <t>WI220439910</t>
  </si>
  <si>
    <t>Hemanshi Deshlahara</t>
  </si>
  <si>
    <t>WI220440375</t>
  </si>
  <si>
    <t>201330006479</t>
  </si>
  <si>
    <t>MI2204389036</t>
  </si>
  <si>
    <t>WI220440384</t>
  </si>
  <si>
    <t>MI2204389075</t>
  </si>
  <si>
    <t>WI220440395</t>
  </si>
  <si>
    <t>WI220440407</t>
  </si>
  <si>
    <t>WI220440421</t>
  </si>
  <si>
    <t>201300022344</t>
  </si>
  <si>
    <t>MI2204389312</t>
  </si>
  <si>
    <t>WI220440438</t>
  </si>
  <si>
    <t>WI220440518</t>
  </si>
  <si>
    <t>201300022446</t>
  </si>
  <si>
    <t>MI2204390163</t>
  </si>
  <si>
    <t>WI220440519</t>
  </si>
  <si>
    <t>MI2204390180</t>
  </si>
  <si>
    <t>WI220440623</t>
  </si>
  <si>
    <t>201130013593</t>
  </si>
  <si>
    <t>MI2204391343</t>
  </si>
  <si>
    <t>WI220440628</t>
  </si>
  <si>
    <t>MI2204391378</t>
  </si>
  <si>
    <t>WI220440629</t>
  </si>
  <si>
    <t>MI2204391379</t>
  </si>
  <si>
    <t>WI220440630</t>
  </si>
  <si>
    <t>MI2204391383</t>
  </si>
  <si>
    <t>WI220440773</t>
  </si>
  <si>
    <t>201300022089</t>
  </si>
  <si>
    <t>MI2204393600</t>
  </si>
  <si>
    <t>WI220440780</t>
  </si>
  <si>
    <t>201300022799</t>
  </si>
  <si>
    <t>MI2204393686</t>
  </si>
  <si>
    <t>WI220441411</t>
  </si>
  <si>
    <t>201300022023</t>
  </si>
  <si>
    <t>MI2204401541</t>
  </si>
  <si>
    <t>WI220441923</t>
  </si>
  <si>
    <t>201110012640</t>
  </si>
  <si>
    <t>MI2204407867</t>
  </si>
  <si>
    <t>WI220442029</t>
  </si>
  <si>
    <t>201330005827</t>
  </si>
  <si>
    <t>MI2204409582</t>
  </si>
  <si>
    <t>WI220442135</t>
  </si>
  <si>
    <t>201300022012</t>
  </si>
  <si>
    <t>MI2204410729</t>
  </si>
  <si>
    <t>WI220442189</t>
  </si>
  <si>
    <t>WI220443452</t>
  </si>
  <si>
    <t>201340000778</t>
  </si>
  <si>
    <t>MI2204424596</t>
  </si>
  <si>
    <t>WI220444164</t>
  </si>
  <si>
    <t>201100014993</t>
  </si>
  <si>
    <t>MI2204431461</t>
  </si>
  <si>
    <t>WI220444329</t>
  </si>
  <si>
    <t>WI220445098</t>
  </si>
  <si>
    <t>201300022782</t>
  </si>
  <si>
    <t>MI2204439748</t>
  </si>
  <si>
    <t>WI220445298</t>
  </si>
  <si>
    <t>MI2204442008</t>
  </si>
  <si>
    <t>WI220445518</t>
  </si>
  <si>
    <t>MI2204444220</t>
  </si>
  <si>
    <t>DELETED</t>
  </si>
  <si>
    <t>WI220445579</t>
  </si>
  <si>
    <t>MI2204445128</t>
  </si>
  <si>
    <t>WI220445841</t>
  </si>
  <si>
    <t>MI2204447876</t>
  </si>
  <si>
    <t>WI220446789</t>
  </si>
  <si>
    <t>201330006547</t>
  </si>
  <si>
    <t>MI2204458181</t>
  </si>
  <si>
    <t>WI220446793</t>
  </si>
  <si>
    <t>MI2204458221</t>
  </si>
  <si>
    <t>WI220446796</t>
  </si>
  <si>
    <t>WI220446797</t>
  </si>
  <si>
    <t>WI220446822</t>
  </si>
  <si>
    <t>MI2204458720</t>
  </si>
  <si>
    <t>WI22044683</t>
  </si>
  <si>
    <t>201130013471</t>
  </si>
  <si>
    <t>MI220450963</t>
  </si>
  <si>
    <t>WI220446911</t>
  </si>
  <si>
    <t>201300022939</t>
  </si>
  <si>
    <t>MI2204459565</t>
  </si>
  <si>
    <t>WI220446928</t>
  </si>
  <si>
    <t>201330006507</t>
  </si>
  <si>
    <t>MI2204459728</t>
  </si>
  <si>
    <t>WI220446934</t>
  </si>
  <si>
    <t>WI220446937</t>
  </si>
  <si>
    <t>WI220446938</t>
  </si>
  <si>
    <t>MI2204459986</t>
  </si>
  <si>
    <t>WI220446942</t>
  </si>
  <si>
    <t>MI2204460064</t>
  </si>
  <si>
    <t>WI220446943</t>
  </si>
  <si>
    <t>MI2204460083</t>
  </si>
  <si>
    <t>WI220446976</t>
  </si>
  <si>
    <t>WI220446984</t>
  </si>
  <si>
    <t>WI220447019</t>
  </si>
  <si>
    <t>WI220447075</t>
  </si>
  <si>
    <t>MI2204461060</t>
  </si>
  <si>
    <t>WI220447092</t>
  </si>
  <si>
    <t>WI2204472</t>
  </si>
  <si>
    <t>201130013421</t>
  </si>
  <si>
    <t>MI22044874</t>
  </si>
  <si>
    <t>WI220447373</t>
  </si>
  <si>
    <t>201130013497</t>
  </si>
  <si>
    <t>MI2204463036</t>
  </si>
  <si>
    <t>WI220447414</t>
  </si>
  <si>
    <t>MI2204463568</t>
  </si>
  <si>
    <t>WI220447833</t>
  </si>
  <si>
    <t>MI2204467912</t>
  </si>
  <si>
    <t>WI220447846</t>
  </si>
  <si>
    <t>201330005859</t>
  </si>
  <si>
    <t>MI2204468106</t>
  </si>
  <si>
    <t>WI22044817</t>
  </si>
  <si>
    <t>201110012550</t>
  </si>
  <si>
    <t>MI220452183</t>
  </si>
  <si>
    <t>WI220448310</t>
  </si>
  <si>
    <t>201300021253</t>
  </si>
  <si>
    <t>MI2204472949</t>
  </si>
  <si>
    <t>WI220448383</t>
  </si>
  <si>
    <t>201300021491</t>
  </si>
  <si>
    <t>MI2204473611</t>
  </si>
  <si>
    <t>WI220448619</t>
  </si>
  <si>
    <t>MI2204475700</t>
  </si>
  <si>
    <t>WI220448738</t>
  </si>
  <si>
    <t>WI220449298</t>
  </si>
  <si>
    <t>MI2204481174</t>
  </si>
  <si>
    <t>WI220449317</t>
  </si>
  <si>
    <t>201340000793</t>
  </si>
  <si>
    <t>MI2204481206</t>
  </si>
  <si>
    <t>WI220449318</t>
  </si>
  <si>
    <t>201300022169</t>
  </si>
  <si>
    <t>MI2204481257</t>
  </si>
  <si>
    <t>WI220450617</t>
  </si>
  <si>
    <t>201110012462</t>
  </si>
  <si>
    <t>MI2204491171</t>
  </si>
  <si>
    <t>WI220450950</t>
  </si>
  <si>
    <t>WI220451410</t>
  </si>
  <si>
    <t>201330005834</t>
  </si>
  <si>
    <t>MI2204497835</t>
  </si>
  <si>
    <t>WI22045567</t>
  </si>
  <si>
    <t>201100014797</t>
  </si>
  <si>
    <t>MI220458075</t>
  </si>
  <si>
    <t>WI22045711</t>
  </si>
  <si>
    <t>MI220459077</t>
  </si>
  <si>
    <t>WI22045715</t>
  </si>
  <si>
    <t>MI220459125</t>
  </si>
  <si>
    <t>WI22045798</t>
  </si>
  <si>
    <t>WI22045804</t>
  </si>
  <si>
    <t>WI22045982</t>
  </si>
  <si>
    <t>201130013538</t>
  </si>
  <si>
    <t>MI220461306</t>
  </si>
  <si>
    <t>WI22046411</t>
  </si>
  <si>
    <t>201110012579</t>
  </si>
  <si>
    <t>MI220464263</t>
  </si>
  <si>
    <t>WI22046532</t>
  </si>
  <si>
    <t>201330005740</t>
  </si>
  <si>
    <t>MI220465367</t>
  </si>
  <si>
    <t>WI22048027</t>
  </si>
  <si>
    <t>201330006250</t>
  </si>
  <si>
    <t>MI220480854</t>
  </si>
  <si>
    <t>WI22048031</t>
  </si>
  <si>
    <t>MI220480877</t>
  </si>
  <si>
    <t>WI22048214</t>
  </si>
  <si>
    <t>201110012654</t>
  </si>
  <si>
    <t>MI220482044</t>
  </si>
  <si>
    <t>WI22048276</t>
  </si>
  <si>
    <t>WI22048323</t>
  </si>
  <si>
    <t>201130013023</t>
  </si>
  <si>
    <t>MI220482969</t>
  </si>
  <si>
    <t>WI22048324</t>
  </si>
  <si>
    <t>MI220482977</t>
  </si>
  <si>
    <t>WI22048429</t>
  </si>
  <si>
    <t>WI22048440</t>
  </si>
  <si>
    <t>WI22048504</t>
  </si>
  <si>
    <t>201300022550</t>
  </si>
  <si>
    <t>MI220484462</t>
  </si>
  <si>
    <t>WI22048518</t>
  </si>
  <si>
    <t>WI2204868</t>
  </si>
  <si>
    <t>201130013577</t>
  </si>
  <si>
    <t>MI22048578</t>
  </si>
  <si>
    <t>WI22049136</t>
  </si>
  <si>
    <t>MI220490255</t>
  </si>
  <si>
    <t>WI2204921</t>
  </si>
  <si>
    <t>MI22049255</t>
  </si>
  <si>
    <t>WI22049482</t>
  </si>
  <si>
    <t>WI22049833</t>
  </si>
  <si>
    <t>MI220497046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</si>
</sst>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B6" sqref="B6"/>
    </sheetView>
  </sheetViews>
  <sheetFormatPr defaultRowHeight="14.5" x14ac:dyDescent="0.35"/>
  <cols>
    <col min="1" max="1" width="17.54296875" customWidth="1"/>
    <col min="2" max="2" width="44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 t="s">
        <v>7</v>
      </c>
    </row>
    <row r="5" spans="1:2" x14ac:dyDescent="0.35">
      <c r="A5" t="s">
        <v>8</v>
      </c>
      <c r="B5" t="s">
        <v>9</v>
      </c>
    </row>
    <row r="6" spans="1:2" x14ac:dyDescent="0.35">
      <c r="A6" t="s">
        <v>10</v>
      </c>
      <c r="B6" t="s">
        <v>11</v>
      </c>
    </row>
    <row r="7" spans="1:2" x14ac:dyDescent="0.35">
      <c r="A7" t="s">
        <v>12</v>
      </c>
      <c r="B7" s="1">
        <v>44671.416674143518</v>
      </c>
    </row>
    <row r="8" spans="1:2" x14ac:dyDescent="0.35">
      <c r="A8" t="s">
        <v>13</v>
      </c>
      <c r="B8" t="s">
        <v>14</v>
      </c>
    </row>
    <row r="9" spans="1:2" x14ac:dyDescent="0.35">
      <c r="A9" t="s">
        <v>15</v>
      </c>
      <c r="B9" s="1">
        <v>44651.958333333336</v>
      </c>
    </row>
    <row r="10" spans="1:2" x14ac:dyDescent="0.35">
      <c r="A10" t="s">
        <v>16</v>
      </c>
      <c r="B10" s="1">
        <v>44671.416674143518</v>
      </c>
    </row>
    <row r="11" spans="1:2" x14ac:dyDescent="0.35">
      <c r="A11" t="s">
        <v>17</v>
      </c>
      <c r="B11" t="s">
        <v>18</v>
      </c>
    </row>
    <row r="12" spans="1:2" x14ac:dyDescent="0.35">
      <c r="A12" t="s">
        <v>19</v>
      </c>
      <c r="B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253"/>
  <sheetViews>
    <sheetView topLeftCell="AZ234" workbookViewId="0">
      <selection activeCell="A2" sqref="A2:BE253"/>
    </sheetView>
  </sheetViews>
  <sheetFormatPr defaultRowHeight="14.5" x14ac:dyDescent="0.35"/>
  <cols>
    <col min="1" max="1" width="12.7265625" customWidth="1"/>
    <col min="2" max="2" width="21.08984375" customWidth="1"/>
    <col min="3" max="3" width="15.7265625" customWidth="1"/>
    <col min="4" max="4" width="13.7265625" customWidth="1"/>
    <col min="5" max="5" width="9.1796875" customWidth="1"/>
    <col min="6" max="6" width="8.54296875" customWidth="1"/>
    <col min="7" max="7" width="9.90625" customWidth="1"/>
    <col min="8" max="8" width="13.08984375" customWidth="1"/>
    <col min="9" max="9" width="11.7265625" customWidth="1"/>
    <col min="10" max="10" width="16.36328125" customWidth="1"/>
    <col min="11" max="11" width="17.1796875" customWidth="1"/>
    <col min="12" max="12" width="12.81640625" customWidth="1"/>
    <col min="13" max="13" width="18.81640625" customWidth="1"/>
    <col min="14" max="14" width="26.54296875" customWidth="1"/>
    <col min="15" max="15" width="23.36328125" customWidth="1"/>
    <col min="16" max="16" width="26.1796875" customWidth="1"/>
    <col min="17" max="17" width="33.54296875" customWidth="1"/>
    <col min="18" max="18" width="26.453125" customWidth="1"/>
    <col min="19" max="19" width="9.54296875" customWidth="1"/>
    <col min="20" max="20" width="9.6328125" customWidth="1"/>
    <col min="21" max="21" width="10.36328125" customWidth="1"/>
    <col min="22" max="22" width="30.453125" customWidth="1"/>
    <col min="23" max="23" width="32" customWidth="1"/>
    <col min="24" max="24" width="37.54296875" customWidth="1"/>
    <col min="25" max="25" width="29.6328125" customWidth="1"/>
    <col min="26" max="26" width="32.08984375" customWidth="1"/>
    <col min="27" max="27" width="27.26953125" customWidth="1"/>
    <col min="28" max="28" width="23.6328125" customWidth="1"/>
    <col min="29" max="29" width="22.36328125" customWidth="1"/>
    <col min="30" max="30" width="30.453125" customWidth="1"/>
    <col min="31" max="31" width="25" customWidth="1"/>
    <col min="32" max="32" width="26.7265625" customWidth="1"/>
    <col min="33" max="33" width="33.453125" customWidth="1"/>
    <col min="34" max="34" width="30.453125" customWidth="1"/>
    <col min="35" max="35" width="32" customWidth="1"/>
    <col min="36" max="36" width="37.54296875" customWidth="1"/>
    <col min="37" max="37" width="29.6328125" customWidth="1"/>
    <col min="38" max="38" width="32.08984375" customWidth="1"/>
    <col min="39" max="39" width="27.26953125" customWidth="1"/>
    <col min="40" max="40" width="23.6328125" customWidth="1"/>
    <col min="41" max="41" width="22.36328125" customWidth="1"/>
    <col min="42" max="42" width="30.453125" customWidth="1"/>
    <col min="43" max="43" width="25" customWidth="1"/>
    <col min="44" max="44" width="26.7265625" customWidth="1"/>
    <col min="45" max="45" width="33.453125" customWidth="1"/>
    <col min="46" max="46" width="30.453125" customWidth="1"/>
    <col min="47" max="47" width="32" customWidth="1"/>
    <col min="48" max="48" width="37.54296875" customWidth="1"/>
    <col min="49" max="49" width="29.6328125" customWidth="1"/>
    <col min="50" max="50" width="32.08984375" customWidth="1"/>
    <col min="51" max="51" width="27.26953125" customWidth="1"/>
    <col min="52" max="52" width="23.6328125" customWidth="1"/>
    <col min="53" max="53" width="22.36328125" customWidth="1"/>
    <col min="54" max="54" width="30.453125" customWidth="1"/>
    <col min="55" max="55" width="25" customWidth="1"/>
    <col min="56" max="56" width="26.7265625" customWidth="1"/>
    <col min="57" max="57" width="33.453125" customWidth="1"/>
  </cols>
  <sheetData>
    <row r="1" spans="1:57" x14ac:dyDescent="0.3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  <c r="W1" s="3" t="s">
        <v>43</v>
      </c>
      <c r="X1" s="3" t="s">
        <v>44</v>
      </c>
      <c r="Y1" s="3" t="s">
        <v>45</v>
      </c>
      <c r="Z1" s="3" t="s">
        <v>46</v>
      </c>
      <c r="AA1" s="3" t="s">
        <v>47</v>
      </c>
      <c r="AB1" s="3" t="s">
        <v>48</v>
      </c>
      <c r="AC1" s="3" t="s">
        <v>49</v>
      </c>
      <c r="AD1" s="3" t="s">
        <v>50</v>
      </c>
      <c r="AE1" s="3" t="s">
        <v>51</v>
      </c>
      <c r="AF1" s="3" t="s">
        <v>52</v>
      </c>
      <c r="AG1" s="3" t="s">
        <v>53</v>
      </c>
      <c r="AH1" s="3" t="s">
        <v>54</v>
      </c>
      <c r="AI1" s="3" t="s">
        <v>55</v>
      </c>
      <c r="AJ1" s="3" t="s">
        <v>56</v>
      </c>
      <c r="AK1" s="3" t="s">
        <v>57</v>
      </c>
      <c r="AL1" s="3" t="s">
        <v>58</v>
      </c>
      <c r="AM1" s="3" t="s">
        <v>59</v>
      </c>
      <c r="AN1" s="3" t="s">
        <v>60</v>
      </c>
      <c r="AO1" s="3" t="s">
        <v>61</v>
      </c>
      <c r="AP1" s="3" t="s">
        <v>62</v>
      </c>
      <c r="AQ1" s="3" t="s">
        <v>63</v>
      </c>
      <c r="AR1" s="3" t="s">
        <v>64</v>
      </c>
      <c r="AS1" s="3" t="s">
        <v>65</v>
      </c>
      <c r="AT1" s="3" t="s">
        <v>66</v>
      </c>
      <c r="AU1" s="3" t="s">
        <v>67</v>
      </c>
      <c r="AV1" s="3" t="s">
        <v>68</v>
      </c>
      <c r="AW1" s="3" t="s">
        <v>69</v>
      </c>
      <c r="AX1" s="3" t="s">
        <v>70</v>
      </c>
      <c r="AY1" s="3" t="s">
        <v>71</v>
      </c>
      <c r="AZ1" s="3" t="s">
        <v>72</v>
      </c>
      <c r="BA1" s="3" t="s">
        <v>73</v>
      </c>
      <c r="BB1" s="3" t="s">
        <v>74</v>
      </c>
      <c r="BC1" s="3" t="s">
        <v>75</v>
      </c>
      <c r="BD1" s="3" t="s">
        <v>76</v>
      </c>
      <c r="BE1" s="3" t="s">
        <v>77</v>
      </c>
    </row>
    <row r="2" spans="1:57" x14ac:dyDescent="0.35">
      <c r="A2" t="s">
        <v>78</v>
      </c>
      <c r="B2" t="s">
        <v>79</v>
      </c>
      <c r="C2" t="s">
        <v>80</v>
      </c>
      <c r="D2" t="s">
        <v>81</v>
      </c>
      <c r="E2" s="2" t="str">
        <f>HYPERLINK("capsilon://?command=openfolder&amp;siteaddress=FAM.docvelocity-na8.net&amp;folderid=FX6CFC8356-1BBA-BA89-9059-8AB68F71A12E","FX220111528")</f>
        <v>FX220111528</v>
      </c>
      <c r="F2" t="s">
        <v>19</v>
      </c>
      <c r="G2" t="s">
        <v>19</v>
      </c>
      <c r="H2" t="s">
        <v>82</v>
      </c>
      <c r="I2" t="s">
        <v>83</v>
      </c>
      <c r="J2">
        <v>0</v>
      </c>
      <c r="K2" t="s">
        <v>84</v>
      </c>
      <c r="L2" t="s">
        <v>85</v>
      </c>
      <c r="M2" t="s">
        <v>86</v>
      </c>
      <c r="N2">
        <v>2</v>
      </c>
      <c r="O2" s="1">
        <v>44656.580474537041</v>
      </c>
      <c r="P2" s="1">
        <v>44656.590601851851</v>
      </c>
      <c r="Q2">
        <v>685</v>
      </c>
      <c r="R2">
        <v>190</v>
      </c>
      <c r="S2" t="b">
        <v>0</v>
      </c>
      <c r="T2" t="s">
        <v>87</v>
      </c>
      <c r="U2" t="b">
        <v>0</v>
      </c>
      <c r="V2" t="s">
        <v>88</v>
      </c>
      <c r="W2" s="1">
        <v>44656.586770833332</v>
      </c>
      <c r="X2">
        <v>134</v>
      </c>
      <c r="Y2">
        <v>0</v>
      </c>
      <c r="Z2">
        <v>0</v>
      </c>
      <c r="AA2">
        <v>0</v>
      </c>
      <c r="AB2">
        <v>9</v>
      </c>
      <c r="AC2">
        <v>0</v>
      </c>
      <c r="AD2">
        <v>0</v>
      </c>
      <c r="AE2">
        <v>0</v>
      </c>
      <c r="AF2">
        <v>0</v>
      </c>
      <c r="AG2">
        <v>0</v>
      </c>
      <c r="AH2" t="s">
        <v>89</v>
      </c>
      <c r="AI2" s="1">
        <v>44656.590601851851</v>
      </c>
      <c r="AJ2">
        <v>15</v>
      </c>
      <c r="AK2">
        <v>0</v>
      </c>
      <c r="AL2">
        <v>0</v>
      </c>
      <c r="AM2">
        <v>0</v>
      </c>
      <c r="AN2">
        <v>9</v>
      </c>
      <c r="AO2">
        <v>0</v>
      </c>
      <c r="AP2">
        <v>0</v>
      </c>
      <c r="AQ2">
        <v>0</v>
      </c>
      <c r="AR2">
        <v>0</v>
      </c>
      <c r="AS2">
        <v>0</v>
      </c>
      <c r="AT2" t="s">
        <v>87</v>
      </c>
      <c r="AU2" t="s">
        <v>87</v>
      </c>
      <c r="AV2" t="s">
        <v>87</v>
      </c>
      <c r="AW2" t="s">
        <v>87</v>
      </c>
      <c r="AX2" t="s">
        <v>87</v>
      </c>
      <c r="AY2" t="s">
        <v>87</v>
      </c>
      <c r="AZ2" t="s">
        <v>87</v>
      </c>
      <c r="BA2" t="s">
        <v>87</v>
      </c>
      <c r="BB2" t="s">
        <v>87</v>
      </c>
      <c r="BC2" t="s">
        <v>87</v>
      </c>
      <c r="BD2" t="s">
        <v>87</v>
      </c>
      <c r="BE2" t="s">
        <v>87</v>
      </c>
    </row>
    <row r="3" spans="1:57" x14ac:dyDescent="0.35">
      <c r="A3" t="s">
        <v>90</v>
      </c>
      <c r="B3" t="s">
        <v>79</v>
      </c>
      <c r="C3" t="s">
        <v>91</v>
      </c>
      <c r="D3" t="s">
        <v>81</v>
      </c>
      <c r="E3" s="2" t="str">
        <f>HYPERLINK("capsilon://?command=openfolder&amp;siteaddress=FAM.docvelocity-na8.net&amp;folderid=FX4F122F21-8D39-957E-78CC-862FF31B9B0D","FX22032824")</f>
        <v>FX22032824</v>
      </c>
      <c r="F3" t="s">
        <v>19</v>
      </c>
      <c r="G3" t="s">
        <v>19</v>
      </c>
      <c r="H3" t="s">
        <v>82</v>
      </c>
      <c r="I3" t="s">
        <v>92</v>
      </c>
      <c r="J3">
        <v>124</v>
      </c>
      <c r="K3" t="s">
        <v>84</v>
      </c>
      <c r="L3" t="s">
        <v>85</v>
      </c>
      <c r="M3" t="s">
        <v>86</v>
      </c>
      <c r="N3">
        <v>1</v>
      </c>
      <c r="O3" s="1">
        <v>44656.619074074071</v>
      </c>
      <c r="P3" s="1">
        <v>44656.632384259261</v>
      </c>
      <c r="Q3">
        <v>1027</v>
      </c>
      <c r="R3">
        <v>123</v>
      </c>
      <c r="S3" t="b">
        <v>0</v>
      </c>
      <c r="T3" t="s">
        <v>87</v>
      </c>
      <c r="U3" t="b">
        <v>0</v>
      </c>
      <c r="V3" t="s">
        <v>93</v>
      </c>
      <c r="W3" s="1">
        <v>44656.632384259261</v>
      </c>
      <c r="X3">
        <v>73</v>
      </c>
      <c r="Y3">
        <v>0</v>
      </c>
      <c r="Z3">
        <v>0</v>
      </c>
      <c r="AA3">
        <v>0</v>
      </c>
      <c r="AB3">
        <v>0</v>
      </c>
      <c r="AC3">
        <v>0</v>
      </c>
      <c r="AD3">
        <v>124</v>
      </c>
      <c r="AE3">
        <v>119</v>
      </c>
      <c r="AF3">
        <v>0</v>
      </c>
      <c r="AG3">
        <v>3</v>
      </c>
      <c r="AH3" t="s">
        <v>87</v>
      </c>
      <c r="AI3" t="s">
        <v>87</v>
      </c>
      <c r="AJ3" t="s">
        <v>87</v>
      </c>
      <c r="AK3" t="s">
        <v>87</v>
      </c>
      <c r="AL3" t="s">
        <v>87</v>
      </c>
      <c r="AM3" t="s">
        <v>87</v>
      </c>
      <c r="AN3" t="s">
        <v>87</v>
      </c>
      <c r="AO3" t="s">
        <v>87</v>
      </c>
      <c r="AP3" t="s">
        <v>87</v>
      </c>
      <c r="AQ3" t="s">
        <v>87</v>
      </c>
      <c r="AR3" t="s">
        <v>87</v>
      </c>
      <c r="AS3" t="s">
        <v>87</v>
      </c>
      <c r="AT3" t="s">
        <v>87</v>
      </c>
      <c r="AU3" t="s">
        <v>87</v>
      </c>
      <c r="AV3" t="s">
        <v>87</v>
      </c>
      <c r="AW3" t="s">
        <v>87</v>
      </c>
      <c r="AX3" t="s">
        <v>87</v>
      </c>
      <c r="AY3" t="s">
        <v>87</v>
      </c>
      <c r="AZ3" t="s">
        <v>87</v>
      </c>
      <c r="BA3" t="s">
        <v>87</v>
      </c>
      <c r="BB3" t="s">
        <v>87</v>
      </c>
      <c r="BC3" t="s">
        <v>87</v>
      </c>
      <c r="BD3" t="s">
        <v>87</v>
      </c>
      <c r="BE3" t="s">
        <v>87</v>
      </c>
    </row>
    <row r="4" spans="1:57" x14ac:dyDescent="0.35">
      <c r="A4" t="s">
        <v>94</v>
      </c>
      <c r="B4" t="s">
        <v>79</v>
      </c>
      <c r="C4" t="s">
        <v>91</v>
      </c>
      <c r="D4" t="s">
        <v>81</v>
      </c>
      <c r="E4" s="2" t="str">
        <f>HYPERLINK("capsilon://?command=openfolder&amp;siteaddress=FAM.docvelocity-na8.net&amp;folderid=FX4F122F21-8D39-957E-78CC-862FF31B9B0D","FX22032824")</f>
        <v>FX22032824</v>
      </c>
      <c r="F4" t="s">
        <v>19</v>
      </c>
      <c r="G4" t="s">
        <v>19</v>
      </c>
      <c r="H4" t="s">
        <v>82</v>
      </c>
      <c r="I4" t="s">
        <v>95</v>
      </c>
      <c r="J4">
        <v>97</v>
      </c>
      <c r="K4" t="s">
        <v>84</v>
      </c>
      <c r="L4" t="s">
        <v>85</v>
      </c>
      <c r="M4" t="s">
        <v>86</v>
      </c>
      <c r="N4">
        <v>1</v>
      </c>
      <c r="O4" s="1">
        <v>44656.619571759256</v>
      </c>
      <c r="P4" s="1">
        <v>44656.633148148147</v>
      </c>
      <c r="Q4">
        <v>1050</v>
      </c>
      <c r="R4">
        <v>123</v>
      </c>
      <c r="S4" t="b">
        <v>0</v>
      </c>
      <c r="T4" t="s">
        <v>87</v>
      </c>
      <c r="U4" t="b">
        <v>0</v>
      </c>
      <c r="V4" t="s">
        <v>93</v>
      </c>
      <c r="W4" s="1">
        <v>44656.633148148147</v>
      </c>
      <c r="X4">
        <v>65</v>
      </c>
      <c r="Y4">
        <v>0</v>
      </c>
      <c r="Z4">
        <v>0</v>
      </c>
      <c r="AA4">
        <v>0</v>
      </c>
      <c r="AB4">
        <v>0</v>
      </c>
      <c r="AC4">
        <v>0</v>
      </c>
      <c r="AD4">
        <v>97</v>
      </c>
      <c r="AE4">
        <v>92</v>
      </c>
      <c r="AF4">
        <v>0</v>
      </c>
      <c r="AG4">
        <v>3</v>
      </c>
      <c r="AH4" t="s">
        <v>87</v>
      </c>
      <c r="AI4" t="s">
        <v>87</v>
      </c>
      <c r="AJ4" t="s">
        <v>87</v>
      </c>
      <c r="AK4" t="s">
        <v>87</v>
      </c>
      <c r="AL4" t="s">
        <v>87</v>
      </c>
      <c r="AM4" t="s">
        <v>87</v>
      </c>
      <c r="AN4" t="s">
        <v>87</v>
      </c>
      <c r="AO4" t="s">
        <v>87</v>
      </c>
      <c r="AP4" t="s">
        <v>87</v>
      </c>
      <c r="AQ4" t="s">
        <v>87</v>
      </c>
      <c r="AR4" t="s">
        <v>87</v>
      </c>
      <c r="AS4" t="s">
        <v>87</v>
      </c>
      <c r="AT4" t="s">
        <v>87</v>
      </c>
      <c r="AU4" t="s">
        <v>87</v>
      </c>
      <c r="AV4" t="s">
        <v>87</v>
      </c>
      <c r="AW4" t="s">
        <v>87</v>
      </c>
      <c r="AX4" t="s">
        <v>87</v>
      </c>
      <c r="AY4" t="s">
        <v>87</v>
      </c>
      <c r="AZ4" t="s">
        <v>87</v>
      </c>
      <c r="BA4" t="s">
        <v>87</v>
      </c>
      <c r="BB4" t="s">
        <v>87</v>
      </c>
      <c r="BC4" t="s">
        <v>87</v>
      </c>
      <c r="BD4" t="s">
        <v>87</v>
      </c>
      <c r="BE4" t="s">
        <v>87</v>
      </c>
    </row>
    <row r="5" spans="1:57" x14ac:dyDescent="0.35">
      <c r="A5" t="s">
        <v>96</v>
      </c>
      <c r="B5" t="s">
        <v>79</v>
      </c>
      <c r="C5" t="s">
        <v>97</v>
      </c>
      <c r="D5" t="s">
        <v>81</v>
      </c>
      <c r="E5" s="2" t="str">
        <f>HYPERLINK("capsilon://?command=openfolder&amp;siteaddress=FAM.docvelocity-na8.net&amp;folderid=FXAC927F94-59F0-82E9-B188-0CDEFBBC0992","FX220313302")</f>
        <v>FX220313302</v>
      </c>
      <c r="F5" t="s">
        <v>19</v>
      </c>
      <c r="G5" t="s">
        <v>19</v>
      </c>
      <c r="H5" t="s">
        <v>82</v>
      </c>
      <c r="I5" t="s">
        <v>98</v>
      </c>
      <c r="J5">
        <v>0</v>
      </c>
      <c r="K5" t="s">
        <v>84</v>
      </c>
      <c r="L5" t="s">
        <v>85</v>
      </c>
      <c r="M5" t="s">
        <v>86</v>
      </c>
      <c r="N5">
        <v>1</v>
      </c>
      <c r="O5" s="1">
        <v>44656.619768518518</v>
      </c>
      <c r="P5" s="1">
        <v>44656.636053240742</v>
      </c>
      <c r="Q5">
        <v>1285</v>
      </c>
      <c r="R5">
        <v>122</v>
      </c>
      <c r="S5" t="b">
        <v>0</v>
      </c>
      <c r="T5" t="s">
        <v>87</v>
      </c>
      <c r="U5" t="b">
        <v>0</v>
      </c>
      <c r="V5" t="s">
        <v>93</v>
      </c>
      <c r="W5" s="1">
        <v>44656.636053240742</v>
      </c>
      <c r="X5">
        <v>57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52</v>
      </c>
      <c r="AF5">
        <v>0</v>
      </c>
      <c r="AG5">
        <v>1</v>
      </c>
      <c r="AH5" t="s">
        <v>87</v>
      </c>
      <c r="AI5" t="s">
        <v>87</v>
      </c>
      <c r="AJ5" t="s">
        <v>87</v>
      </c>
      <c r="AK5" t="s">
        <v>87</v>
      </c>
      <c r="AL5" t="s">
        <v>87</v>
      </c>
      <c r="AM5" t="s">
        <v>87</v>
      </c>
      <c r="AN5" t="s">
        <v>87</v>
      </c>
      <c r="AO5" t="s">
        <v>87</v>
      </c>
      <c r="AP5" t="s">
        <v>87</v>
      </c>
      <c r="AQ5" t="s">
        <v>87</v>
      </c>
      <c r="AR5" t="s">
        <v>87</v>
      </c>
      <c r="AS5" t="s">
        <v>87</v>
      </c>
      <c r="AT5" t="s">
        <v>87</v>
      </c>
      <c r="AU5" t="s">
        <v>87</v>
      </c>
      <c r="AV5" t="s">
        <v>87</v>
      </c>
      <c r="AW5" t="s">
        <v>87</v>
      </c>
      <c r="AX5" t="s">
        <v>87</v>
      </c>
      <c r="AY5" t="s">
        <v>87</v>
      </c>
      <c r="AZ5" t="s">
        <v>87</v>
      </c>
      <c r="BA5" t="s">
        <v>87</v>
      </c>
      <c r="BB5" t="s">
        <v>87</v>
      </c>
      <c r="BC5" t="s">
        <v>87</v>
      </c>
      <c r="BD5" t="s">
        <v>87</v>
      </c>
      <c r="BE5" t="s">
        <v>87</v>
      </c>
    </row>
    <row r="6" spans="1:57" x14ac:dyDescent="0.35">
      <c r="A6" t="s">
        <v>99</v>
      </c>
      <c r="B6" t="s">
        <v>79</v>
      </c>
      <c r="C6" t="s">
        <v>91</v>
      </c>
      <c r="D6" t="s">
        <v>81</v>
      </c>
      <c r="E6" s="2" t="str">
        <f>HYPERLINK("capsilon://?command=openfolder&amp;siteaddress=FAM.docvelocity-na8.net&amp;folderid=FX4F122F21-8D39-957E-78CC-862FF31B9B0D","FX22032824")</f>
        <v>FX22032824</v>
      </c>
      <c r="F6" t="s">
        <v>19</v>
      </c>
      <c r="G6" t="s">
        <v>19</v>
      </c>
      <c r="H6" t="s">
        <v>82</v>
      </c>
      <c r="I6" t="s">
        <v>92</v>
      </c>
      <c r="J6">
        <v>172</v>
      </c>
      <c r="K6" t="s">
        <v>84</v>
      </c>
      <c r="L6" t="s">
        <v>85</v>
      </c>
      <c r="M6" t="s">
        <v>86</v>
      </c>
      <c r="N6">
        <v>2</v>
      </c>
      <c r="O6" s="1">
        <v>44656.633113425924</v>
      </c>
      <c r="P6" s="1">
        <v>44656.64439814815</v>
      </c>
      <c r="Q6">
        <v>232</v>
      </c>
      <c r="R6">
        <v>743</v>
      </c>
      <c r="S6" t="b">
        <v>0</v>
      </c>
      <c r="T6" t="s">
        <v>87</v>
      </c>
      <c r="U6" t="b">
        <v>1</v>
      </c>
      <c r="V6" t="s">
        <v>93</v>
      </c>
      <c r="W6" s="1">
        <v>44656.635381944441</v>
      </c>
      <c r="X6">
        <v>192</v>
      </c>
      <c r="Y6">
        <v>157</v>
      </c>
      <c r="Z6">
        <v>0</v>
      </c>
      <c r="AA6">
        <v>157</v>
      </c>
      <c r="AB6">
        <v>0</v>
      </c>
      <c r="AC6">
        <v>4</v>
      </c>
      <c r="AD6">
        <v>15</v>
      </c>
      <c r="AE6">
        <v>0</v>
      </c>
      <c r="AF6">
        <v>0</v>
      </c>
      <c r="AG6">
        <v>0</v>
      </c>
      <c r="AH6" t="s">
        <v>100</v>
      </c>
      <c r="AI6" s="1">
        <v>44656.64439814815</v>
      </c>
      <c r="AJ6">
        <v>371</v>
      </c>
      <c r="AK6">
        <v>1</v>
      </c>
      <c r="AL6">
        <v>0</v>
      </c>
      <c r="AM6">
        <v>1</v>
      </c>
      <c r="AN6">
        <v>0</v>
      </c>
      <c r="AO6">
        <v>1</v>
      </c>
      <c r="AP6">
        <v>14</v>
      </c>
      <c r="AQ6">
        <v>0</v>
      </c>
      <c r="AR6">
        <v>0</v>
      </c>
      <c r="AS6">
        <v>0</v>
      </c>
      <c r="AT6" t="s">
        <v>87</v>
      </c>
      <c r="AU6" t="s">
        <v>87</v>
      </c>
      <c r="AV6" t="s">
        <v>87</v>
      </c>
      <c r="AW6" t="s">
        <v>87</v>
      </c>
      <c r="AX6" t="s">
        <v>87</v>
      </c>
      <c r="AY6" t="s">
        <v>87</v>
      </c>
      <c r="AZ6" t="s">
        <v>87</v>
      </c>
      <c r="BA6" t="s">
        <v>87</v>
      </c>
      <c r="BB6" t="s">
        <v>87</v>
      </c>
      <c r="BC6" t="s">
        <v>87</v>
      </c>
      <c r="BD6" t="s">
        <v>87</v>
      </c>
      <c r="BE6" t="s">
        <v>87</v>
      </c>
    </row>
    <row r="7" spans="1:57" x14ac:dyDescent="0.35">
      <c r="A7" t="s">
        <v>101</v>
      </c>
      <c r="B7" t="s">
        <v>79</v>
      </c>
      <c r="C7" t="s">
        <v>91</v>
      </c>
      <c r="D7" t="s">
        <v>81</v>
      </c>
      <c r="E7" s="2" t="str">
        <f>HYPERLINK("capsilon://?command=openfolder&amp;siteaddress=FAM.docvelocity-na8.net&amp;folderid=FX4F122F21-8D39-957E-78CC-862FF31B9B0D","FX22032824")</f>
        <v>FX22032824</v>
      </c>
      <c r="F7" t="s">
        <v>19</v>
      </c>
      <c r="G7" t="s">
        <v>19</v>
      </c>
      <c r="H7" t="s">
        <v>82</v>
      </c>
      <c r="I7" t="s">
        <v>95</v>
      </c>
      <c r="J7">
        <v>145</v>
      </c>
      <c r="K7" t="s">
        <v>84</v>
      </c>
      <c r="L7" t="s">
        <v>85</v>
      </c>
      <c r="M7" t="s">
        <v>86</v>
      </c>
      <c r="N7">
        <v>2</v>
      </c>
      <c r="O7" s="1">
        <v>44656.63385416667</v>
      </c>
      <c r="P7" s="1">
        <v>44656.687175925923</v>
      </c>
      <c r="Q7">
        <v>2646</v>
      </c>
      <c r="R7">
        <v>1961</v>
      </c>
      <c r="S7" t="b">
        <v>0</v>
      </c>
      <c r="T7" t="s">
        <v>87</v>
      </c>
      <c r="U7" t="b">
        <v>1</v>
      </c>
      <c r="V7" t="s">
        <v>88</v>
      </c>
      <c r="W7" s="1">
        <v>44656.653067129628</v>
      </c>
      <c r="X7">
        <v>1576</v>
      </c>
      <c r="Y7">
        <v>118</v>
      </c>
      <c r="Z7">
        <v>0</v>
      </c>
      <c r="AA7">
        <v>118</v>
      </c>
      <c r="AB7">
        <v>0</v>
      </c>
      <c r="AC7">
        <v>38</v>
      </c>
      <c r="AD7">
        <v>27</v>
      </c>
      <c r="AE7">
        <v>0</v>
      </c>
      <c r="AF7">
        <v>0</v>
      </c>
      <c r="AG7">
        <v>0</v>
      </c>
      <c r="AH7" t="s">
        <v>102</v>
      </c>
      <c r="AI7" s="1">
        <v>44656.687175925923</v>
      </c>
      <c r="AJ7">
        <v>375</v>
      </c>
      <c r="AK7">
        <v>0</v>
      </c>
      <c r="AL7">
        <v>0</v>
      </c>
      <c r="AM7">
        <v>0</v>
      </c>
      <c r="AN7">
        <v>0</v>
      </c>
      <c r="AO7">
        <v>0</v>
      </c>
      <c r="AP7">
        <v>27</v>
      </c>
      <c r="AQ7">
        <v>0</v>
      </c>
      <c r="AR7">
        <v>0</v>
      </c>
      <c r="AS7">
        <v>0</v>
      </c>
      <c r="AT7" t="s">
        <v>87</v>
      </c>
      <c r="AU7" t="s">
        <v>87</v>
      </c>
      <c r="AV7" t="s">
        <v>87</v>
      </c>
      <c r="AW7" t="s">
        <v>87</v>
      </c>
      <c r="AX7" t="s">
        <v>87</v>
      </c>
      <c r="AY7" t="s">
        <v>87</v>
      </c>
      <c r="AZ7" t="s">
        <v>87</v>
      </c>
      <c r="BA7" t="s">
        <v>87</v>
      </c>
      <c r="BB7" t="s">
        <v>87</v>
      </c>
      <c r="BC7" t="s">
        <v>87</v>
      </c>
      <c r="BD7" t="s">
        <v>87</v>
      </c>
      <c r="BE7" t="s">
        <v>87</v>
      </c>
    </row>
    <row r="8" spans="1:57" x14ac:dyDescent="0.35">
      <c r="A8" t="s">
        <v>103</v>
      </c>
      <c r="B8" t="s">
        <v>79</v>
      </c>
      <c r="C8" t="s">
        <v>97</v>
      </c>
      <c r="D8" t="s">
        <v>81</v>
      </c>
      <c r="E8" s="2" t="str">
        <f>HYPERLINK("capsilon://?command=openfolder&amp;siteaddress=FAM.docvelocity-na8.net&amp;folderid=FXAC927F94-59F0-82E9-B188-0CDEFBBC0992","FX220313302")</f>
        <v>FX220313302</v>
      </c>
      <c r="F8" t="s">
        <v>19</v>
      </c>
      <c r="G8" t="s">
        <v>19</v>
      </c>
      <c r="H8" t="s">
        <v>82</v>
      </c>
      <c r="I8" t="s">
        <v>98</v>
      </c>
      <c r="J8">
        <v>0</v>
      </c>
      <c r="K8" t="s">
        <v>84</v>
      </c>
      <c r="L8" t="s">
        <v>85</v>
      </c>
      <c r="M8" t="s">
        <v>86</v>
      </c>
      <c r="N8">
        <v>2</v>
      </c>
      <c r="O8" s="1">
        <v>44656.636342592596</v>
      </c>
      <c r="P8" s="1">
        <v>44656.647083333337</v>
      </c>
      <c r="Q8">
        <v>549</v>
      </c>
      <c r="R8">
        <v>379</v>
      </c>
      <c r="S8" t="b">
        <v>0</v>
      </c>
      <c r="T8" t="s">
        <v>87</v>
      </c>
      <c r="U8" t="b">
        <v>1</v>
      </c>
      <c r="V8" t="s">
        <v>93</v>
      </c>
      <c r="W8" s="1">
        <v>44656.640613425923</v>
      </c>
      <c r="X8">
        <v>126</v>
      </c>
      <c r="Y8">
        <v>37</v>
      </c>
      <c r="Z8">
        <v>0</v>
      </c>
      <c r="AA8">
        <v>37</v>
      </c>
      <c r="AB8">
        <v>0</v>
      </c>
      <c r="AC8">
        <v>26</v>
      </c>
      <c r="AD8">
        <v>-37</v>
      </c>
      <c r="AE8">
        <v>0</v>
      </c>
      <c r="AF8">
        <v>0</v>
      </c>
      <c r="AG8">
        <v>0</v>
      </c>
      <c r="AH8" t="s">
        <v>100</v>
      </c>
      <c r="AI8" s="1">
        <v>44656.647083333337</v>
      </c>
      <c r="AJ8">
        <v>231</v>
      </c>
      <c r="AK8">
        <v>0</v>
      </c>
      <c r="AL8">
        <v>0</v>
      </c>
      <c r="AM8">
        <v>0</v>
      </c>
      <c r="AN8">
        <v>0</v>
      </c>
      <c r="AO8">
        <v>0</v>
      </c>
      <c r="AP8">
        <v>-37</v>
      </c>
      <c r="AQ8">
        <v>0</v>
      </c>
      <c r="AR8">
        <v>0</v>
      </c>
      <c r="AS8">
        <v>0</v>
      </c>
      <c r="AT8" t="s">
        <v>87</v>
      </c>
      <c r="AU8" t="s">
        <v>87</v>
      </c>
      <c r="AV8" t="s">
        <v>87</v>
      </c>
      <c r="AW8" t="s">
        <v>87</v>
      </c>
      <c r="AX8" t="s">
        <v>87</v>
      </c>
      <c r="AY8" t="s">
        <v>87</v>
      </c>
      <c r="AZ8" t="s">
        <v>87</v>
      </c>
      <c r="BA8" t="s">
        <v>87</v>
      </c>
      <c r="BB8" t="s">
        <v>87</v>
      </c>
      <c r="BC8" t="s">
        <v>87</v>
      </c>
      <c r="BD8" t="s">
        <v>87</v>
      </c>
      <c r="BE8" t="s">
        <v>87</v>
      </c>
    </row>
    <row r="9" spans="1:57" x14ac:dyDescent="0.35">
      <c r="A9" t="s">
        <v>104</v>
      </c>
      <c r="B9" t="s">
        <v>79</v>
      </c>
      <c r="C9" t="s">
        <v>105</v>
      </c>
      <c r="D9" t="s">
        <v>81</v>
      </c>
      <c r="E9" s="2" t="str">
        <f>HYPERLINK("capsilon://?command=openfolder&amp;siteaddress=FAM.docvelocity-na8.net&amp;folderid=FX388A8673-E8BE-D56E-EF3A-35EF183399CE","FX22041484")</f>
        <v>FX22041484</v>
      </c>
      <c r="F9" t="s">
        <v>19</v>
      </c>
      <c r="G9" t="s">
        <v>19</v>
      </c>
      <c r="H9" t="s">
        <v>82</v>
      </c>
      <c r="I9" t="s">
        <v>106</v>
      </c>
      <c r="J9">
        <v>139</v>
      </c>
      <c r="K9" t="s">
        <v>84</v>
      </c>
      <c r="L9" t="s">
        <v>85</v>
      </c>
      <c r="M9" t="s">
        <v>86</v>
      </c>
      <c r="N9">
        <v>1</v>
      </c>
      <c r="O9" s="1">
        <v>44656.778645833336</v>
      </c>
      <c r="P9" s="1">
        <v>44656.783206018517</v>
      </c>
      <c r="Q9">
        <v>267</v>
      </c>
      <c r="R9">
        <v>127</v>
      </c>
      <c r="S9" t="b">
        <v>0</v>
      </c>
      <c r="T9" t="s">
        <v>87</v>
      </c>
      <c r="U9" t="b">
        <v>0</v>
      </c>
      <c r="V9" t="s">
        <v>93</v>
      </c>
      <c r="W9" s="1">
        <v>44656.783206018517</v>
      </c>
      <c r="X9">
        <v>115</v>
      </c>
      <c r="Y9">
        <v>0</v>
      </c>
      <c r="Z9">
        <v>0</v>
      </c>
      <c r="AA9">
        <v>0</v>
      </c>
      <c r="AB9">
        <v>0</v>
      </c>
      <c r="AC9">
        <v>0</v>
      </c>
      <c r="AD9">
        <v>139</v>
      </c>
      <c r="AE9">
        <v>134</v>
      </c>
      <c r="AF9">
        <v>0</v>
      </c>
      <c r="AG9">
        <v>4</v>
      </c>
      <c r="AH9" t="s">
        <v>87</v>
      </c>
      <c r="AI9" t="s">
        <v>87</v>
      </c>
      <c r="AJ9" t="s">
        <v>87</v>
      </c>
      <c r="AK9" t="s">
        <v>87</v>
      </c>
      <c r="AL9" t="s">
        <v>87</v>
      </c>
      <c r="AM9" t="s">
        <v>87</v>
      </c>
      <c r="AN9" t="s">
        <v>87</v>
      </c>
      <c r="AO9" t="s">
        <v>87</v>
      </c>
      <c r="AP9" t="s">
        <v>87</v>
      </c>
      <c r="AQ9" t="s">
        <v>87</v>
      </c>
      <c r="AR9" t="s">
        <v>87</v>
      </c>
      <c r="AS9" t="s">
        <v>87</v>
      </c>
      <c r="AT9" t="s">
        <v>87</v>
      </c>
      <c r="AU9" t="s">
        <v>87</v>
      </c>
      <c r="AV9" t="s">
        <v>87</v>
      </c>
      <c r="AW9" t="s">
        <v>87</v>
      </c>
      <c r="AX9" t="s">
        <v>87</v>
      </c>
      <c r="AY9" t="s">
        <v>87</v>
      </c>
      <c r="AZ9" t="s">
        <v>87</v>
      </c>
      <c r="BA9" t="s">
        <v>87</v>
      </c>
      <c r="BB9" t="s">
        <v>87</v>
      </c>
      <c r="BC9" t="s">
        <v>87</v>
      </c>
      <c r="BD9" t="s">
        <v>87</v>
      </c>
      <c r="BE9" t="s">
        <v>87</v>
      </c>
    </row>
    <row r="10" spans="1:57" x14ac:dyDescent="0.35">
      <c r="A10" t="s">
        <v>107</v>
      </c>
      <c r="B10" t="s">
        <v>79</v>
      </c>
      <c r="C10" t="s">
        <v>105</v>
      </c>
      <c r="D10" t="s">
        <v>81</v>
      </c>
      <c r="E10" s="2" t="str">
        <f>HYPERLINK("capsilon://?command=openfolder&amp;siteaddress=FAM.docvelocity-na8.net&amp;folderid=FX388A8673-E8BE-D56E-EF3A-35EF183399CE","FX22041484")</f>
        <v>FX22041484</v>
      </c>
      <c r="F10" t="s">
        <v>19</v>
      </c>
      <c r="G10" t="s">
        <v>19</v>
      </c>
      <c r="H10" t="s">
        <v>82</v>
      </c>
      <c r="I10" t="s">
        <v>106</v>
      </c>
      <c r="J10">
        <v>211</v>
      </c>
      <c r="K10" t="s">
        <v>84</v>
      </c>
      <c r="L10" t="s">
        <v>85</v>
      </c>
      <c r="M10" t="s">
        <v>86</v>
      </c>
      <c r="N10">
        <v>2</v>
      </c>
      <c r="O10" s="1">
        <v>44656.783877314818</v>
      </c>
      <c r="P10" s="1">
        <v>44656.827106481483</v>
      </c>
      <c r="Q10">
        <v>1864</v>
      </c>
      <c r="R10">
        <v>1871</v>
      </c>
      <c r="S10" t="b">
        <v>0</v>
      </c>
      <c r="T10" t="s">
        <v>87</v>
      </c>
      <c r="U10" t="b">
        <v>1</v>
      </c>
      <c r="V10" t="s">
        <v>108</v>
      </c>
      <c r="W10" s="1">
        <v>44656.795578703706</v>
      </c>
      <c r="X10">
        <v>871</v>
      </c>
      <c r="Y10">
        <v>181</v>
      </c>
      <c r="Z10">
        <v>0</v>
      </c>
      <c r="AA10">
        <v>181</v>
      </c>
      <c r="AB10">
        <v>0</v>
      </c>
      <c r="AC10">
        <v>22</v>
      </c>
      <c r="AD10">
        <v>30</v>
      </c>
      <c r="AE10">
        <v>0</v>
      </c>
      <c r="AF10">
        <v>0</v>
      </c>
      <c r="AG10">
        <v>0</v>
      </c>
      <c r="AH10" t="s">
        <v>109</v>
      </c>
      <c r="AI10" s="1">
        <v>44656.827106481483</v>
      </c>
      <c r="AJ10">
        <v>968</v>
      </c>
      <c r="AK10">
        <v>0</v>
      </c>
      <c r="AL10">
        <v>0</v>
      </c>
      <c r="AM10">
        <v>0</v>
      </c>
      <c r="AN10">
        <v>5</v>
      </c>
      <c r="AO10">
        <v>1</v>
      </c>
      <c r="AP10">
        <v>30</v>
      </c>
      <c r="AQ10">
        <v>0</v>
      </c>
      <c r="AR10">
        <v>0</v>
      </c>
      <c r="AS10">
        <v>0</v>
      </c>
      <c r="AT10" t="s">
        <v>87</v>
      </c>
      <c r="AU10" t="s">
        <v>87</v>
      </c>
      <c r="AV10" t="s">
        <v>87</v>
      </c>
      <c r="AW10" t="s">
        <v>87</v>
      </c>
      <c r="AX10" t="s">
        <v>87</v>
      </c>
      <c r="AY10" t="s">
        <v>87</v>
      </c>
      <c r="AZ10" t="s">
        <v>87</v>
      </c>
      <c r="BA10" t="s">
        <v>87</v>
      </c>
      <c r="BB10" t="s">
        <v>87</v>
      </c>
      <c r="BC10" t="s">
        <v>87</v>
      </c>
      <c r="BD10" t="s">
        <v>87</v>
      </c>
      <c r="BE10" t="s">
        <v>87</v>
      </c>
    </row>
    <row r="11" spans="1:57" x14ac:dyDescent="0.35">
      <c r="A11" t="s">
        <v>110</v>
      </c>
      <c r="B11" t="s">
        <v>79</v>
      </c>
      <c r="C11" t="s">
        <v>111</v>
      </c>
      <c r="D11" t="s">
        <v>81</v>
      </c>
      <c r="E11" s="2" t="str">
        <f t="shared" ref="E11:E27" si="0">HYPERLINK("capsilon://?command=openfolder&amp;siteaddress=FAM.docvelocity-na8.net&amp;folderid=FX14E2274F-93EA-1B32-8E23-B67144162927","FX220311268")</f>
        <v>FX220311268</v>
      </c>
      <c r="F11" t="s">
        <v>19</v>
      </c>
      <c r="G11" t="s">
        <v>19</v>
      </c>
      <c r="H11" t="s">
        <v>82</v>
      </c>
      <c r="I11" t="s">
        <v>112</v>
      </c>
      <c r="J11">
        <v>0</v>
      </c>
      <c r="K11" t="s">
        <v>84</v>
      </c>
      <c r="L11" t="s">
        <v>85</v>
      </c>
      <c r="M11" t="s">
        <v>86</v>
      </c>
      <c r="N11">
        <v>2</v>
      </c>
      <c r="O11" s="1">
        <v>44657.357777777775</v>
      </c>
      <c r="P11" s="1">
        <v>44657.362210648149</v>
      </c>
      <c r="Q11">
        <v>74</v>
      </c>
      <c r="R11">
        <v>309</v>
      </c>
      <c r="S11" t="b">
        <v>0</v>
      </c>
      <c r="T11" t="s">
        <v>87</v>
      </c>
      <c r="U11" t="b">
        <v>0</v>
      </c>
      <c r="V11" t="s">
        <v>113</v>
      </c>
      <c r="W11" s="1">
        <v>44657.361678240741</v>
      </c>
      <c r="X11">
        <v>281</v>
      </c>
      <c r="Y11">
        <v>0</v>
      </c>
      <c r="Z11">
        <v>0</v>
      </c>
      <c r="AA11">
        <v>0</v>
      </c>
      <c r="AB11">
        <v>9</v>
      </c>
      <c r="AC11">
        <v>0</v>
      </c>
      <c r="AD11">
        <v>0</v>
      </c>
      <c r="AE11">
        <v>0</v>
      </c>
      <c r="AF11">
        <v>0</v>
      </c>
      <c r="AG11">
        <v>0</v>
      </c>
      <c r="AH11" t="s">
        <v>114</v>
      </c>
      <c r="AI11" s="1">
        <v>44657.362210648149</v>
      </c>
      <c r="AJ11">
        <v>28</v>
      </c>
      <c r="AK11">
        <v>0</v>
      </c>
      <c r="AL11">
        <v>0</v>
      </c>
      <c r="AM11">
        <v>0</v>
      </c>
      <c r="AN11">
        <v>9</v>
      </c>
      <c r="AO11">
        <v>0</v>
      </c>
      <c r="AP11">
        <v>0</v>
      </c>
      <c r="AQ11">
        <v>0</v>
      </c>
      <c r="AR11">
        <v>0</v>
      </c>
      <c r="AS11">
        <v>0</v>
      </c>
      <c r="AT11" t="s">
        <v>87</v>
      </c>
      <c r="AU11" t="s">
        <v>87</v>
      </c>
      <c r="AV11" t="s">
        <v>87</v>
      </c>
      <c r="AW11" t="s">
        <v>87</v>
      </c>
      <c r="AX11" t="s">
        <v>87</v>
      </c>
      <c r="AY11" t="s">
        <v>87</v>
      </c>
      <c r="AZ11" t="s">
        <v>87</v>
      </c>
      <c r="BA11" t="s">
        <v>87</v>
      </c>
      <c r="BB11" t="s">
        <v>87</v>
      </c>
      <c r="BC11" t="s">
        <v>87</v>
      </c>
      <c r="BD11" t="s">
        <v>87</v>
      </c>
      <c r="BE11" t="s">
        <v>87</v>
      </c>
    </row>
    <row r="12" spans="1:57" x14ac:dyDescent="0.35">
      <c r="A12" t="s">
        <v>115</v>
      </c>
      <c r="B12" t="s">
        <v>79</v>
      </c>
      <c r="C12" t="s">
        <v>111</v>
      </c>
      <c r="D12" t="s">
        <v>81</v>
      </c>
      <c r="E12" s="2" t="str">
        <f t="shared" si="0"/>
        <v>FX220311268</v>
      </c>
      <c r="F12" t="s">
        <v>19</v>
      </c>
      <c r="G12" t="s">
        <v>19</v>
      </c>
      <c r="H12" t="s">
        <v>82</v>
      </c>
      <c r="I12" t="s">
        <v>116</v>
      </c>
      <c r="J12">
        <v>28</v>
      </c>
      <c r="K12" t="s">
        <v>84</v>
      </c>
      <c r="L12" t="s">
        <v>85</v>
      </c>
      <c r="M12" t="s">
        <v>86</v>
      </c>
      <c r="N12">
        <v>1</v>
      </c>
      <c r="O12" s="1">
        <v>44657.358194444445</v>
      </c>
      <c r="P12" s="1">
        <v>44657.36577546296</v>
      </c>
      <c r="Q12">
        <v>302</v>
      </c>
      <c r="R12">
        <v>353</v>
      </c>
      <c r="S12" t="b">
        <v>0</v>
      </c>
      <c r="T12" t="s">
        <v>87</v>
      </c>
      <c r="U12" t="b">
        <v>0</v>
      </c>
      <c r="V12" t="s">
        <v>113</v>
      </c>
      <c r="W12" s="1">
        <v>44657.36577546296</v>
      </c>
      <c r="X12">
        <v>353</v>
      </c>
      <c r="Y12">
        <v>0</v>
      </c>
      <c r="Z12">
        <v>0</v>
      </c>
      <c r="AA12">
        <v>0</v>
      </c>
      <c r="AB12">
        <v>0</v>
      </c>
      <c r="AC12">
        <v>0</v>
      </c>
      <c r="AD12">
        <v>28</v>
      </c>
      <c r="AE12">
        <v>21</v>
      </c>
      <c r="AF12">
        <v>0</v>
      </c>
      <c r="AG12">
        <v>3</v>
      </c>
      <c r="AH12" t="s">
        <v>87</v>
      </c>
      <c r="AI12" t="s">
        <v>87</v>
      </c>
      <c r="AJ12" t="s">
        <v>87</v>
      </c>
      <c r="AK12" t="s">
        <v>87</v>
      </c>
      <c r="AL12" t="s">
        <v>87</v>
      </c>
      <c r="AM12" t="s">
        <v>87</v>
      </c>
      <c r="AN12" t="s">
        <v>87</v>
      </c>
      <c r="AO12" t="s">
        <v>87</v>
      </c>
      <c r="AP12" t="s">
        <v>87</v>
      </c>
      <c r="AQ12" t="s">
        <v>87</v>
      </c>
      <c r="AR12" t="s">
        <v>87</v>
      </c>
      <c r="AS12" t="s">
        <v>87</v>
      </c>
      <c r="AT12" t="s">
        <v>87</v>
      </c>
      <c r="AU12" t="s">
        <v>87</v>
      </c>
      <c r="AV12" t="s">
        <v>87</v>
      </c>
      <c r="AW12" t="s">
        <v>87</v>
      </c>
      <c r="AX12" t="s">
        <v>87</v>
      </c>
      <c r="AY12" t="s">
        <v>87</v>
      </c>
      <c r="AZ12" t="s">
        <v>87</v>
      </c>
      <c r="BA12" t="s">
        <v>87</v>
      </c>
      <c r="BB12" t="s">
        <v>87</v>
      </c>
      <c r="BC12" t="s">
        <v>87</v>
      </c>
      <c r="BD12" t="s">
        <v>87</v>
      </c>
      <c r="BE12" t="s">
        <v>87</v>
      </c>
    </row>
    <row r="13" spans="1:57" x14ac:dyDescent="0.35">
      <c r="A13" t="s">
        <v>117</v>
      </c>
      <c r="B13" t="s">
        <v>79</v>
      </c>
      <c r="C13" t="s">
        <v>111</v>
      </c>
      <c r="D13" t="s">
        <v>81</v>
      </c>
      <c r="E13" s="2" t="str">
        <f t="shared" si="0"/>
        <v>FX220311268</v>
      </c>
      <c r="F13" t="s">
        <v>19</v>
      </c>
      <c r="G13" t="s">
        <v>19</v>
      </c>
      <c r="H13" t="s">
        <v>82</v>
      </c>
      <c r="I13" t="s">
        <v>118</v>
      </c>
      <c r="J13">
        <v>124</v>
      </c>
      <c r="K13" t="s">
        <v>84</v>
      </c>
      <c r="L13" t="s">
        <v>85</v>
      </c>
      <c r="M13" t="s">
        <v>86</v>
      </c>
      <c r="N13">
        <v>1</v>
      </c>
      <c r="O13" s="1">
        <v>44657.360891203702</v>
      </c>
      <c r="P13" s="1">
        <v>44657.376157407409</v>
      </c>
      <c r="Q13">
        <v>1094</v>
      </c>
      <c r="R13">
        <v>225</v>
      </c>
      <c r="S13" t="b">
        <v>0</v>
      </c>
      <c r="T13" t="s">
        <v>87</v>
      </c>
      <c r="U13" t="b">
        <v>0</v>
      </c>
      <c r="V13" t="s">
        <v>119</v>
      </c>
      <c r="W13" s="1">
        <v>44657.376157407409</v>
      </c>
      <c r="X13">
        <v>211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124</v>
      </c>
      <c r="AE13">
        <v>119</v>
      </c>
      <c r="AF13">
        <v>0</v>
      </c>
      <c r="AG13">
        <v>2</v>
      </c>
      <c r="AH13" t="s">
        <v>87</v>
      </c>
      <c r="AI13" t="s">
        <v>87</v>
      </c>
      <c r="AJ13" t="s">
        <v>87</v>
      </c>
      <c r="AK13" t="s">
        <v>87</v>
      </c>
      <c r="AL13" t="s">
        <v>87</v>
      </c>
      <c r="AM13" t="s">
        <v>87</v>
      </c>
      <c r="AN13" t="s">
        <v>87</v>
      </c>
      <c r="AO13" t="s">
        <v>87</v>
      </c>
      <c r="AP13" t="s">
        <v>87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87</v>
      </c>
      <c r="AW13" t="s">
        <v>87</v>
      </c>
      <c r="AX13" t="s">
        <v>87</v>
      </c>
      <c r="AY13" t="s">
        <v>87</v>
      </c>
      <c r="AZ13" t="s">
        <v>87</v>
      </c>
      <c r="BA13" t="s">
        <v>87</v>
      </c>
      <c r="BB13" t="s">
        <v>87</v>
      </c>
      <c r="BC13" t="s">
        <v>87</v>
      </c>
      <c r="BD13" t="s">
        <v>87</v>
      </c>
      <c r="BE13" t="s">
        <v>87</v>
      </c>
    </row>
    <row r="14" spans="1:57" x14ac:dyDescent="0.35">
      <c r="A14" t="s">
        <v>120</v>
      </c>
      <c r="B14" t="s">
        <v>79</v>
      </c>
      <c r="C14" t="s">
        <v>111</v>
      </c>
      <c r="D14" t="s">
        <v>81</v>
      </c>
      <c r="E14" s="2" t="str">
        <f t="shared" si="0"/>
        <v>FX220311268</v>
      </c>
      <c r="F14" t="s">
        <v>19</v>
      </c>
      <c r="G14" t="s">
        <v>19</v>
      </c>
      <c r="H14" t="s">
        <v>82</v>
      </c>
      <c r="I14" t="s">
        <v>121</v>
      </c>
      <c r="J14">
        <v>28</v>
      </c>
      <c r="K14" t="s">
        <v>84</v>
      </c>
      <c r="L14" t="s">
        <v>85</v>
      </c>
      <c r="M14" t="s">
        <v>86</v>
      </c>
      <c r="N14">
        <v>1</v>
      </c>
      <c r="O14" s="1">
        <v>44657.366527777776</v>
      </c>
      <c r="P14" s="1">
        <v>44657.380694444444</v>
      </c>
      <c r="Q14">
        <v>925</v>
      </c>
      <c r="R14">
        <v>299</v>
      </c>
      <c r="S14" t="b">
        <v>0</v>
      </c>
      <c r="T14" t="s">
        <v>87</v>
      </c>
      <c r="U14" t="b">
        <v>0</v>
      </c>
      <c r="V14" t="s">
        <v>122</v>
      </c>
      <c r="W14" s="1">
        <v>44657.380694444444</v>
      </c>
      <c r="X14">
        <v>299</v>
      </c>
      <c r="Y14">
        <v>0</v>
      </c>
      <c r="Z14">
        <v>0</v>
      </c>
      <c r="AA14">
        <v>0</v>
      </c>
      <c r="AB14">
        <v>0</v>
      </c>
      <c r="AC14">
        <v>1</v>
      </c>
      <c r="AD14">
        <v>28</v>
      </c>
      <c r="AE14">
        <v>21</v>
      </c>
      <c r="AF14">
        <v>0</v>
      </c>
      <c r="AG14">
        <v>2</v>
      </c>
      <c r="AH14" t="s">
        <v>87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</row>
    <row r="15" spans="1:57" x14ac:dyDescent="0.35">
      <c r="A15" t="s">
        <v>123</v>
      </c>
      <c r="B15" t="s">
        <v>79</v>
      </c>
      <c r="C15" t="s">
        <v>111</v>
      </c>
      <c r="D15" t="s">
        <v>81</v>
      </c>
      <c r="E15" s="2" t="str">
        <f t="shared" si="0"/>
        <v>FX220311268</v>
      </c>
      <c r="F15" t="s">
        <v>19</v>
      </c>
      <c r="G15" t="s">
        <v>19</v>
      </c>
      <c r="H15" t="s">
        <v>82</v>
      </c>
      <c r="I15" t="s">
        <v>116</v>
      </c>
      <c r="J15">
        <v>84</v>
      </c>
      <c r="K15" t="s">
        <v>84</v>
      </c>
      <c r="L15" t="s">
        <v>85</v>
      </c>
      <c r="M15" t="s">
        <v>86</v>
      </c>
      <c r="N15">
        <v>2</v>
      </c>
      <c r="O15" s="1">
        <v>44657.366782407407</v>
      </c>
      <c r="P15" s="1">
        <v>44657.384097222224</v>
      </c>
      <c r="Q15">
        <v>546</v>
      </c>
      <c r="R15">
        <v>950</v>
      </c>
      <c r="S15" t="b">
        <v>0</v>
      </c>
      <c r="T15" t="s">
        <v>87</v>
      </c>
      <c r="U15" t="b">
        <v>1</v>
      </c>
      <c r="V15" t="s">
        <v>122</v>
      </c>
      <c r="W15" s="1">
        <v>44657.378900462965</v>
      </c>
      <c r="X15">
        <v>530</v>
      </c>
      <c r="Y15">
        <v>63</v>
      </c>
      <c r="Z15">
        <v>0</v>
      </c>
      <c r="AA15">
        <v>63</v>
      </c>
      <c r="AB15">
        <v>0</v>
      </c>
      <c r="AC15">
        <v>3</v>
      </c>
      <c r="AD15">
        <v>21</v>
      </c>
      <c r="AE15">
        <v>0</v>
      </c>
      <c r="AF15">
        <v>0</v>
      </c>
      <c r="AG15">
        <v>0</v>
      </c>
      <c r="AH15" t="s">
        <v>124</v>
      </c>
      <c r="AI15" s="1">
        <v>44657.384097222224</v>
      </c>
      <c r="AJ15">
        <v>420</v>
      </c>
      <c r="AK15">
        <v>1</v>
      </c>
      <c r="AL15">
        <v>0</v>
      </c>
      <c r="AM15">
        <v>1</v>
      </c>
      <c r="AN15">
        <v>0</v>
      </c>
      <c r="AO15">
        <v>1</v>
      </c>
      <c r="AP15">
        <v>20</v>
      </c>
      <c r="AQ15">
        <v>0</v>
      </c>
      <c r="AR15">
        <v>0</v>
      </c>
      <c r="AS15">
        <v>0</v>
      </c>
      <c r="AT15" t="s">
        <v>87</v>
      </c>
      <c r="AU15" t="s">
        <v>87</v>
      </c>
      <c r="AV15" t="s">
        <v>87</v>
      </c>
      <c r="AW15" t="s">
        <v>87</v>
      </c>
      <c r="AX15" t="s">
        <v>87</v>
      </c>
      <c r="AY15" t="s">
        <v>87</v>
      </c>
      <c r="AZ15" t="s">
        <v>87</v>
      </c>
      <c r="BA15" t="s">
        <v>87</v>
      </c>
      <c r="BB15" t="s">
        <v>87</v>
      </c>
      <c r="BC15" t="s">
        <v>87</v>
      </c>
      <c r="BD15" t="s">
        <v>87</v>
      </c>
      <c r="BE15" t="s">
        <v>87</v>
      </c>
    </row>
    <row r="16" spans="1:57" x14ac:dyDescent="0.35">
      <c r="A16" t="s">
        <v>125</v>
      </c>
      <c r="B16" t="s">
        <v>79</v>
      </c>
      <c r="C16" t="s">
        <v>111</v>
      </c>
      <c r="D16" t="s">
        <v>81</v>
      </c>
      <c r="E16" s="2" t="str">
        <f t="shared" si="0"/>
        <v>FX220311268</v>
      </c>
      <c r="F16" t="s">
        <v>19</v>
      </c>
      <c r="G16" t="s">
        <v>19</v>
      </c>
      <c r="H16" t="s">
        <v>82</v>
      </c>
      <c r="I16" t="s">
        <v>126</v>
      </c>
      <c r="J16">
        <v>28</v>
      </c>
      <c r="K16" t="s">
        <v>84</v>
      </c>
      <c r="L16" t="s">
        <v>85</v>
      </c>
      <c r="M16" t="s">
        <v>86</v>
      </c>
      <c r="N16">
        <v>2</v>
      </c>
      <c r="O16" s="1">
        <v>44657.367939814816</v>
      </c>
      <c r="P16" s="1">
        <v>44657.385810185187</v>
      </c>
      <c r="Q16">
        <v>1189</v>
      </c>
      <c r="R16">
        <v>355</v>
      </c>
      <c r="S16" t="b">
        <v>0</v>
      </c>
      <c r="T16" t="s">
        <v>87</v>
      </c>
      <c r="U16" t="b">
        <v>0</v>
      </c>
      <c r="V16" t="s">
        <v>113</v>
      </c>
      <c r="W16" s="1">
        <v>44657.379050925927</v>
      </c>
      <c r="X16">
        <v>208</v>
      </c>
      <c r="Y16">
        <v>21</v>
      </c>
      <c r="Z16">
        <v>0</v>
      </c>
      <c r="AA16">
        <v>21</v>
      </c>
      <c r="AB16">
        <v>0</v>
      </c>
      <c r="AC16">
        <v>0</v>
      </c>
      <c r="AD16">
        <v>7</v>
      </c>
      <c r="AE16">
        <v>0</v>
      </c>
      <c r="AF16">
        <v>0</v>
      </c>
      <c r="AG16">
        <v>0</v>
      </c>
      <c r="AH16" t="s">
        <v>124</v>
      </c>
      <c r="AI16" s="1">
        <v>44657.385810185187</v>
      </c>
      <c r="AJ16">
        <v>147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7</v>
      </c>
      <c r="AQ16">
        <v>0</v>
      </c>
      <c r="AR16">
        <v>0</v>
      </c>
      <c r="AS16">
        <v>0</v>
      </c>
      <c r="AT16" t="s">
        <v>87</v>
      </c>
      <c r="AU16" t="s">
        <v>87</v>
      </c>
      <c r="AV16" t="s">
        <v>87</v>
      </c>
      <c r="AW16" t="s">
        <v>87</v>
      </c>
      <c r="AX16" t="s">
        <v>87</v>
      </c>
      <c r="AY16" t="s">
        <v>87</v>
      </c>
      <c r="AZ16" t="s">
        <v>87</v>
      </c>
      <c r="BA16" t="s">
        <v>87</v>
      </c>
      <c r="BB16" t="s">
        <v>87</v>
      </c>
      <c r="BC16" t="s">
        <v>87</v>
      </c>
      <c r="BD16" t="s">
        <v>87</v>
      </c>
      <c r="BE16" t="s">
        <v>87</v>
      </c>
    </row>
    <row r="17" spans="1:57" x14ac:dyDescent="0.35">
      <c r="A17" t="s">
        <v>127</v>
      </c>
      <c r="B17" t="s">
        <v>79</v>
      </c>
      <c r="C17" t="s">
        <v>111</v>
      </c>
      <c r="D17" t="s">
        <v>81</v>
      </c>
      <c r="E17" s="2" t="str">
        <f t="shared" si="0"/>
        <v>FX220311268</v>
      </c>
      <c r="F17" t="s">
        <v>19</v>
      </c>
      <c r="G17" t="s">
        <v>19</v>
      </c>
      <c r="H17" t="s">
        <v>82</v>
      </c>
      <c r="I17" t="s">
        <v>128</v>
      </c>
      <c r="J17">
        <v>354</v>
      </c>
      <c r="K17" t="s">
        <v>84</v>
      </c>
      <c r="L17" t="s">
        <v>85</v>
      </c>
      <c r="M17" t="s">
        <v>86</v>
      </c>
      <c r="N17">
        <v>1</v>
      </c>
      <c r="O17" s="1">
        <v>44657.368611111109</v>
      </c>
      <c r="P17" s="1">
        <v>44657.386134259257</v>
      </c>
      <c r="Q17">
        <v>1417</v>
      </c>
      <c r="R17">
        <v>97</v>
      </c>
      <c r="S17" t="b">
        <v>0</v>
      </c>
      <c r="T17" t="s">
        <v>87</v>
      </c>
      <c r="U17" t="b">
        <v>0</v>
      </c>
      <c r="V17" t="s">
        <v>122</v>
      </c>
      <c r="W17" s="1">
        <v>44657.386134259257</v>
      </c>
      <c r="X17">
        <v>6</v>
      </c>
      <c r="Y17">
        <v>0</v>
      </c>
      <c r="Z17">
        <v>0</v>
      </c>
      <c r="AA17">
        <v>0</v>
      </c>
      <c r="AB17">
        <v>0</v>
      </c>
      <c r="AC17">
        <v>0</v>
      </c>
      <c r="AD17">
        <v>354</v>
      </c>
      <c r="AE17">
        <v>0</v>
      </c>
      <c r="AF17">
        <v>0</v>
      </c>
      <c r="AG17">
        <v>5</v>
      </c>
      <c r="AH17" t="s">
        <v>87</v>
      </c>
      <c r="AI17" t="s">
        <v>87</v>
      </c>
      <c r="AJ17" t="s">
        <v>87</v>
      </c>
      <c r="AK17" t="s">
        <v>87</v>
      </c>
      <c r="AL17" t="s">
        <v>87</v>
      </c>
      <c r="AM17" t="s">
        <v>87</v>
      </c>
      <c r="AN17" t="s">
        <v>87</v>
      </c>
      <c r="AO17" t="s">
        <v>87</v>
      </c>
      <c r="AP17" t="s">
        <v>87</v>
      </c>
      <c r="AQ17" t="s">
        <v>87</v>
      </c>
      <c r="AR17" t="s">
        <v>87</v>
      </c>
      <c r="AS17" t="s">
        <v>87</v>
      </c>
      <c r="AT17" t="s">
        <v>87</v>
      </c>
      <c r="AU17" t="s">
        <v>87</v>
      </c>
      <c r="AV17" t="s">
        <v>87</v>
      </c>
      <c r="AW17" t="s">
        <v>87</v>
      </c>
      <c r="AX17" t="s">
        <v>87</v>
      </c>
      <c r="AY17" t="s">
        <v>87</v>
      </c>
      <c r="AZ17" t="s">
        <v>87</v>
      </c>
      <c r="BA17" t="s">
        <v>87</v>
      </c>
      <c r="BB17" t="s">
        <v>87</v>
      </c>
      <c r="BC17" t="s">
        <v>87</v>
      </c>
      <c r="BD17" t="s">
        <v>87</v>
      </c>
      <c r="BE17" t="s">
        <v>87</v>
      </c>
    </row>
    <row r="18" spans="1:57" x14ac:dyDescent="0.35">
      <c r="A18" t="s">
        <v>129</v>
      </c>
      <c r="B18" t="s">
        <v>79</v>
      </c>
      <c r="C18" t="s">
        <v>111</v>
      </c>
      <c r="D18" t="s">
        <v>81</v>
      </c>
      <c r="E18" s="2" t="str">
        <f t="shared" si="0"/>
        <v>FX220311268</v>
      </c>
      <c r="F18" t="s">
        <v>19</v>
      </c>
      <c r="G18" t="s">
        <v>19</v>
      </c>
      <c r="H18" t="s">
        <v>82</v>
      </c>
      <c r="I18" t="s">
        <v>130</v>
      </c>
      <c r="J18">
        <v>354</v>
      </c>
      <c r="K18" t="s">
        <v>84</v>
      </c>
      <c r="L18" t="s">
        <v>85</v>
      </c>
      <c r="M18" t="s">
        <v>86</v>
      </c>
      <c r="N18">
        <v>1</v>
      </c>
      <c r="O18" s="1">
        <v>44657.37122685185</v>
      </c>
      <c r="P18" s="1">
        <v>44657.387812499997</v>
      </c>
      <c r="Q18">
        <v>1289</v>
      </c>
      <c r="R18">
        <v>144</v>
      </c>
      <c r="S18" t="b">
        <v>0</v>
      </c>
      <c r="T18" t="s">
        <v>87</v>
      </c>
      <c r="U18" t="b">
        <v>0</v>
      </c>
      <c r="V18" t="s">
        <v>122</v>
      </c>
      <c r="W18" s="1">
        <v>44657.387812499997</v>
      </c>
      <c r="X18">
        <v>144</v>
      </c>
      <c r="Y18">
        <v>0</v>
      </c>
      <c r="Z18">
        <v>0</v>
      </c>
      <c r="AA18">
        <v>0</v>
      </c>
      <c r="AB18">
        <v>0</v>
      </c>
      <c r="AC18">
        <v>0</v>
      </c>
      <c r="AD18">
        <v>354</v>
      </c>
      <c r="AE18">
        <v>349</v>
      </c>
      <c r="AF18">
        <v>0</v>
      </c>
      <c r="AG18">
        <v>5</v>
      </c>
      <c r="AH18" t="s">
        <v>87</v>
      </c>
      <c r="AI18" t="s">
        <v>87</v>
      </c>
      <c r="AJ18" t="s">
        <v>87</v>
      </c>
      <c r="AK18" t="s">
        <v>87</v>
      </c>
      <c r="AL18" t="s">
        <v>87</v>
      </c>
      <c r="AM18" t="s">
        <v>87</v>
      </c>
      <c r="AN18" t="s">
        <v>87</v>
      </c>
      <c r="AO18" t="s">
        <v>87</v>
      </c>
      <c r="AP18" t="s">
        <v>87</v>
      </c>
      <c r="AQ18" t="s">
        <v>87</v>
      </c>
      <c r="AR18" t="s">
        <v>87</v>
      </c>
      <c r="AS18" t="s">
        <v>87</v>
      </c>
      <c r="AT18" t="s">
        <v>87</v>
      </c>
      <c r="AU18" t="s">
        <v>87</v>
      </c>
      <c r="AV18" t="s">
        <v>87</v>
      </c>
      <c r="AW18" t="s">
        <v>87</v>
      </c>
      <c r="AX18" t="s">
        <v>87</v>
      </c>
      <c r="AY18" t="s">
        <v>87</v>
      </c>
      <c r="AZ18" t="s">
        <v>87</v>
      </c>
      <c r="BA18" t="s">
        <v>87</v>
      </c>
      <c r="BB18" t="s">
        <v>87</v>
      </c>
      <c r="BC18" t="s">
        <v>87</v>
      </c>
      <c r="BD18" t="s">
        <v>87</v>
      </c>
      <c r="BE18" t="s">
        <v>87</v>
      </c>
    </row>
    <row r="19" spans="1:57" x14ac:dyDescent="0.35">
      <c r="A19" t="s">
        <v>131</v>
      </c>
      <c r="B19" t="s">
        <v>79</v>
      </c>
      <c r="C19" t="s">
        <v>111</v>
      </c>
      <c r="D19" t="s">
        <v>81</v>
      </c>
      <c r="E19" s="2" t="str">
        <f t="shared" si="0"/>
        <v>FX220311268</v>
      </c>
      <c r="F19" t="s">
        <v>19</v>
      </c>
      <c r="G19" t="s">
        <v>19</v>
      </c>
      <c r="H19" t="s">
        <v>82</v>
      </c>
      <c r="I19" t="s">
        <v>132</v>
      </c>
      <c r="J19">
        <v>28</v>
      </c>
      <c r="K19" t="s">
        <v>84</v>
      </c>
      <c r="L19" t="s">
        <v>85</v>
      </c>
      <c r="M19" t="s">
        <v>86</v>
      </c>
      <c r="N19">
        <v>1</v>
      </c>
      <c r="O19" s="1">
        <v>44657.373622685183</v>
      </c>
      <c r="P19" s="1">
        <v>44657.390219907407</v>
      </c>
      <c r="Q19">
        <v>1254</v>
      </c>
      <c r="R19">
        <v>180</v>
      </c>
      <c r="S19" t="b">
        <v>0</v>
      </c>
      <c r="T19" t="s">
        <v>87</v>
      </c>
      <c r="U19" t="b">
        <v>0</v>
      </c>
      <c r="V19" t="s">
        <v>133</v>
      </c>
      <c r="W19" s="1">
        <v>44657.390219907407</v>
      </c>
      <c r="X19">
        <v>140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28</v>
      </c>
      <c r="AE19">
        <v>21</v>
      </c>
      <c r="AF19">
        <v>0</v>
      </c>
      <c r="AG19">
        <v>3</v>
      </c>
      <c r="AH19" t="s">
        <v>87</v>
      </c>
      <c r="AI19" t="s">
        <v>87</v>
      </c>
      <c r="AJ19" t="s">
        <v>87</v>
      </c>
      <c r="AK19" t="s">
        <v>87</v>
      </c>
      <c r="AL19" t="s">
        <v>87</v>
      </c>
      <c r="AM19" t="s">
        <v>87</v>
      </c>
      <c r="AN19" t="s">
        <v>87</v>
      </c>
      <c r="AO19" t="s">
        <v>87</v>
      </c>
      <c r="AP19" t="s">
        <v>87</v>
      </c>
      <c r="AQ19" t="s">
        <v>87</v>
      </c>
      <c r="AR19" t="s">
        <v>87</v>
      </c>
      <c r="AS19" t="s">
        <v>87</v>
      </c>
      <c r="AT19" t="s">
        <v>87</v>
      </c>
      <c r="AU19" t="s">
        <v>87</v>
      </c>
      <c r="AV19" t="s">
        <v>87</v>
      </c>
      <c r="AW19" t="s">
        <v>87</v>
      </c>
      <c r="AX19" t="s">
        <v>87</v>
      </c>
      <c r="AY19" t="s">
        <v>87</v>
      </c>
      <c r="AZ19" t="s">
        <v>87</v>
      </c>
      <c r="BA19" t="s">
        <v>87</v>
      </c>
      <c r="BB19" t="s">
        <v>87</v>
      </c>
      <c r="BC19" t="s">
        <v>87</v>
      </c>
      <c r="BD19" t="s">
        <v>87</v>
      </c>
      <c r="BE19" t="s">
        <v>87</v>
      </c>
    </row>
    <row r="20" spans="1:57" x14ac:dyDescent="0.35">
      <c r="A20" t="s">
        <v>134</v>
      </c>
      <c r="B20" t="s">
        <v>79</v>
      </c>
      <c r="C20" t="s">
        <v>111</v>
      </c>
      <c r="D20" t="s">
        <v>81</v>
      </c>
      <c r="E20" s="2" t="str">
        <f t="shared" si="0"/>
        <v>FX220311268</v>
      </c>
      <c r="F20" t="s">
        <v>19</v>
      </c>
      <c r="G20" t="s">
        <v>19</v>
      </c>
      <c r="H20" t="s">
        <v>82</v>
      </c>
      <c r="I20" t="s">
        <v>118</v>
      </c>
      <c r="J20">
        <v>148</v>
      </c>
      <c r="K20" t="s">
        <v>84</v>
      </c>
      <c r="L20" t="s">
        <v>85</v>
      </c>
      <c r="M20" t="s">
        <v>86</v>
      </c>
      <c r="N20">
        <v>2</v>
      </c>
      <c r="O20" s="1">
        <v>44657.376782407409</v>
      </c>
      <c r="P20" s="1">
        <v>44657.385416666664</v>
      </c>
      <c r="Q20">
        <v>61</v>
      </c>
      <c r="R20">
        <v>685</v>
      </c>
      <c r="S20" t="b">
        <v>0</v>
      </c>
      <c r="T20" t="s">
        <v>87</v>
      </c>
      <c r="U20" t="b">
        <v>1</v>
      </c>
      <c r="V20" t="s">
        <v>133</v>
      </c>
      <c r="W20" s="1">
        <v>44657.383020833331</v>
      </c>
      <c r="X20">
        <v>485</v>
      </c>
      <c r="Y20">
        <v>128</v>
      </c>
      <c r="Z20">
        <v>0</v>
      </c>
      <c r="AA20">
        <v>128</v>
      </c>
      <c r="AB20">
        <v>0</v>
      </c>
      <c r="AC20">
        <v>12</v>
      </c>
      <c r="AD20">
        <v>20</v>
      </c>
      <c r="AE20">
        <v>0</v>
      </c>
      <c r="AF20">
        <v>0</v>
      </c>
      <c r="AG20">
        <v>0</v>
      </c>
      <c r="AH20" t="s">
        <v>114</v>
      </c>
      <c r="AI20" s="1">
        <v>44657.385416666664</v>
      </c>
      <c r="AJ20">
        <v>200</v>
      </c>
      <c r="AK20">
        <v>2</v>
      </c>
      <c r="AL20">
        <v>0</v>
      </c>
      <c r="AM20">
        <v>2</v>
      </c>
      <c r="AN20">
        <v>0</v>
      </c>
      <c r="AO20">
        <v>2</v>
      </c>
      <c r="AP20">
        <v>18</v>
      </c>
      <c r="AQ20">
        <v>0</v>
      </c>
      <c r="AR20">
        <v>0</v>
      </c>
      <c r="AS20">
        <v>0</v>
      </c>
      <c r="AT20" t="s">
        <v>87</v>
      </c>
      <c r="AU20" t="s">
        <v>87</v>
      </c>
      <c r="AV20" t="s">
        <v>87</v>
      </c>
      <c r="AW20" t="s">
        <v>87</v>
      </c>
      <c r="AX20" t="s">
        <v>87</v>
      </c>
      <c r="AY20" t="s">
        <v>87</v>
      </c>
      <c r="AZ20" t="s">
        <v>87</v>
      </c>
      <c r="BA20" t="s">
        <v>87</v>
      </c>
      <c r="BB20" t="s">
        <v>87</v>
      </c>
      <c r="BC20" t="s">
        <v>87</v>
      </c>
      <c r="BD20" t="s">
        <v>87</v>
      </c>
      <c r="BE20" t="s">
        <v>87</v>
      </c>
    </row>
    <row r="21" spans="1:57" x14ac:dyDescent="0.35">
      <c r="A21" t="s">
        <v>135</v>
      </c>
      <c r="B21" t="s">
        <v>79</v>
      </c>
      <c r="C21" t="s">
        <v>111</v>
      </c>
      <c r="D21" t="s">
        <v>81</v>
      </c>
      <c r="E21" s="2" t="str">
        <f t="shared" si="0"/>
        <v>FX220311268</v>
      </c>
      <c r="F21" t="s">
        <v>19</v>
      </c>
      <c r="G21" t="s">
        <v>19</v>
      </c>
      <c r="H21" t="s">
        <v>82</v>
      </c>
      <c r="I21" t="s">
        <v>121</v>
      </c>
      <c r="J21">
        <v>56</v>
      </c>
      <c r="K21" t="s">
        <v>84</v>
      </c>
      <c r="L21" t="s">
        <v>85</v>
      </c>
      <c r="M21" t="s">
        <v>86</v>
      </c>
      <c r="N21">
        <v>2</v>
      </c>
      <c r="O21" s="1">
        <v>44657.381701388891</v>
      </c>
      <c r="P21" s="1">
        <v>44657.387395833335</v>
      </c>
      <c r="Q21">
        <v>49</v>
      </c>
      <c r="R21">
        <v>443</v>
      </c>
      <c r="S21" t="b">
        <v>0</v>
      </c>
      <c r="T21" t="s">
        <v>87</v>
      </c>
      <c r="U21" t="b">
        <v>1</v>
      </c>
      <c r="V21" t="s">
        <v>122</v>
      </c>
      <c r="W21" s="1">
        <v>44657.385162037041</v>
      </c>
      <c r="X21">
        <v>273</v>
      </c>
      <c r="Y21">
        <v>42</v>
      </c>
      <c r="Z21">
        <v>0</v>
      </c>
      <c r="AA21">
        <v>42</v>
      </c>
      <c r="AB21">
        <v>0</v>
      </c>
      <c r="AC21">
        <v>1</v>
      </c>
      <c r="AD21">
        <v>14</v>
      </c>
      <c r="AE21">
        <v>0</v>
      </c>
      <c r="AF21">
        <v>0</v>
      </c>
      <c r="AG21">
        <v>0</v>
      </c>
      <c r="AH21" t="s">
        <v>114</v>
      </c>
      <c r="AI21" s="1">
        <v>44657.387395833335</v>
      </c>
      <c r="AJ21">
        <v>170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14</v>
      </c>
      <c r="AQ21">
        <v>0</v>
      </c>
      <c r="AR21">
        <v>0</v>
      </c>
      <c r="AS21">
        <v>0</v>
      </c>
      <c r="AT21" t="s">
        <v>87</v>
      </c>
      <c r="AU21" t="s">
        <v>87</v>
      </c>
      <c r="AV21" t="s">
        <v>87</v>
      </c>
      <c r="AW21" t="s">
        <v>87</v>
      </c>
      <c r="AX21" t="s">
        <v>87</v>
      </c>
      <c r="AY21" t="s">
        <v>87</v>
      </c>
      <c r="AZ21" t="s">
        <v>87</v>
      </c>
      <c r="BA21" t="s">
        <v>87</v>
      </c>
      <c r="BB21" t="s">
        <v>87</v>
      </c>
      <c r="BC21" t="s">
        <v>87</v>
      </c>
      <c r="BD21" t="s">
        <v>87</v>
      </c>
      <c r="BE21" t="s">
        <v>87</v>
      </c>
    </row>
    <row r="22" spans="1:57" x14ac:dyDescent="0.35">
      <c r="A22" t="s">
        <v>136</v>
      </c>
      <c r="B22" t="s">
        <v>79</v>
      </c>
      <c r="C22" t="s">
        <v>111</v>
      </c>
      <c r="D22" t="s">
        <v>81</v>
      </c>
      <c r="E22" s="2" t="str">
        <f t="shared" si="0"/>
        <v>FX220311268</v>
      </c>
      <c r="F22" t="s">
        <v>19</v>
      </c>
      <c r="G22" t="s">
        <v>19</v>
      </c>
      <c r="H22" t="s">
        <v>82</v>
      </c>
      <c r="I22" t="s">
        <v>128</v>
      </c>
      <c r="J22">
        <v>450</v>
      </c>
      <c r="K22" t="s">
        <v>84</v>
      </c>
      <c r="L22" t="s">
        <v>85</v>
      </c>
      <c r="M22" t="s">
        <v>86</v>
      </c>
      <c r="N22">
        <v>2</v>
      </c>
      <c r="O22" s="1">
        <v>44657.386863425927</v>
      </c>
      <c r="P22" s="1">
        <v>44657.431840277779</v>
      </c>
      <c r="Q22">
        <v>95</v>
      </c>
      <c r="R22">
        <v>3791</v>
      </c>
      <c r="S22" t="b">
        <v>0</v>
      </c>
      <c r="T22" t="s">
        <v>87</v>
      </c>
      <c r="U22" t="b">
        <v>1</v>
      </c>
      <c r="V22" t="s">
        <v>122</v>
      </c>
      <c r="W22" s="1">
        <v>44657.40898148148</v>
      </c>
      <c r="X22">
        <v>1828</v>
      </c>
      <c r="Y22">
        <v>316</v>
      </c>
      <c r="Z22">
        <v>0</v>
      </c>
      <c r="AA22">
        <v>316</v>
      </c>
      <c r="AB22">
        <v>89</v>
      </c>
      <c r="AC22">
        <v>192</v>
      </c>
      <c r="AD22">
        <v>134</v>
      </c>
      <c r="AE22">
        <v>0</v>
      </c>
      <c r="AF22">
        <v>0</v>
      </c>
      <c r="AG22">
        <v>0</v>
      </c>
      <c r="AH22" t="s">
        <v>137</v>
      </c>
      <c r="AI22" s="1">
        <v>44657.431840277779</v>
      </c>
      <c r="AJ22">
        <v>1963</v>
      </c>
      <c r="AK22">
        <v>3</v>
      </c>
      <c r="AL22">
        <v>0</v>
      </c>
      <c r="AM22">
        <v>3</v>
      </c>
      <c r="AN22">
        <v>89</v>
      </c>
      <c r="AO22">
        <v>3</v>
      </c>
      <c r="AP22">
        <v>131</v>
      </c>
      <c r="AQ22">
        <v>0</v>
      </c>
      <c r="AR22">
        <v>0</v>
      </c>
      <c r="AS22">
        <v>0</v>
      </c>
      <c r="AT22" t="s">
        <v>87</v>
      </c>
      <c r="AU22" t="s">
        <v>87</v>
      </c>
      <c r="AV22" t="s">
        <v>87</v>
      </c>
      <c r="AW22" t="s">
        <v>87</v>
      </c>
      <c r="AX22" t="s">
        <v>87</v>
      </c>
      <c r="AY22" t="s">
        <v>87</v>
      </c>
      <c r="AZ22" t="s">
        <v>87</v>
      </c>
      <c r="BA22" t="s">
        <v>87</v>
      </c>
      <c r="BB22" t="s">
        <v>87</v>
      </c>
      <c r="BC22" t="s">
        <v>87</v>
      </c>
      <c r="BD22" t="s">
        <v>87</v>
      </c>
      <c r="BE22" t="s">
        <v>87</v>
      </c>
    </row>
    <row r="23" spans="1:57" x14ac:dyDescent="0.35">
      <c r="A23" t="s">
        <v>138</v>
      </c>
      <c r="B23" t="s">
        <v>79</v>
      </c>
      <c r="C23" t="s">
        <v>111</v>
      </c>
      <c r="D23" t="s">
        <v>81</v>
      </c>
      <c r="E23" s="2" t="str">
        <f t="shared" si="0"/>
        <v>FX220311268</v>
      </c>
      <c r="F23" t="s">
        <v>19</v>
      </c>
      <c r="G23" t="s">
        <v>19</v>
      </c>
      <c r="H23" t="s">
        <v>82</v>
      </c>
      <c r="I23" t="s">
        <v>139</v>
      </c>
      <c r="J23">
        <v>124</v>
      </c>
      <c r="K23" t="s">
        <v>84</v>
      </c>
      <c r="L23" t="s">
        <v>85</v>
      </c>
      <c r="M23" t="s">
        <v>86</v>
      </c>
      <c r="N23">
        <v>1</v>
      </c>
      <c r="O23" s="1">
        <v>44657.387395833335</v>
      </c>
      <c r="P23" s="1">
        <v>44657.404675925929</v>
      </c>
      <c r="Q23">
        <v>1388</v>
      </c>
      <c r="R23">
        <v>105</v>
      </c>
      <c r="S23" t="b">
        <v>0</v>
      </c>
      <c r="T23" t="s">
        <v>87</v>
      </c>
      <c r="U23" t="b">
        <v>0</v>
      </c>
      <c r="V23" t="s">
        <v>133</v>
      </c>
      <c r="W23" s="1">
        <v>44657.404675925929</v>
      </c>
      <c r="X23">
        <v>105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124</v>
      </c>
      <c r="AE23">
        <v>119</v>
      </c>
      <c r="AF23">
        <v>0</v>
      </c>
      <c r="AG23">
        <v>2</v>
      </c>
      <c r="AH23" t="s">
        <v>87</v>
      </c>
      <c r="AI23" t="s">
        <v>87</v>
      </c>
      <c r="AJ23" t="s">
        <v>87</v>
      </c>
      <c r="AK23" t="s">
        <v>87</v>
      </c>
      <c r="AL23" t="s">
        <v>87</v>
      </c>
      <c r="AM23" t="s">
        <v>87</v>
      </c>
      <c r="AN23" t="s">
        <v>87</v>
      </c>
      <c r="AO23" t="s">
        <v>87</v>
      </c>
      <c r="AP23" t="s">
        <v>87</v>
      </c>
      <c r="AQ23" t="s">
        <v>87</v>
      </c>
      <c r="AR23" t="s">
        <v>87</v>
      </c>
      <c r="AS23" t="s">
        <v>87</v>
      </c>
      <c r="AT23" t="s">
        <v>87</v>
      </c>
      <c r="AU23" t="s">
        <v>87</v>
      </c>
      <c r="AV23" t="s">
        <v>87</v>
      </c>
      <c r="AW23" t="s">
        <v>87</v>
      </c>
      <c r="AX23" t="s">
        <v>87</v>
      </c>
      <c r="AY23" t="s">
        <v>87</v>
      </c>
      <c r="AZ23" t="s">
        <v>87</v>
      </c>
      <c r="BA23" t="s">
        <v>87</v>
      </c>
      <c r="BB23" t="s">
        <v>87</v>
      </c>
      <c r="BC23" t="s">
        <v>87</v>
      </c>
      <c r="BD23" t="s">
        <v>87</v>
      </c>
      <c r="BE23" t="s">
        <v>87</v>
      </c>
    </row>
    <row r="24" spans="1:57" x14ac:dyDescent="0.35">
      <c r="A24" t="s">
        <v>140</v>
      </c>
      <c r="B24" t="s">
        <v>79</v>
      </c>
      <c r="C24" t="s">
        <v>111</v>
      </c>
      <c r="D24" t="s">
        <v>81</v>
      </c>
      <c r="E24" s="2" t="str">
        <f t="shared" si="0"/>
        <v>FX220311268</v>
      </c>
      <c r="F24" t="s">
        <v>19</v>
      </c>
      <c r="G24" t="s">
        <v>19</v>
      </c>
      <c r="H24" t="s">
        <v>82</v>
      </c>
      <c r="I24" t="s">
        <v>141</v>
      </c>
      <c r="J24">
        <v>124</v>
      </c>
      <c r="K24" t="s">
        <v>84</v>
      </c>
      <c r="L24" t="s">
        <v>85</v>
      </c>
      <c r="M24" t="s">
        <v>86</v>
      </c>
      <c r="N24">
        <v>1</v>
      </c>
      <c r="O24" s="1">
        <v>44657.388298611113</v>
      </c>
      <c r="P24" s="1">
        <v>44657.406921296293</v>
      </c>
      <c r="Q24">
        <v>1416</v>
      </c>
      <c r="R24">
        <v>193</v>
      </c>
      <c r="S24" t="b">
        <v>0</v>
      </c>
      <c r="T24" t="s">
        <v>87</v>
      </c>
      <c r="U24" t="b">
        <v>0</v>
      </c>
      <c r="V24" t="s">
        <v>133</v>
      </c>
      <c r="W24" s="1">
        <v>44657.406921296293</v>
      </c>
      <c r="X24">
        <v>193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124</v>
      </c>
      <c r="AE24">
        <v>119</v>
      </c>
      <c r="AF24">
        <v>0</v>
      </c>
      <c r="AG24">
        <v>2</v>
      </c>
      <c r="AH24" t="s">
        <v>87</v>
      </c>
      <c r="AI24" t="s">
        <v>87</v>
      </c>
      <c r="AJ24" t="s">
        <v>87</v>
      </c>
      <c r="AK24" t="s">
        <v>87</v>
      </c>
      <c r="AL24" t="s">
        <v>87</v>
      </c>
      <c r="AM24" t="s">
        <v>87</v>
      </c>
      <c r="AN24" t="s">
        <v>87</v>
      </c>
      <c r="AO24" t="s">
        <v>87</v>
      </c>
      <c r="AP24" t="s">
        <v>87</v>
      </c>
      <c r="AQ24" t="s">
        <v>87</v>
      </c>
      <c r="AR24" t="s">
        <v>87</v>
      </c>
      <c r="AS24" t="s">
        <v>87</v>
      </c>
      <c r="AT24" t="s">
        <v>87</v>
      </c>
      <c r="AU24" t="s">
        <v>87</v>
      </c>
      <c r="AV24" t="s">
        <v>87</v>
      </c>
      <c r="AW24" t="s">
        <v>87</v>
      </c>
      <c r="AX24" t="s">
        <v>87</v>
      </c>
      <c r="AY24" t="s">
        <v>87</v>
      </c>
      <c r="AZ24" t="s">
        <v>87</v>
      </c>
      <c r="BA24" t="s">
        <v>87</v>
      </c>
      <c r="BB24" t="s">
        <v>87</v>
      </c>
      <c r="BC24" t="s">
        <v>87</v>
      </c>
      <c r="BD24" t="s">
        <v>87</v>
      </c>
      <c r="BE24" t="s">
        <v>87</v>
      </c>
    </row>
    <row r="25" spans="1:57" x14ac:dyDescent="0.35">
      <c r="A25" t="s">
        <v>142</v>
      </c>
      <c r="B25" t="s">
        <v>79</v>
      </c>
      <c r="C25" t="s">
        <v>111</v>
      </c>
      <c r="D25" t="s">
        <v>81</v>
      </c>
      <c r="E25" s="2" t="str">
        <f t="shared" si="0"/>
        <v>FX220311268</v>
      </c>
      <c r="F25" t="s">
        <v>19</v>
      </c>
      <c r="G25" t="s">
        <v>19</v>
      </c>
      <c r="H25" t="s">
        <v>82</v>
      </c>
      <c r="I25" t="s">
        <v>130</v>
      </c>
      <c r="J25">
        <v>450</v>
      </c>
      <c r="K25" t="s">
        <v>84</v>
      </c>
      <c r="L25" t="s">
        <v>85</v>
      </c>
      <c r="M25" t="s">
        <v>86</v>
      </c>
      <c r="N25">
        <v>2</v>
      </c>
      <c r="O25" s="1">
        <v>44657.388599537036</v>
      </c>
      <c r="P25" s="1">
        <v>44657.41783564815</v>
      </c>
      <c r="Q25">
        <v>168</v>
      </c>
      <c r="R25">
        <v>2358</v>
      </c>
      <c r="S25" t="b">
        <v>0</v>
      </c>
      <c r="T25" t="s">
        <v>87</v>
      </c>
      <c r="U25" t="b">
        <v>1</v>
      </c>
      <c r="V25" t="s">
        <v>133</v>
      </c>
      <c r="W25" s="1">
        <v>44657.400578703702</v>
      </c>
      <c r="X25">
        <v>894</v>
      </c>
      <c r="Y25">
        <v>316</v>
      </c>
      <c r="Z25">
        <v>0</v>
      </c>
      <c r="AA25">
        <v>316</v>
      </c>
      <c r="AB25">
        <v>89</v>
      </c>
      <c r="AC25">
        <v>36</v>
      </c>
      <c r="AD25">
        <v>134</v>
      </c>
      <c r="AE25">
        <v>0</v>
      </c>
      <c r="AF25">
        <v>0</v>
      </c>
      <c r="AG25">
        <v>0</v>
      </c>
      <c r="AH25" t="s">
        <v>143</v>
      </c>
      <c r="AI25" s="1">
        <v>44657.41783564815</v>
      </c>
      <c r="AJ25">
        <v>1464</v>
      </c>
      <c r="AK25">
        <v>2</v>
      </c>
      <c r="AL25">
        <v>0</v>
      </c>
      <c r="AM25">
        <v>2</v>
      </c>
      <c r="AN25">
        <v>89</v>
      </c>
      <c r="AO25">
        <v>1</v>
      </c>
      <c r="AP25">
        <v>132</v>
      </c>
      <c r="AQ25">
        <v>0</v>
      </c>
      <c r="AR25">
        <v>0</v>
      </c>
      <c r="AS25">
        <v>0</v>
      </c>
      <c r="AT25" t="s">
        <v>87</v>
      </c>
      <c r="AU25" t="s">
        <v>87</v>
      </c>
      <c r="AV25" t="s">
        <v>87</v>
      </c>
      <c r="AW25" t="s">
        <v>87</v>
      </c>
      <c r="AX25" t="s">
        <v>87</v>
      </c>
      <c r="AY25" t="s">
        <v>87</v>
      </c>
      <c r="AZ25" t="s">
        <v>87</v>
      </c>
      <c r="BA25" t="s">
        <v>87</v>
      </c>
      <c r="BB25" t="s">
        <v>87</v>
      </c>
      <c r="BC25" t="s">
        <v>87</v>
      </c>
      <c r="BD25" t="s">
        <v>87</v>
      </c>
      <c r="BE25" t="s">
        <v>87</v>
      </c>
    </row>
    <row r="26" spans="1:57" x14ac:dyDescent="0.35">
      <c r="A26" t="s">
        <v>144</v>
      </c>
      <c r="B26" t="s">
        <v>79</v>
      </c>
      <c r="C26" t="s">
        <v>111</v>
      </c>
      <c r="D26" t="s">
        <v>81</v>
      </c>
      <c r="E26" s="2" t="str">
        <f t="shared" si="0"/>
        <v>FX220311268</v>
      </c>
      <c r="F26" t="s">
        <v>19</v>
      </c>
      <c r="G26" t="s">
        <v>19</v>
      </c>
      <c r="H26" t="s">
        <v>82</v>
      </c>
      <c r="I26" t="s">
        <v>132</v>
      </c>
      <c r="J26">
        <v>84</v>
      </c>
      <c r="K26" t="s">
        <v>84</v>
      </c>
      <c r="L26" t="s">
        <v>85</v>
      </c>
      <c r="M26" t="s">
        <v>86</v>
      </c>
      <c r="N26">
        <v>2</v>
      </c>
      <c r="O26" s="1">
        <v>44657.391238425924</v>
      </c>
      <c r="P26" s="1">
        <v>44657.406886574077</v>
      </c>
      <c r="Q26">
        <v>811</v>
      </c>
      <c r="R26">
        <v>541</v>
      </c>
      <c r="S26" t="b">
        <v>0</v>
      </c>
      <c r="T26" t="s">
        <v>87</v>
      </c>
      <c r="U26" t="b">
        <v>1</v>
      </c>
      <c r="V26" t="s">
        <v>133</v>
      </c>
      <c r="W26" s="1">
        <v>44657.403449074074</v>
      </c>
      <c r="X26">
        <v>247</v>
      </c>
      <c r="Y26">
        <v>63</v>
      </c>
      <c r="Z26">
        <v>0</v>
      </c>
      <c r="AA26">
        <v>63</v>
      </c>
      <c r="AB26">
        <v>0</v>
      </c>
      <c r="AC26">
        <v>1</v>
      </c>
      <c r="AD26">
        <v>21</v>
      </c>
      <c r="AE26">
        <v>0</v>
      </c>
      <c r="AF26">
        <v>0</v>
      </c>
      <c r="AG26">
        <v>0</v>
      </c>
      <c r="AH26" t="s">
        <v>114</v>
      </c>
      <c r="AI26" s="1">
        <v>44657.406886574077</v>
      </c>
      <c r="AJ26">
        <v>294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21</v>
      </c>
      <c r="AQ26">
        <v>0</v>
      </c>
      <c r="AR26">
        <v>0</v>
      </c>
      <c r="AS26">
        <v>0</v>
      </c>
      <c r="AT26" t="s">
        <v>87</v>
      </c>
      <c r="AU26" t="s">
        <v>87</v>
      </c>
      <c r="AV26" t="s">
        <v>87</v>
      </c>
      <c r="AW26" t="s">
        <v>87</v>
      </c>
      <c r="AX26" t="s">
        <v>87</v>
      </c>
      <c r="AY26" t="s">
        <v>87</v>
      </c>
      <c r="AZ26" t="s">
        <v>87</v>
      </c>
      <c r="BA26" t="s">
        <v>87</v>
      </c>
      <c r="BB26" t="s">
        <v>87</v>
      </c>
      <c r="BC26" t="s">
        <v>87</v>
      </c>
      <c r="BD26" t="s">
        <v>87</v>
      </c>
      <c r="BE26" t="s">
        <v>87</v>
      </c>
    </row>
    <row r="27" spans="1:57" x14ac:dyDescent="0.35">
      <c r="A27" t="s">
        <v>145</v>
      </c>
      <c r="B27" t="s">
        <v>79</v>
      </c>
      <c r="C27" t="s">
        <v>111</v>
      </c>
      <c r="D27" t="s">
        <v>81</v>
      </c>
      <c r="E27" s="2" t="str">
        <f t="shared" si="0"/>
        <v>FX220311268</v>
      </c>
      <c r="F27" t="s">
        <v>19</v>
      </c>
      <c r="G27" t="s">
        <v>19</v>
      </c>
      <c r="H27" t="s">
        <v>82</v>
      </c>
      <c r="I27" t="s">
        <v>139</v>
      </c>
      <c r="J27">
        <v>148</v>
      </c>
      <c r="K27" t="s">
        <v>84</v>
      </c>
      <c r="L27" t="s">
        <v>85</v>
      </c>
      <c r="M27" t="s">
        <v>86</v>
      </c>
      <c r="N27">
        <v>2</v>
      </c>
      <c r="O27" s="1">
        <v>44657.405312499999</v>
      </c>
      <c r="P27" s="1">
        <v>44657.418946759259</v>
      </c>
      <c r="Q27">
        <v>127</v>
      </c>
      <c r="R27">
        <v>1051</v>
      </c>
      <c r="S27" t="b">
        <v>0</v>
      </c>
      <c r="T27" t="s">
        <v>87</v>
      </c>
      <c r="U27" t="b">
        <v>1</v>
      </c>
      <c r="V27" t="s">
        <v>113</v>
      </c>
      <c r="W27" s="1">
        <v>44657.414409722223</v>
      </c>
      <c r="X27">
        <v>662</v>
      </c>
      <c r="Y27">
        <v>128</v>
      </c>
      <c r="Z27">
        <v>0</v>
      </c>
      <c r="AA27">
        <v>128</v>
      </c>
      <c r="AB27">
        <v>0</v>
      </c>
      <c r="AC27">
        <v>14</v>
      </c>
      <c r="AD27">
        <v>20</v>
      </c>
      <c r="AE27">
        <v>0</v>
      </c>
      <c r="AF27">
        <v>0</v>
      </c>
      <c r="AG27">
        <v>0</v>
      </c>
      <c r="AH27" t="s">
        <v>114</v>
      </c>
      <c r="AI27" s="1">
        <v>44657.418946759259</v>
      </c>
      <c r="AJ27">
        <v>389</v>
      </c>
      <c r="AK27">
        <v>2</v>
      </c>
      <c r="AL27">
        <v>0</v>
      </c>
      <c r="AM27">
        <v>2</v>
      </c>
      <c r="AN27">
        <v>0</v>
      </c>
      <c r="AO27">
        <v>2</v>
      </c>
      <c r="AP27">
        <v>18</v>
      </c>
      <c r="AQ27">
        <v>0</v>
      </c>
      <c r="AR27">
        <v>0</v>
      </c>
      <c r="AS27">
        <v>0</v>
      </c>
      <c r="AT27" t="s">
        <v>87</v>
      </c>
      <c r="AU27" t="s">
        <v>87</v>
      </c>
      <c r="AV27" t="s">
        <v>87</v>
      </c>
      <c r="AW27" t="s">
        <v>87</v>
      </c>
      <c r="AX27" t="s">
        <v>87</v>
      </c>
      <c r="AY27" t="s">
        <v>87</v>
      </c>
      <c r="AZ27" t="s">
        <v>87</v>
      </c>
      <c r="BA27" t="s">
        <v>87</v>
      </c>
      <c r="BB27" t="s">
        <v>87</v>
      </c>
      <c r="BC27" t="s">
        <v>87</v>
      </c>
      <c r="BD27" t="s">
        <v>87</v>
      </c>
      <c r="BE27" t="s">
        <v>87</v>
      </c>
    </row>
    <row r="28" spans="1:57" x14ac:dyDescent="0.35">
      <c r="A28" t="s">
        <v>146</v>
      </c>
      <c r="B28" t="s">
        <v>79</v>
      </c>
      <c r="C28" t="s">
        <v>147</v>
      </c>
      <c r="D28" t="s">
        <v>81</v>
      </c>
      <c r="E28" s="2" t="str">
        <f>HYPERLINK("capsilon://?command=openfolder&amp;siteaddress=FAM.docvelocity-na8.net&amp;folderid=FXA2DF2466-AD64-8ADE-1723-0CBFB5C0CC59","FX22023798")</f>
        <v>FX22023798</v>
      </c>
      <c r="F28" t="s">
        <v>19</v>
      </c>
      <c r="G28" t="s">
        <v>19</v>
      </c>
      <c r="H28" t="s">
        <v>82</v>
      </c>
      <c r="I28" t="s">
        <v>148</v>
      </c>
      <c r="J28">
        <v>0</v>
      </c>
      <c r="K28" t="s">
        <v>84</v>
      </c>
      <c r="L28" t="s">
        <v>85</v>
      </c>
      <c r="M28" t="s">
        <v>86</v>
      </c>
      <c r="N28">
        <v>2</v>
      </c>
      <c r="O28" s="1">
        <v>44657.405775462961</v>
      </c>
      <c r="P28" s="1">
        <v>44657.410879629628</v>
      </c>
      <c r="Q28">
        <v>107</v>
      </c>
      <c r="R28">
        <v>334</v>
      </c>
      <c r="S28" t="b">
        <v>0</v>
      </c>
      <c r="T28" t="s">
        <v>87</v>
      </c>
      <c r="U28" t="b">
        <v>0</v>
      </c>
      <c r="V28" t="s">
        <v>133</v>
      </c>
      <c r="W28" s="1">
        <v>44657.40929398148</v>
      </c>
      <c r="X28">
        <v>204</v>
      </c>
      <c r="Y28">
        <v>9</v>
      </c>
      <c r="Z28">
        <v>0</v>
      </c>
      <c r="AA28">
        <v>9</v>
      </c>
      <c r="AB28">
        <v>0</v>
      </c>
      <c r="AC28">
        <v>0</v>
      </c>
      <c r="AD28">
        <v>-9</v>
      </c>
      <c r="AE28">
        <v>0</v>
      </c>
      <c r="AF28">
        <v>0</v>
      </c>
      <c r="AG28">
        <v>0</v>
      </c>
      <c r="AH28" t="s">
        <v>124</v>
      </c>
      <c r="AI28" s="1">
        <v>44657.410879629628</v>
      </c>
      <c r="AJ28">
        <v>130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-9</v>
      </c>
      <c r="AQ28">
        <v>0</v>
      </c>
      <c r="AR28">
        <v>0</v>
      </c>
      <c r="AS28">
        <v>0</v>
      </c>
      <c r="AT28" t="s">
        <v>87</v>
      </c>
      <c r="AU28" t="s">
        <v>87</v>
      </c>
      <c r="AV28" t="s">
        <v>87</v>
      </c>
      <c r="AW28" t="s">
        <v>87</v>
      </c>
      <c r="AX28" t="s">
        <v>87</v>
      </c>
      <c r="AY28" t="s">
        <v>87</v>
      </c>
      <c r="AZ28" t="s">
        <v>87</v>
      </c>
      <c r="BA28" t="s">
        <v>87</v>
      </c>
      <c r="BB28" t="s">
        <v>87</v>
      </c>
      <c r="BC28" t="s">
        <v>87</v>
      </c>
      <c r="BD28" t="s">
        <v>87</v>
      </c>
      <c r="BE28" t="s">
        <v>87</v>
      </c>
    </row>
    <row r="29" spans="1:57" x14ac:dyDescent="0.35">
      <c r="A29" t="s">
        <v>149</v>
      </c>
      <c r="B29" t="s">
        <v>79</v>
      </c>
      <c r="C29" t="s">
        <v>111</v>
      </c>
      <c r="D29" t="s">
        <v>81</v>
      </c>
      <c r="E29" s="2" t="str">
        <f>HYPERLINK("capsilon://?command=openfolder&amp;siteaddress=FAM.docvelocity-na8.net&amp;folderid=FX14E2274F-93EA-1B32-8E23-B67144162927","FX220311268")</f>
        <v>FX220311268</v>
      </c>
      <c r="F29" t="s">
        <v>19</v>
      </c>
      <c r="G29" t="s">
        <v>19</v>
      </c>
      <c r="H29" t="s">
        <v>82</v>
      </c>
      <c r="I29" t="s">
        <v>141</v>
      </c>
      <c r="J29">
        <v>148</v>
      </c>
      <c r="K29" t="s">
        <v>84</v>
      </c>
      <c r="L29" t="s">
        <v>85</v>
      </c>
      <c r="M29" t="s">
        <v>86</v>
      </c>
      <c r="N29">
        <v>2</v>
      </c>
      <c r="O29" s="1">
        <v>44657.407534722224</v>
      </c>
      <c r="P29" s="1">
        <v>44657.426122685189</v>
      </c>
      <c r="Q29">
        <v>251</v>
      </c>
      <c r="R29">
        <v>1355</v>
      </c>
      <c r="S29" t="b">
        <v>0</v>
      </c>
      <c r="T29" t="s">
        <v>87</v>
      </c>
      <c r="U29" t="b">
        <v>1</v>
      </c>
      <c r="V29" t="s">
        <v>122</v>
      </c>
      <c r="W29" s="1">
        <v>44657.420428240737</v>
      </c>
      <c r="X29">
        <v>989</v>
      </c>
      <c r="Y29">
        <v>128</v>
      </c>
      <c r="Z29">
        <v>0</v>
      </c>
      <c r="AA29">
        <v>128</v>
      </c>
      <c r="AB29">
        <v>0</v>
      </c>
      <c r="AC29">
        <v>52</v>
      </c>
      <c r="AD29">
        <v>20</v>
      </c>
      <c r="AE29">
        <v>0</v>
      </c>
      <c r="AF29">
        <v>0</v>
      </c>
      <c r="AG29">
        <v>0</v>
      </c>
      <c r="AH29" t="s">
        <v>114</v>
      </c>
      <c r="AI29" s="1">
        <v>44657.426122685189</v>
      </c>
      <c r="AJ29">
        <v>366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20</v>
      </c>
      <c r="AQ29">
        <v>0</v>
      </c>
      <c r="AR29">
        <v>0</v>
      </c>
      <c r="AS29">
        <v>0</v>
      </c>
      <c r="AT29" t="s">
        <v>87</v>
      </c>
      <c r="AU29" t="s">
        <v>87</v>
      </c>
      <c r="AV29" t="s">
        <v>87</v>
      </c>
      <c r="AW29" t="s">
        <v>87</v>
      </c>
      <c r="AX29" t="s">
        <v>87</v>
      </c>
      <c r="AY29" t="s">
        <v>87</v>
      </c>
      <c r="AZ29" t="s">
        <v>87</v>
      </c>
      <c r="BA29" t="s">
        <v>87</v>
      </c>
      <c r="BB29" t="s">
        <v>87</v>
      </c>
      <c r="BC29" t="s">
        <v>87</v>
      </c>
      <c r="BD29" t="s">
        <v>87</v>
      </c>
      <c r="BE29" t="s">
        <v>87</v>
      </c>
    </row>
    <row r="30" spans="1:57" x14ac:dyDescent="0.35">
      <c r="A30" t="s">
        <v>150</v>
      </c>
      <c r="B30" t="s">
        <v>79</v>
      </c>
      <c r="C30" t="s">
        <v>151</v>
      </c>
      <c r="D30" t="s">
        <v>81</v>
      </c>
      <c r="E30" s="2" t="str">
        <f>HYPERLINK("capsilon://?command=openfolder&amp;siteaddress=FAM.docvelocity-na8.net&amp;folderid=FX782882C8-7D69-1523-B3B7-82E2A1DC653E","FX220313346")</f>
        <v>FX220313346</v>
      </c>
      <c r="F30" t="s">
        <v>19</v>
      </c>
      <c r="G30" t="s">
        <v>19</v>
      </c>
      <c r="H30" t="s">
        <v>82</v>
      </c>
      <c r="I30" t="s">
        <v>152</v>
      </c>
      <c r="J30">
        <v>32</v>
      </c>
      <c r="K30" t="s">
        <v>84</v>
      </c>
      <c r="L30" t="s">
        <v>85</v>
      </c>
      <c r="M30" t="s">
        <v>86</v>
      </c>
      <c r="N30">
        <v>2</v>
      </c>
      <c r="O30" s="1">
        <v>44657.437939814816</v>
      </c>
      <c r="P30" s="1">
        <v>44657.447974537034</v>
      </c>
      <c r="Q30">
        <v>572</v>
      </c>
      <c r="R30">
        <v>295</v>
      </c>
      <c r="S30" t="b">
        <v>0</v>
      </c>
      <c r="T30" t="s">
        <v>87</v>
      </c>
      <c r="U30" t="b">
        <v>0</v>
      </c>
      <c r="V30" t="s">
        <v>122</v>
      </c>
      <c r="W30" s="1">
        <v>44657.446493055555</v>
      </c>
      <c r="X30">
        <v>166</v>
      </c>
      <c r="Y30">
        <v>0</v>
      </c>
      <c r="Z30">
        <v>0</v>
      </c>
      <c r="AA30">
        <v>0</v>
      </c>
      <c r="AB30">
        <v>27</v>
      </c>
      <c r="AC30">
        <v>0</v>
      </c>
      <c r="AD30">
        <v>32</v>
      </c>
      <c r="AE30">
        <v>0</v>
      </c>
      <c r="AF30">
        <v>0</v>
      </c>
      <c r="AG30">
        <v>0</v>
      </c>
      <c r="AH30" t="s">
        <v>124</v>
      </c>
      <c r="AI30" s="1">
        <v>44657.447974537034</v>
      </c>
      <c r="AJ30">
        <v>120</v>
      </c>
      <c r="AK30">
        <v>0</v>
      </c>
      <c r="AL30">
        <v>0</v>
      </c>
      <c r="AM30">
        <v>0</v>
      </c>
      <c r="AN30">
        <v>27</v>
      </c>
      <c r="AO30">
        <v>0</v>
      </c>
      <c r="AP30">
        <v>32</v>
      </c>
      <c r="AQ30">
        <v>0</v>
      </c>
      <c r="AR30">
        <v>0</v>
      </c>
      <c r="AS30">
        <v>0</v>
      </c>
      <c r="AT30" t="s">
        <v>87</v>
      </c>
      <c r="AU30" t="s">
        <v>87</v>
      </c>
      <c r="AV30" t="s">
        <v>87</v>
      </c>
      <c r="AW30" t="s">
        <v>87</v>
      </c>
      <c r="AX30" t="s">
        <v>87</v>
      </c>
      <c r="AY30" t="s">
        <v>87</v>
      </c>
      <c r="AZ30" t="s">
        <v>87</v>
      </c>
      <c r="BA30" t="s">
        <v>87</v>
      </c>
      <c r="BB30" t="s">
        <v>87</v>
      </c>
      <c r="BC30" t="s">
        <v>87</v>
      </c>
      <c r="BD30" t="s">
        <v>87</v>
      </c>
      <c r="BE30" t="s">
        <v>87</v>
      </c>
    </row>
    <row r="31" spans="1:57" x14ac:dyDescent="0.35">
      <c r="A31" t="s">
        <v>153</v>
      </c>
      <c r="B31" t="s">
        <v>79</v>
      </c>
      <c r="C31" t="s">
        <v>151</v>
      </c>
      <c r="D31" t="s">
        <v>81</v>
      </c>
      <c r="E31" s="2" t="str">
        <f>HYPERLINK("capsilon://?command=openfolder&amp;siteaddress=FAM.docvelocity-na8.net&amp;folderid=FX782882C8-7D69-1523-B3B7-82E2A1DC653E","FX220313346")</f>
        <v>FX220313346</v>
      </c>
      <c r="F31" t="s">
        <v>19</v>
      </c>
      <c r="G31" t="s">
        <v>19</v>
      </c>
      <c r="H31" t="s">
        <v>82</v>
      </c>
      <c r="I31" t="s">
        <v>154</v>
      </c>
      <c r="J31">
        <v>32</v>
      </c>
      <c r="K31" t="s">
        <v>84</v>
      </c>
      <c r="L31" t="s">
        <v>85</v>
      </c>
      <c r="M31" t="s">
        <v>86</v>
      </c>
      <c r="N31">
        <v>2</v>
      </c>
      <c r="O31" s="1">
        <v>44657.438125000001</v>
      </c>
      <c r="P31" s="1">
        <v>44657.448993055557</v>
      </c>
      <c r="Q31">
        <v>722</v>
      </c>
      <c r="R31">
        <v>217</v>
      </c>
      <c r="S31" t="b">
        <v>0</v>
      </c>
      <c r="T31" t="s">
        <v>87</v>
      </c>
      <c r="U31" t="b">
        <v>0</v>
      </c>
      <c r="V31" t="s">
        <v>122</v>
      </c>
      <c r="W31" s="1">
        <v>44657.447905092595</v>
      </c>
      <c r="X31">
        <v>121</v>
      </c>
      <c r="Y31">
        <v>0</v>
      </c>
      <c r="Z31">
        <v>0</v>
      </c>
      <c r="AA31">
        <v>0</v>
      </c>
      <c r="AB31">
        <v>27</v>
      </c>
      <c r="AC31">
        <v>0</v>
      </c>
      <c r="AD31">
        <v>32</v>
      </c>
      <c r="AE31">
        <v>0</v>
      </c>
      <c r="AF31">
        <v>0</v>
      </c>
      <c r="AG31">
        <v>0</v>
      </c>
      <c r="AH31" t="s">
        <v>114</v>
      </c>
      <c r="AI31" s="1">
        <v>44657.448993055557</v>
      </c>
      <c r="AJ31">
        <v>91</v>
      </c>
      <c r="AK31">
        <v>0</v>
      </c>
      <c r="AL31">
        <v>0</v>
      </c>
      <c r="AM31">
        <v>0</v>
      </c>
      <c r="AN31">
        <v>27</v>
      </c>
      <c r="AO31">
        <v>0</v>
      </c>
      <c r="AP31">
        <v>32</v>
      </c>
      <c r="AQ31">
        <v>0</v>
      </c>
      <c r="AR31">
        <v>0</v>
      </c>
      <c r="AS31">
        <v>0</v>
      </c>
      <c r="AT31" t="s">
        <v>87</v>
      </c>
      <c r="AU31" t="s">
        <v>87</v>
      </c>
      <c r="AV31" t="s">
        <v>87</v>
      </c>
      <c r="AW31" t="s">
        <v>87</v>
      </c>
      <c r="AX31" t="s">
        <v>87</v>
      </c>
      <c r="AY31" t="s">
        <v>87</v>
      </c>
      <c r="AZ31" t="s">
        <v>87</v>
      </c>
      <c r="BA31" t="s">
        <v>87</v>
      </c>
      <c r="BB31" t="s">
        <v>87</v>
      </c>
      <c r="BC31" t="s">
        <v>87</v>
      </c>
      <c r="BD31" t="s">
        <v>87</v>
      </c>
      <c r="BE31" t="s">
        <v>87</v>
      </c>
    </row>
    <row r="32" spans="1:57" x14ac:dyDescent="0.35">
      <c r="A32" t="s">
        <v>155</v>
      </c>
      <c r="B32" t="s">
        <v>79</v>
      </c>
      <c r="C32" t="s">
        <v>156</v>
      </c>
      <c r="D32" t="s">
        <v>81</v>
      </c>
      <c r="E32" s="2" t="str">
        <f>HYPERLINK("capsilon://?command=openfolder&amp;siteaddress=FAM.docvelocity-na8.net&amp;folderid=FXEC91461F-4F41-F3F2-2A32-4B67332601A2","FX220313930")</f>
        <v>FX220313930</v>
      </c>
      <c r="F32" t="s">
        <v>19</v>
      </c>
      <c r="G32" t="s">
        <v>19</v>
      </c>
      <c r="H32" t="s">
        <v>82</v>
      </c>
      <c r="I32" t="s">
        <v>157</v>
      </c>
      <c r="J32">
        <v>0</v>
      </c>
      <c r="K32" t="s">
        <v>84</v>
      </c>
      <c r="L32" t="s">
        <v>85</v>
      </c>
      <c r="M32" t="s">
        <v>86</v>
      </c>
      <c r="N32">
        <v>1</v>
      </c>
      <c r="O32" s="1">
        <v>44657.441261574073</v>
      </c>
      <c r="P32" s="1">
        <v>44657.45008101852</v>
      </c>
      <c r="Q32">
        <v>630</v>
      </c>
      <c r="R32">
        <v>132</v>
      </c>
      <c r="S32" t="b">
        <v>0</v>
      </c>
      <c r="T32" t="s">
        <v>87</v>
      </c>
      <c r="U32" t="b">
        <v>0</v>
      </c>
      <c r="V32" t="s">
        <v>122</v>
      </c>
      <c r="W32" s="1">
        <v>44657.45008101852</v>
      </c>
      <c r="X32">
        <v>120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52</v>
      </c>
      <c r="AF32">
        <v>0</v>
      </c>
      <c r="AG32">
        <v>1</v>
      </c>
      <c r="AH32" t="s">
        <v>87</v>
      </c>
      <c r="AI32" t="s">
        <v>87</v>
      </c>
      <c r="AJ32" t="s">
        <v>87</v>
      </c>
      <c r="AK32" t="s">
        <v>87</v>
      </c>
      <c r="AL32" t="s">
        <v>87</v>
      </c>
      <c r="AM32" t="s">
        <v>87</v>
      </c>
      <c r="AN32" t="s">
        <v>87</v>
      </c>
      <c r="AO32" t="s">
        <v>87</v>
      </c>
      <c r="AP32" t="s">
        <v>87</v>
      </c>
      <c r="AQ32" t="s">
        <v>87</v>
      </c>
      <c r="AR32" t="s">
        <v>87</v>
      </c>
      <c r="AS32" t="s">
        <v>87</v>
      </c>
      <c r="AT32" t="s">
        <v>87</v>
      </c>
      <c r="AU32" t="s">
        <v>87</v>
      </c>
      <c r="AV32" t="s">
        <v>87</v>
      </c>
      <c r="AW32" t="s">
        <v>87</v>
      </c>
      <c r="AX32" t="s">
        <v>87</v>
      </c>
      <c r="AY32" t="s">
        <v>87</v>
      </c>
      <c r="AZ32" t="s">
        <v>87</v>
      </c>
      <c r="BA32" t="s">
        <v>87</v>
      </c>
      <c r="BB32" t="s">
        <v>87</v>
      </c>
      <c r="BC32" t="s">
        <v>87</v>
      </c>
      <c r="BD32" t="s">
        <v>87</v>
      </c>
      <c r="BE32" t="s">
        <v>87</v>
      </c>
    </row>
    <row r="33" spans="1:57" x14ac:dyDescent="0.35">
      <c r="A33" t="s">
        <v>158</v>
      </c>
      <c r="B33" t="s">
        <v>79</v>
      </c>
      <c r="C33" t="s">
        <v>156</v>
      </c>
      <c r="D33" t="s">
        <v>81</v>
      </c>
      <c r="E33" s="2" t="str">
        <f>HYPERLINK("capsilon://?command=openfolder&amp;siteaddress=FAM.docvelocity-na8.net&amp;folderid=FXEC91461F-4F41-F3F2-2A32-4B67332601A2","FX220313930")</f>
        <v>FX220313930</v>
      </c>
      <c r="F33" t="s">
        <v>19</v>
      </c>
      <c r="G33" t="s">
        <v>19</v>
      </c>
      <c r="H33" t="s">
        <v>82</v>
      </c>
      <c r="I33" t="s">
        <v>157</v>
      </c>
      <c r="J33">
        <v>0</v>
      </c>
      <c r="K33" t="s">
        <v>84</v>
      </c>
      <c r="L33" t="s">
        <v>85</v>
      </c>
      <c r="M33" t="s">
        <v>86</v>
      </c>
      <c r="N33">
        <v>2</v>
      </c>
      <c r="O33" s="1">
        <v>44657.450416666667</v>
      </c>
      <c r="P33" s="1">
        <v>44657.467326388891</v>
      </c>
      <c r="Q33">
        <v>455</v>
      </c>
      <c r="R33">
        <v>1006</v>
      </c>
      <c r="S33" t="b">
        <v>0</v>
      </c>
      <c r="T33" t="s">
        <v>87</v>
      </c>
      <c r="U33" t="b">
        <v>1</v>
      </c>
      <c r="V33" t="s">
        <v>122</v>
      </c>
      <c r="W33" s="1">
        <v>44657.46402777778</v>
      </c>
      <c r="X33">
        <v>724</v>
      </c>
      <c r="Y33">
        <v>37</v>
      </c>
      <c r="Z33">
        <v>0</v>
      </c>
      <c r="AA33">
        <v>37</v>
      </c>
      <c r="AB33">
        <v>0</v>
      </c>
      <c r="AC33">
        <v>31</v>
      </c>
      <c r="AD33">
        <v>-37</v>
      </c>
      <c r="AE33">
        <v>0</v>
      </c>
      <c r="AF33">
        <v>0</v>
      </c>
      <c r="AG33">
        <v>0</v>
      </c>
      <c r="AH33" t="s">
        <v>114</v>
      </c>
      <c r="AI33" s="1">
        <v>44657.467326388891</v>
      </c>
      <c r="AJ33">
        <v>282</v>
      </c>
      <c r="AK33">
        <v>7</v>
      </c>
      <c r="AL33">
        <v>0</v>
      </c>
      <c r="AM33">
        <v>7</v>
      </c>
      <c r="AN33">
        <v>0</v>
      </c>
      <c r="AO33">
        <v>7</v>
      </c>
      <c r="AP33">
        <v>-44</v>
      </c>
      <c r="AQ33">
        <v>0</v>
      </c>
      <c r="AR33">
        <v>0</v>
      </c>
      <c r="AS33">
        <v>0</v>
      </c>
      <c r="AT33" t="s">
        <v>87</v>
      </c>
      <c r="AU33" t="s">
        <v>87</v>
      </c>
      <c r="AV33" t="s">
        <v>87</v>
      </c>
      <c r="AW33" t="s">
        <v>87</v>
      </c>
      <c r="AX33" t="s">
        <v>87</v>
      </c>
      <c r="AY33" t="s">
        <v>87</v>
      </c>
      <c r="AZ33" t="s">
        <v>87</v>
      </c>
      <c r="BA33" t="s">
        <v>87</v>
      </c>
      <c r="BB33" t="s">
        <v>87</v>
      </c>
      <c r="BC33" t="s">
        <v>87</v>
      </c>
      <c r="BD33" t="s">
        <v>87</v>
      </c>
      <c r="BE33" t="s">
        <v>87</v>
      </c>
    </row>
    <row r="34" spans="1:57" x14ac:dyDescent="0.35">
      <c r="A34" t="s">
        <v>159</v>
      </c>
      <c r="B34" t="s">
        <v>79</v>
      </c>
      <c r="C34" t="s">
        <v>160</v>
      </c>
      <c r="D34" t="s">
        <v>81</v>
      </c>
      <c r="E34" s="2" t="str">
        <f>HYPERLINK("capsilon://?command=openfolder&amp;siteaddress=FAM.docvelocity-na8.net&amp;folderid=FX41028851-6BD9-B7A4-7169-CAB39F3C8C36","FX220313465")</f>
        <v>FX220313465</v>
      </c>
      <c r="F34" t="s">
        <v>19</v>
      </c>
      <c r="G34" t="s">
        <v>19</v>
      </c>
      <c r="H34" t="s">
        <v>82</v>
      </c>
      <c r="I34" t="s">
        <v>161</v>
      </c>
      <c r="J34">
        <v>0</v>
      </c>
      <c r="K34" t="s">
        <v>84</v>
      </c>
      <c r="L34" t="s">
        <v>85</v>
      </c>
      <c r="M34" t="s">
        <v>86</v>
      </c>
      <c r="N34">
        <v>2</v>
      </c>
      <c r="O34" s="1">
        <v>44657.478414351855</v>
      </c>
      <c r="P34" s="1">
        <v>44657.498923611114</v>
      </c>
      <c r="Q34">
        <v>1559</v>
      </c>
      <c r="R34">
        <v>213</v>
      </c>
      <c r="S34" t="b">
        <v>0</v>
      </c>
      <c r="T34" t="s">
        <v>87</v>
      </c>
      <c r="U34" t="b">
        <v>0</v>
      </c>
      <c r="V34" t="s">
        <v>162</v>
      </c>
      <c r="W34" s="1">
        <v>44657.490671296298</v>
      </c>
      <c r="X34">
        <v>82</v>
      </c>
      <c r="Y34">
        <v>9</v>
      </c>
      <c r="Z34">
        <v>0</v>
      </c>
      <c r="AA34">
        <v>9</v>
      </c>
      <c r="AB34">
        <v>0</v>
      </c>
      <c r="AC34">
        <v>0</v>
      </c>
      <c r="AD34">
        <v>-9</v>
      </c>
      <c r="AE34">
        <v>0</v>
      </c>
      <c r="AF34">
        <v>0</v>
      </c>
      <c r="AG34">
        <v>0</v>
      </c>
      <c r="AH34" t="s">
        <v>89</v>
      </c>
      <c r="AI34" s="1">
        <v>44657.498923611114</v>
      </c>
      <c r="AJ34">
        <v>131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-9</v>
      </c>
      <c r="AQ34">
        <v>0</v>
      </c>
      <c r="AR34">
        <v>0</v>
      </c>
      <c r="AS34">
        <v>0</v>
      </c>
      <c r="AT34" t="s">
        <v>87</v>
      </c>
      <c r="AU34" t="s">
        <v>87</v>
      </c>
      <c r="AV34" t="s">
        <v>87</v>
      </c>
      <c r="AW34" t="s">
        <v>87</v>
      </c>
      <c r="AX34" t="s">
        <v>87</v>
      </c>
      <c r="AY34" t="s">
        <v>87</v>
      </c>
      <c r="AZ34" t="s">
        <v>87</v>
      </c>
      <c r="BA34" t="s">
        <v>87</v>
      </c>
      <c r="BB34" t="s">
        <v>87</v>
      </c>
      <c r="BC34" t="s">
        <v>87</v>
      </c>
      <c r="BD34" t="s">
        <v>87</v>
      </c>
      <c r="BE34" t="s">
        <v>87</v>
      </c>
    </row>
    <row r="35" spans="1:57" x14ac:dyDescent="0.35">
      <c r="A35" t="s">
        <v>163</v>
      </c>
      <c r="B35" t="s">
        <v>79</v>
      </c>
      <c r="C35" t="s">
        <v>164</v>
      </c>
      <c r="D35" t="s">
        <v>81</v>
      </c>
      <c r="E35" s="2" t="str">
        <f>HYPERLINK("capsilon://?command=openfolder&amp;siteaddress=FAM.docvelocity-na8.net&amp;folderid=FX82F91E6C-14EE-DE95-9EDB-D476E124A0C7","FX220312383")</f>
        <v>FX220312383</v>
      </c>
      <c r="F35" t="s">
        <v>19</v>
      </c>
      <c r="G35" t="s">
        <v>19</v>
      </c>
      <c r="H35" t="s">
        <v>82</v>
      </c>
      <c r="I35" t="s">
        <v>165</v>
      </c>
      <c r="J35">
        <v>0</v>
      </c>
      <c r="K35" t="s">
        <v>84</v>
      </c>
      <c r="L35" t="s">
        <v>85</v>
      </c>
      <c r="M35" t="s">
        <v>86</v>
      </c>
      <c r="N35">
        <v>2</v>
      </c>
      <c r="O35" s="1">
        <v>44657.532581018517</v>
      </c>
      <c r="P35" s="1">
        <v>44657.541770833333</v>
      </c>
      <c r="Q35">
        <v>550</v>
      </c>
      <c r="R35">
        <v>244</v>
      </c>
      <c r="S35" t="b">
        <v>0</v>
      </c>
      <c r="T35" t="s">
        <v>87</v>
      </c>
      <c r="U35" t="b">
        <v>0</v>
      </c>
      <c r="V35" t="s">
        <v>93</v>
      </c>
      <c r="W35" s="1">
        <v>44657.539641203701</v>
      </c>
      <c r="X35">
        <v>125</v>
      </c>
      <c r="Y35">
        <v>1</v>
      </c>
      <c r="Z35">
        <v>0</v>
      </c>
      <c r="AA35">
        <v>1</v>
      </c>
      <c r="AB35">
        <v>9</v>
      </c>
      <c r="AC35">
        <v>2</v>
      </c>
      <c r="AD35">
        <v>-1</v>
      </c>
      <c r="AE35">
        <v>0</v>
      </c>
      <c r="AF35">
        <v>0</v>
      </c>
      <c r="AG35">
        <v>0</v>
      </c>
      <c r="AH35" t="s">
        <v>89</v>
      </c>
      <c r="AI35" s="1">
        <v>44657.541770833333</v>
      </c>
      <c r="AJ35">
        <v>17</v>
      </c>
      <c r="AK35">
        <v>0</v>
      </c>
      <c r="AL35">
        <v>0</v>
      </c>
      <c r="AM35">
        <v>0</v>
      </c>
      <c r="AN35">
        <v>9</v>
      </c>
      <c r="AO35">
        <v>0</v>
      </c>
      <c r="AP35">
        <v>-1</v>
      </c>
      <c r="AQ35">
        <v>0</v>
      </c>
      <c r="AR35">
        <v>0</v>
      </c>
      <c r="AS35">
        <v>0</v>
      </c>
      <c r="AT35" t="s">
        <v>87</v>
      </c>
      <c r="AU35" t="s">
        <v>87</v>
      </c>
      <c r="AV35" t="s">
        <v>87</v>
      </c>
      <c r="AW35" t="s">
        <v>87</v>
      </c>
      <c r="AX35" t="s">
        <v>87</v>
      </c>
      <c r="AY35" t="s">
        <v>87</v>
      </c>
      <c r="AZ35" t="s">
        <v>87</v>
      </c>
      <c r="BA35" t="s">
        <v>87</v>
      </c>
      <c r="BB35" t="s">
        <v>87</v>
      </c>
      <c r="BC35" t="s">
        <v>87</v>
      </c>
      <c r="BD35" t="s">
        <v>87</v>
      </c>
      <c r="BE35" t="s">
        <v>87</v>
      </c>
    </row>
    <row r="36" spans="1:57" x14ac:dyDescent="0.35">
      <c r="A36" t="s">
        <v>166</v>
      </c>
      <c r="B36" t="s">
        <v>79</v>
      </c>
      <c r="C36" t="s">
        <v>151</v>
      </c>
      <c r="D36" t="s">
        <v>81</v>
      </c>
      <c r="E36" s="2" t="str">
        <f>HYPERLINK("capsilon://?command=openfolder&amp;siteaddress=FAM.docvelocity-na8.net&amp;folderid=FX782882C8-7D69-1523-B3B7-82E2A1DC653E","FX220313346")</f>
        <v>FX220313346</v>
      </c>
      <c r="F36" t="s">
        <v>19</v>
      </c>
      <c r="G36" t="s">
        <v>19</v>
      </c>
      <c r="H36" t="s">
        <v>82</v>
      </c>
      <c r="I36" t="s">
        <v>167</v>
      </c>
      <c r="J36">
        <v>0</v>
      </c>
      <c r="K36" t="s">
        <v>84</v>
      </c>
      <c r="L36" t="s">
        <v>85</v>
      </c>
      <c r="M36" t="s">
        <v>86</v>
      </c>
      <c r="N36">
        <v>2</v>
      </c>
      <c r="O36" s="1">
        <v>44657.532905092594</v>
      </c>
      <c r="P36" s="1">
        <v>44657.539560185185</v>
      </c>
      <c r="Q36">
        <v>92</v>
      </c>
      <c r="R36">
        <v>483</v>
      </c>
      <c r="S36" t="b">
        <v>0</v>
      </c>
      <c r="T36" t="s">
        <v>87</v>
      </c>
      <c r="U36" t="b">
        <v>0</v>
      </c>
      <c r="V36" t="s">
        <v>168</v>
      </c>
      <c r="W36" s="1">
        <v>44657.538298611114</v>
      </c>
      <c r="X36">
        <v>386</v>
      </c>
      <c r="Y36">
        <v>9</v>
      </c>
      <c r="Z36">
        <v>0</v>
      </c>
      <c r="AA36">
        <v>9</v>
      </c>
      <c r="AB36">
        <v>0</v>
      </c>
      <c r="AC36">
        <v>3</v>
      </c>
      <c r="AD36">
        <v>-9</v>
      </c>
      <c r="AE36">
        <v>0</v>
      </c>
      <c r="AF36">
        <v>0</v>
      </c>
      <c r="AG36">
        <v>0</v>
      </c>
      <c r="AH36" t="s">
        <v>89</v>
      </c>
      <c r="AI36" s="1">
        <v>44657.539560185185</v>
      </c>
      <c r="AJ36">
        <v>97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-9</v>
      </c>
      <c r="AQ36">
        <v>0</v>
      </c>
      <c r="AR36">
        <v>0</v>
      </c>
      <c r="AS36">
        <v>0</v>
      </c>
      <c r="AT36" t="s">
        <v>87</v>
      </c>
      <c r="AU36" t="s">
        <v>87</v>
      </c>
      <c r="AV36" t="s">
        <v>87</v>
      </c>
      <c r="AW36" t="s">
        <v>87</v>
      </c>
      <c r="AX36" t="s">
        <v>87</v>
      </c>
      <c r="AY36" t="s">
        <v>87</v>
      </c>
      <c r="AZ36" t="s">
        <v>87</v>
      </c>
      <c r="BA36" t="s">
        <v>87</v>
      </c>
      <c r="BB36" t="s">
        <v>87</v>
      </c>
      <c r="BC36" t="s">
        <v>87</v>
      </c>
      <c r="BD36" t="s">
        <v>87</v>
      </c>
      <c r="BE36" t="s">
        <v>87</v>
      </c>
    </row>
    <row r="37" spans="1:57" x14ac:dyDescent="0.35">
      <c r="A37" t="s">
        <v>169</v>
      </c>
      <c r="B37" t="s">
        <v>79</v>
      </c>
      <c r="C37" t="s">
        <v>164</v>
      </c>
      <c r="D37" t="s">
        <v>81</v>
      </c>
      <c r="E37" s="2" t="str">
        <f>HYPERLINK("capsilon://?command=openfolder&amp;siteaddress=FAM.docvelocity-na8.net&amp;folderid=FX82F91E6C-14EE-DE95-9EDB-D476E124A0C7","FX220312383")</f>
        <v>FX220312383</v>
      </c>
      <c r="F37" t="s">
        <v>19</v>
      </c>
      <c r="G37" t="s">
        <v>19</v>
      </c>
      <c r="H37" t="s">
        <v>82</v>
      </c>
      <c r="I37" t="s">
        <v>170</v>
      </c>
      <c r="J37">
        <v>0</v>
      </c>
      <c r="K37" t="s">
        <v>84</v>
      </c>
      <c r="L37" t="s">
        <v>85</v>
      </c>
      <c r="M37" t="s">
        <v>86</v>
      </c>
      <c r="N37">
        <v>2</v>
      </c>
      <c r="O37" s="1">
        <v>44657.534918981481</v>
      </c>
      <c r="P37" s="1">
        <v>44657.54315972222</v>
      </c>
      <c r="Q37">
        <v>540</v>
      </c>
      <c r="R37">
        <v>172</v>
      </c>
      <c r="S37" t="b">
        <v>0</v>
      </c>
      <c r="T37" t="s">
        <v>87</v>
      </c>
      <c r="U37" t="b">
        <v>0</v>
      </c>
      <c r="V37" t="s">
        <v>93</v>
      </c>
      <c r="W37" s="1">
        <v>44657.540266203701</v>
      </c>
      <c r="X37">
        <v>53</v>
      </c>
      <c r="Y37">
        <v>9</v>
      </c>
      <c r="Z37">
        <v>0</v>
      </c>
      <c r="AA37">
        <v>9</v>
      </c>
      <c r="AB37">
        <v>0</v>
      </c>
      <c r="AC37">
        <v>0</v>
      </c>
      <c r="AD37">
        <v>-9</v>
      </c>
      <c r="AE37">
        <v>0</v>
      </c>
      <c r="AF37">
        <v>0</v>
      </c>
      <c r="AG37">
        <v>0</v>
      </c>
      <c r="AH37" t="s">
        <v>89</v>
      </c>
      <c r="AI37" s="1">
        <v>44657.54315972222</v>
      </c>
      <c r="AJ37">
        <v>119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-9</v>
      </c>
      <c r="AQ37">
        <v>0</v>
      </c>
      <c r="AR37">
        <v>0</v>
      </c>
      <c r="AS37">
        <v>0</v>
      </c>
      <c r="AT37" t="s">
        <v>87</v>
      </c>
      <c r="AU37" t="s">
        <v>87</v>
      </c>
      <c r="AV37" t="s">
        <v>87</v>
      </c>
      <c r="AW37" t="s">
        <v>87</v>
      </c>
      <c r="AX37" t="s">
        <v>87</v>
      </c>
      <c r="AY37" t="s">
        <v>87</v>
      </c>
      <c r="AZ37" t="s">
        <v>87</v>
      </c>
      <c r="BA37" t="s">
        <v>87</v>
      </c>
      <c r="BB37" t="s">
        <v>87</v>
      </c>
      <c r="BC37" t="s">
        <v>87</v>
      </c>
      <c r="BD37" t="s">
        <v>87</v>
      </c>
      <c r="BE37" t="s">
        <v>87</v>
      </c>
    </row>
    <row r="38" spans="1:57" x14ac:dyDescent="0.35">
      <c r="A38" t="s">
        <v>171</v>
      </c>
      <c r="B38" t="s">
        <v>79</v>
      </c>
      <c r="C38" t="s">
        <v>172</v>
      </c>
      <c r="D38" t="s">
        <v>81</v>
      </c>
      <c r="E38" s="2" t="str">
        <f t="shared" ref="E38:E53" si="1">HYPERLINK("capsilon://?command=openfolder&amp;siteaddress=FAM.docvelocity-na8.net&amp;folderid=FX485906F3-5ADB-8764-3CDC-0B325A7C0F9A","FX22041319")</f>
        <v>FX22041319</v>
      </c>
      <c r="F38" t="s">
        <v>19</v>
      </c>
      <c r="G38" t="s">
        <v>19</v>
      </c>
      <c r="H38" t="s">
        <v>82</v>
      </c>
      <c r="I38" t="s">
        <v>173</v>
      </c>
      <c r="J38">
        <v>123</v>
      </c>
      <c r="K38" t="s">
        <v>84</v>
      </c>
      <c r="L38" t="s">
        <v>85</v>
      </c>
      <c r="M38" t="s">
        <v>86</v>
      </c>
      <c r="N38">
        <v>1</v>
      </c>
      <c r="O38" s="1">
        <v>44657.907511574071</v>
      </c>
      <c r="P38" s="1">
        <v>44657.922256944446</v>
      </c>
      <c r="Q38">
        <v>757</v>
      </c>
      <c r="R38">
        <v>517</v>
      </c>
      <c r="S38" t="b">
        <v>0</v>
      </c>
      <c r="T38" t="s">
        <v>87</v>
      </c>
      <c r="U38" t="b">
        <v>0</v>
      </c>
      <c r="V38" t="s">
        <v>174</v>
      </c>
      <c r="W38" s="1">
        <v>44657.922256944446</v>
      </c>
      <c r="X38">
        <v>331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123</v>
      </c>
      <c r="AE38">
        <v>118</v>
      </c>
      <c r="AF38">
        <v>0</v>
      </c>
      <c r="AG38">
        <v>6</v>
      </c>
      <c r="AH38" t="s">
        <v>87</v>
      </c>
      <c r="AI38" t="s">
        <v>87</v>
      </c>
      <c r="AJ38" t="s">
        <v>87</v>
      </c>
      <c r="AK38" t="s">
        <v>87</v>
      </c>
      <c r="AL38" t="s">
        <v>87</v>
      </c>
      <c r="AM38" t="s">
        <v>87</v>
      </c>
      <c r="AN38" t="s">
        <v>87</v>
      </c>
      <c r="AO38" t="s">
        <v>87</v>
      </c>
      <c r="AP38" t="s">
        <v>87</v>
      </c>
      <c r="AQ38" t="s">
        <v>87</v>
      </c>
      <c r="AR38" t="s">
        <v>87</v>
      </c>
      <c r="AS38" t="s">
        <v>87</v>
      </c>
      <c r="AT38" t="s">
        <v>87</v>
      </c>
      <c r="AU38" t="s">
        <v>87</v>
      </c>
      <c r="AV38" t="s">
        <v>87</v>
      </c>
      <c r="AW38" t="s">
        <v>87</v>
      </c>
      <c r="AX38" t="s">
        <v>87</v>
      </c>
      <c r="AY38" t="s">
        <v>87</v>
      </c>
      <c r="AZ38" t="s">
        <v>87</v>
      </c>
      <c r="BA38" t="s">
        <v>87</v>
      </c>
      <c r="BB38" t="s">
        <v>87</v>
      </c>
      <c r="BC38" t="s">
        <v>87</v>
      </c>
      <c r="BD38" t="s">
        <v>87</v>
      </c>
      <c r="BE38" t="s">
        <v>87</v>
      </c>
    </row>
    <row r="39" spans="1:57" x14ac:dyDescent="0.35">
      <c r="A39" t="s">
        <v>175</v>
      </c>
      <c r="B39" t="s">
        <v>79</v>
      </c>
      <c r="C39" t="s">
        <v>172</v>
      </c>
      <c r="D39" t="s">
        <v>81</v>
      </c>
      <c r="E39" s="2" t="str">
        <f t="shared" si="1"/>
        <v>FX22041319</v>
      </c>
      <c r="F39" t="s">
        <v>19</v>
      </c>
      <c r="G39" t="s">
        <v>19</v>
      </c>
      <c r="H39" t="s">
        <v>82</v>
      </c>
      <c r="I39" t="s">
        <v>176</v>
      </c>
      <c r="J39">
        <v>28</v>
      </c>
      <c r="K39" t="s">
        <v>84</v>
      </c>
      <c r="L39" t="s">
        <v>85</v>
      </c>
      <c r="M39" t="s">
        <v>86</v>
      </c>
      <c r="N39">
        <v>1</v>
      </c>
      <c r="O39" s="1">
        <v>44657.907835648148</v>
      </c>
      <c r="P39" s="1">
        <v>44657.924085648148</v>
      </c>
      <c r="Q39">
        <v>1136</v>
      </c>
      <c r="R39">
        <v>268</v>
      </c>
      <c r="S39" t="b">
        <v>0</v>
      </c>
      <c r="T39" t="s">
        <v>87</v>
      </c>
      <c r="U39" t="b">
        <v>0</v>
      </c>
      <c r="V39" t="s">
        <v>174</v>
      </c>
      <c r="W39" s="1">
        <v>44657.924085648148</v>
      </c>
      <c r="X39">
        <v>157</v>
      </c>
      <c r="Y39">
        <v>0</v>
      </c>
      <c r="Z39">
        <v>0</v>
      </c>
      <c r="AA39">
        <v>0</v>
      </c>
      <c r="AB39">
        <v>0</v>
      </c>
      <c r="AC39">
        <v>0</v>
      </c>
      <c r="AD39">
        <v>28</v>
      </c>
      <c r="AE39">
        <v>21</v>
      </c>
      <c r="AF39">
        <v>0</v>
      </c>
      <c r="AG39">
        <v>2</v>
      </c>
      <c r="AH39" t="s">
        <v>87</v>
      </c>
      <c r="AI39" t="s">
        <v>87</v>
      </c>
      <c r="AJ39" t="s">
        <v>87</v>
      </c>
      <c r="AK39" t="s">
        <v>87</v>
      </c>
      <c r="AL39" t="s">
        <v>87</v>
      </c>
      <c r="AM39" t="s">
        <v>87</v>
      </c>
      <c r="AN39" t="s">
        <v>87</v>
      </c>
      <c r="AO39" t="s">
        <v>87</v>
      </c>
      <c r="AP39" t="s">
        <v>87</v>
      </c>
      <c r="AQ39" t="s">
        <v>87</v>
      </c>
      <c r="AR39" t="s">
        <v>87</v>
      </c>
      <c r="AS39" t="s">
        <v>87</v>
      </c>
      <c r="AT39" t="s">
        <v>87</v>
      </c>
      <c r="AU39" t="s">
        <v>87</v>
      </c>
      <c r="AV39" t="s">
        <v>87</v>
      </c>
      <c r="AW39" t="s">
        <v>87</v>
      </c>
      <c r="AX39" t="s">
        <v>87</v>
      </c>
      <c r="AY39" t="s">
        <v>87</v>
      </c>
      <c r="AZ39" t="s">
        <v>87</v>
      </c>
      <c r="BA39" t="s">
        <v>87</v>
      </c>
      <c r="BB39" t="s">
        <v>87</v>
      </c>
      <c r="BC39" t="s">
        <v>87</v>
      </c>
      <c r="BD39" t="s">
        <v>87</v>
      </c>
      <c r="BE39" t="s">
        <v>87</v>
      </c>
    </row>
    <row r="40" spans="1:57" x14ac:dyDescent="0.35">
      <c r="A40" t="s">
        <v>177</v>
      </c>
      <c r="B40" t="s">
        <v>79</v>
      </c>
      <c r="C40" t="s">
        <v>172</v>
      </c>
      <c r="D40" t="s">
        <v>81</v>
      </c>
      <c r="E40" s="2" t="str">
        <f t="shared" si="1"/>
        <v>FX22041319</v>
      </c>
      <c r="F40" t="s">
        <v>19</v>
      </c>
      <c r="G40" t="s">
        <v>19</v>
      </c>
      <c r="H40" t="s">
        <v>82</v>
      </c>
      <c r="I40" t="s">
        <v>178</v>
      </c>
      <c r="J40">
        <v>28</v>
      </c>
      <c r="K40" t="s">
        <v>84</v>
      </c>
      <c r="L40" t="s">
        <v>85</v>
      </c>
      <c r="M40" t="s">
        <v>86</v>
      </c>
      <c r="N40">
        <v>1</v>
      </c>
      <c r="O40" s="1">
        <v>44657.908692129633</v>
      </c>
      <c r="P40" s="1">
        <v>44657.925868055558</v>
      </c>
      <c r="Q40">
        <v>1200</v>
      </c>
      <c r="R40">
        <v>284</v>
      </c>
      <c r="S40" t="b">
        <v>0</v>
      </c>
      <c r="T40" t="s">
        <v>87</v>
      </c>
      <c r="U40" t="b">
        <v>0</v>
      </c>
      <c r="V40" t="s">
        <v>174</v>
      </c>
      <c r="W40" s="1">
        <v>44657.925868055558</v>
      </c>
      <c r="X40">
        <v>153</v>
      </c>
      <c r="Y40">
        <v>0</v>
      </c>
      <c r="Z40">
        <v>0</v>
      </c>
      <c r="AA40">
        <v>0</v>
      </c>
      <c r="AB40">
        <v>0</v>
      </c>
      <c r="AC40">
        <v>0</v>
      </c>
      <c r="AD40">
        <v>28</v>
      </c>
      <c r="AE40">
        <v>21</v>
      </c>
      <c r="AF40">
        <v>0</v>
      </c>
      <c r="AG40">
        <v>2</v>
      </c>
      <c r="AH40" t="s">
        <v>87</v>
      </c>
      <c r="AI40" t="s">
        <v>87</v>
      </c>
      <c r="AJ40" t="s">
        <v>87</v>
      </c>
      <c r="AK40" t="s">
        <v>87</v>
      </c>
      <c r="AL40" t="s">
        <v>87</v>
      </c>
      <c r="AM40" t="s">
        <v>87</v>
      </c>
      <c r="AN40" t="s">
        <v>87</v>
      </c>
      <c r="AO40" t="s">
        <v>87</v>
      </c>
      <c r="AP40" t="s">
        <v>87</v>
      </c>
      <c r="AQ40" t="s">
        <v>87</v>
      </c>
      <c r="AR40" t="s">
        <v>87</v>
      </c>
      <c r="AS40" t="s">
        <v>87</v>
      </c>
      <c r="AT40" t="s">
        <v>87</v>
      </c>
      <c r="AU40" t="s">
        <v>87</v>
      </c>
      <c r="AV40" t="s">
        <v>87</v>
      </c>
      <c r="AW40" t="s">
        <v>87</v>
      </c>
      <c r="AX40" t="s">
        <v>87</v>
      </c>
      <c r="AY40" t="s">
        <v>87</v>
      </c>
      <c r="AZ40" t="s">
        <v>87</v>
      </c>
      <c r="BA40" t="s">
        <v>87</v>
      </c>
      <c r="BB40" t="s">
        <v>87</v>
      </c>
      <c r="BC40" t="s">
        <v>87</v>
      </c>
      <c r="BD40" t="s">
        <v>87</v>
      </c>
      <c r="BE40" t="s">
        <v>87</v>
      </c>
    </row>
    <row r="41" spans="1:57" x14ac:dyDescent="0.35">
      <c r="A41" t="s">
        <v>179</v>
      </c>
      <c r="B41" t="s">
        <v>79</v>
      </c>
      <c r="C41" t="s">
        <v>172</v>
      </c>
      <c r="D41" t="s">
        <v>81</v>
      </c>
      <c r="E41" s="2" t="str">
        <f t="shared" si="1"/>
        <v>FX22041319</v>
      </c>
      <c r="F41" t="s">
        <v>19</v>
      </c>
      <c r="G41" t="s">
        <v>19</v>
      </c>
      <c r="H41" t="s">
        <v>82</v>
      </c>
      <c r="I41" t="s">
        <v>180</v>
      </c>
      <c r="J41">
        <v>109</v>
      </c>
      <c r="K41" t="s">
        <v>84</v>
      </c>
      <c r="L41" t="s">
        <v>85</v>
      </c>
      <c r="M41" t="s">
        <v>86</v>
      </c>
      <c r="N41">
        <v>1</v>
      </c>
      <c r="O41" s="1">
        <v>44657.911944444444</v>
      </c>
      <c r="P41" s="1">
        <v>44657.936307870368</v>
      </c>
      <c r="Q41">
        <v>1741</v>
      </c>
      <c r="R41">
        <v>364</v>
      </c>
      <c r="S41" t="b">
        <v>0</v>
      </c>
      <c r="T41" t="s">
        <v>87</v>
      </c>
      <c r="U41" t="b">
        <v>0</v>
      </c>
      <c r="V41" t="s">
        <v>181</v>
      </c>
      <c r="W41" s="1">
        <v>44657.936307870368</v>
      </c>
      <c r="X41">
        <v>249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109</v>
      </c>
      <c r="AE41">
        <v>104</v>
      </c>
      <c r="AF41">
        <v>0</v>
      </c>
      <c r="AG41">
        <v>5</v>
      </c>
      <c r="AH41" t="s">
        <v>87</v>
      </c>
      <c r="AI41" t="s">
        <v>87</v>
      </c>
      <c r="AJ41" t="s">
        <v>87</v>
      </c>
      <c r="AK41" t="s">
        <v>87</v>
      </c>
      <c r="AL41" t="s">
        <v>87</v>
      </c>
      <c r="AM41" t="s">
        <v>87</v>
      </c>
      <c r="AN41" t="s">
        <v>87</v>
      </c>
      <c r="AO41" t="s">
        <v>87</v>
      </c>
      <c r="AP41" t="s">
        <v>87</v>
      </c>
      <c r="AQ41" t="s">
        <v>87</v>
      </c>
      <c r="AR41" t="s">
        <v>87</v>
      </c>
      <c r="AS41" t="s">
        <v>87</v>
      </c>
      <c r="AT41" t="s">
        <v>87</v>
      </c>
      <c r="AU41" t="s">
        <v>87</v>
      </c>
      <c r="AV41" t="s">
        <v>87</v>
      </c>
      <c r="AW41" t="s">
        <v>87</v>
      </c>
      <c r="AX41" t="s">
        <v>87</v>
      </c>
      <c r="AY41" t="s">
        <v>87</v>
      </c>
      <c r="AZ41" t="s">
        <v>87</v>
      </c>
      <c r="BA41" t="s">
        <v>87</v>
      </c>
      <c r="BB41" t="s">
        <v>87</v>
      </c>
      <c r="BC41" t="s">
        <v>87</v>
      </c>
      <c r="BD41" t="s">
        <v>87</v>
      </c>
      <c r="BE41" t="s">
        <v>87</v>
      </c>
    </row>
    <row r="42" spans="1:57" x14ac:dyDescent="0.35">
      <c r="A42" t="s">
        <v>182</v>
      </c>
      <c r="B42" t="s">
        <v>79</v>
      </c>
      <c r="C42" t="s">
        <v>172</v>
      </c>
      <c r="D42" t="s">
        <v>81</v>
      </c>
      <c r="E42" s="2" t="str">
        <f t="shared" si="1"/>
        <v>FX22041319</v>
      </c>
      <c r="F42" t="s">
        <v>19</v>
      </c>
      <c r="G42" t="s">
        <v>19</v>
      </c>
      <c r="H42" t="s">
        <v>82</v>
      </c>
      <c r="I42" t="s">
        <v>183</v>
      </c>
      <c r="J42">
        <v>109</v>
      </c>
      <c r="K42" t="s">
        <v>84</v>
      </c>
      <c r="L42" t="s">
        <v>85</v>
      </c>
      <c r="M42" t="s">
        <v>86</v>
      </c>
      <c r="N42">
        <v>1</v>
      </c>
      <c r="O42" s="1">
        <v>44657.911979166667</v>
      </c>
      <c r="P42" s="1">
        <v>44657.938206018516</v>
      </c>
      <c r="Q42">
        <v>2036</v>
      </c>
      <c r="R42">
        <v>230</v>
      </c>
      <c r="S42" t="b">
        <v>0</v>
      </c>
      <c r="T42" t="s">
        <v>87</v>
      </c>
      <c r="U42" t="b">
        <v>0</v>
      </c>
      <c r="V42" t="s">
        <v>181</v>
      </c>
      <c r="W42" s="1">
        <v>44657.938206018516</v>
      </c>
      <c r="X42">
        <v>163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109</v>
      </c>
      <c r="AE42">
        <v>104</v>
      </c>
      <c r="AF42">
        <v>0</v>
      </c>
      <c r="AG42">
        <v>5</v>
      </c>
      <c r="AH42" t="s">
        <v>87</v>
      </c>
      <c r="AI42" t="s">
        <v>87</v>
      </c>
      <c r="AJ42" t="s">
        <v>87</v>
      </c>
      <c r="AK42" t="s">
        <v>87</v>
      </c>
      <c r="AL42" t="s">
        <v>87</v>
      </c>
      <c r="AM42" t="s">
        <v>87</v>
      </c>
      <c r="AN42" t="s">
        <v>87</v>
      </c>
      <c r="AO42" t="s">
        <v>87</v>
      </c>
      <c r="AP42" t="s">
        <v>87</v>
      </c>
      <c r="AQ42" t="s">
        <v>87</v>
      </c>
      <c r="AR42" t="s">
        <v>87</v>
      </c>
      <c r="AS42" t="s">
        <v>87</v>
      </c>
      <c r="AT42" t="s">
        <v>87</v>
      </c>
      <c r="AU42" t="s">
        <v>87</v>
      </c>
      <c r="AV42" t="s">
        <v>87</v>
      </c>
      <c r="AW42" t="s">
        <v>87</v>
      </c>
      <c r="AX42" t="s">
        <v>87</v>
      </c>
      <c r="AY42" t="s">
        <v>87</v>
      </c>
      <c r="AZ42" t="s">
        <v>87</v>
      </c>
      <c r="BA42" t="s">
        <v>87</v>
      </c>
      <c r="BB42" t="s">
        <v>87</v>
      </c>
      <c r="BC42" t="s">
        <v>87</v>
      </c>
      <c r="BD42" t="s">
        <v>87</v>
      </c>
      <c r="BE42" t="s">
        <v>87</v>
      </c>
    </row>
    <row r="43" spans="1:57" x14ac:dyDescent="0.35">
      <c r="A43" t="s">
        <v>184</v>
      </c>
      <c r="B43" t="s">
        <v>79</v>
      </c>
      <c r="C43" t="s">
        <v>172</v>
      </c>
      <c r="D43" t="s">
        <v>81</v>
      </c>
      <c r="E43" s="2" t="str">
        <f t="shared" si="1"/>
        <v>FX22041319</v>
      </c>
      <c r="F43" t="s">
        <v>19</v>
      </c>
      <c r="G43" t="s">
        <v>19</v>
      </c>
      <c r="H43" t="s">
        <v>82</v>
      </c>
      <c r="I43" t="s">
        <v>173</v>
      </c>
      <c r="J43">
        <v>243</v>
      </c>
      <c r="K43" t="s">
        <v>84</v>
      </c>
      <c r="L43" t="s">
        <v>85</v>
      </c>
      <c r="M43" t="s">
        <v>86</v>
      </c>
      <c r="N43">
        <v>2</v>
      </c>
      <c r="O43" s="1">
        <v>44657.922951388886</v>
      </c>
      <c r="P43" s="1">
        <v>44657.960439814815</v>
      </c>
      <c r="Q43">
        <v>1626</v>
      </c>
      <c r="R43">
        <v>1613</v>
      </c>
      <c r="S43" t="b">
        <v>0</v>
      </c>
      <c r="T43" t="s">
        <v>87</v>
      </c>
      <c r="U43" t="b">
        <v>1</v>
      </c>
      <c r="V43" t="s">
        <v>181</v>
      </c>
      <c r="W43" s="1">
        <v>44657.933425925927</v>
      </c>
      <c r="X43">
        <v>904</v>
      </c>
      <c r="Y43">
        <v>147</v>
      </c>
      <c r="Z43">
        <v>0</v>
      </c>
      <c r="AA43">
        <v>147</v>
      </c>
      <c r="AB43">
        <v>66</v>
      </c>
      <c r="AC43">
        <v>8</v>
      </c>
      <c r="AD43">
        <v>96</v>
      </c>
      <c r="AE43">
        <v>0</v>
      </c>
      <c r="AF43">
        <v>0</v>
      </c>
      <c r="AG43">
        <v>0</v>
      </c>
      <c r="AH43" t="s">
        <v>124</v>
      </c>
      <c r="AI43" s="1">
        <v>44657.960439814815</v>
      </c>
      <c r="AJ43">
        <v>709</v>
      </c>
      <c r="AK43">
        <v>0</v>
      </c>
      <c r="AL43">
        <v>0</v>
      </c>
      <c r="AM43">
        <v>0</v>
      </c>
      <c r="AN43">
        <v>66</v>
      </c>
      <c r="AO43">
        <v>0</v>
      </c>
      <c r="AP43">
        <v>96</v>
      </c>
      <c r="AQ43">
        <v>0</v>
      </c>
      <c r="AR43">
        <v>0</v>
      </c>
      <c r="AS43">
        <v>0</v>
      </c>
      <c r="AT43" t="s">
        <v>87</v>
      </c>
      <c r="AU43" t="s">
        <v>87</v>
      </c>
      <c r="AV43" t="s">
        <v>87</v>
      </c>
      <c r="AW43" t="s">
        <v>87</v>
      </c>
      <c r="AX43" t="s">
        <v>87</v>
      </c>
      <c r="AY43" t="s">
        <v>87</v>
      </c>
      <c r="AZ43" t="s">
        <v>87</v>
      </c>
      <c r="BA43" t="s">
        <v>87</v>
      </c>
      <c r="BB43" t="s">
        <v>87</v>
      </c>
      <c r="BC43" t="s">
        <v>87</v>
      </c>
      <c r="BD43" t="s">
        <v>87</v>
      </c>
      <c r="BE43" t="s">
        <v>87</v>
      </c>
    </row>
    <row r="44" spans="1:57" x14ac:dyDescent="0.35">
      <c r="A44" t="s">
        <v>185</v>
      </c>
      <c r="B44" t="s">
        <v>79</v>
      </c>
      <c r="C44" t="s">
        <v>172</v>
      </c>
      <c r="D44" t="s">
        <v>81</v>
      </c>
      <c r="E44" s="2" t="str">
        <f t="shared" si="1"/>
        <v>FX22041319</v>
      </c>
      <c r="F44" t="s">
        <v>19</v>
      </c>
      <c r="G44" t="s">
        <v>19</v>
      </c>
      <c r="H44" t="s">
        <v>82</v>
      </c>
      <c r="I44" t="s">
        <v>176</v>
      </c>
      <c r="J44">
        <v>56</v>
      </c>
      <c r="K44" t="s">
        <v>84</v>
      </c>
      <c r="L44" t="s">
        <v>85</v>
      </c>
      <c r="M44" t="s">
        <v>86</v>
      </c>
      <c r="N44">
        <v>2</v>
      </c>
      <c r="O44" s="1">
        <v>44657.924884259257</v>
      </c>
      <c r="P44" s="1">
        <v>44657.964398148149</v>
      </c>
      <c r="Q44">
        <v>2194</v>
      </c>
      <c r="R44">
        <v>1220</v>
      </c>
      <c r="S44" t="b">
        <v>0</v>
      </c>
      <c r="T44" t="s">
        <v>87</v>
      </c>
      <c r="U44" t="b">
        <v>1</v>
      </c>
      <c r="V44" t="s">
        <v>174</v>
      </c>
      <c r="W44" s="1">
        <v>44657.930138888885</v>
      </c>
      <c r="X44">
        <v>368</v>
      </c>
      <c r="Y44">
        <v>42</v>
      </c>
      <c r="Z44">
        <v>0</v>
      </c>
      <c r="AA44">
        <v>42</v>
      </c>
      <c r="AB44">
        <v>0</v>
      </c>
      <c r="AC44">
        <v>0</v>
      </c>
      <c r="AD44">
        <v>14</v>
      </c>
      <c r="AE44">
        <v>0</v>
      </c>
      <c r="AF44">
        <v>0</v>
      </c>
      <c r="AG44">
        <v>0</v>
      </c>
      <c r="AH44" t="s">
        <v>186</v>
      </c>
      <c r="AI44" s="1">
        <v>44657.964398148149</v>
      </c>
      <c r="AJ44">
        <v>852</v>
      </c>
      <c r="AK44">
        <v>1</v>
      </c>
      <c r="AL44">
        <v>0</v>
      </c>
      <c r="AM44">
        <v>1</v>
      </c>
      <c r="AN44">
        <v>0</v>
      </c>
      <c r="AO44">
        <v>0</v>
      </c>
      <c r="AP44">
        <v>13</v>
      </c>
      <c r="AQ44">
        <v>0</v>
      </c>
      <c r="AR44">
        <v>0</v>
      </c>
      <c r="AS44">
        <v>0</v>
      </c>
      <c r="AT44" t="s">
        <v>87</v>
      </c>
      <c r="AU44" t="s">
        <v>87</v>
      </c>
      <c r="AV44" t="s">
        <v>87</v>
      </c>
      <c r="AW44" t="s">
        <v>87</v>
      </c>
      <c r="AX44" t="s">
        <v>87</v>
      </c>
      <c r="AY44" t="s">
        <v>87</v>
      </c>
      <c r="AZ44" t="s">
        <v>87</v>
      </c>
      <c r="BA44" t="s">
        <v>87</v>
      </c>
      <c r="BB44" t="s">
        <v>87</v>
      </c>
      <c r="BC44" t="s">
        <v>87</v>
      </c>
      <c r="BD44" t="s">
        <v>87</v>
      </c>
      <c r="BE44" t="s">
        <v>87</v>
      </c>
    </row>
    <row r="45" spans="1:57" x14ac:dyDescent="0.35">
      <c r="A45" t="s">
        <v>187</v>
      </c>
      <c r="B45" t="s">
        <v>79</v>
      </c>
      <c r="C45" t="s">
        <v>172</v>
      </c>
      <c r="D45" t="s">
        <v>81</v>
      </c>
      <c r="E45" s="2" t="str">
        <f t="shared" si="1"/>
        <v>FX22041319</v>
      </c>
      <c r="F45" t="s">
        <v>19</v>
      </c>
      <c r="G45" t="s">
        <v>19</v>
      </c>
      <c r="H45" t="s">
        <v>82</v>
      </c>
      <c r="I45" t="s">
        <v>178</v>
      </c>
      <c r="J45">
        <v>56</v>
      </c>
      <c r="K45" t="s">
        <v>84</v>
      </c>
      <c r="L45" t="s">
        <v>85</v>
      </c>
      <c r="M45" t="s">
        <v>86</v>
      </c>
      <c r="N45">
        <v>2</v>
      </c>
      <c r="O45" s="1">
        <v>44657.927141203705</v>
      </c>
      <c r="P45" s="1">
        <v>44657.966458333336</v>
      </c>
      <c r="Q45">
        <v>2460</v>
      </c>
      <c r="R45">
        <v>937</v>
      </c>
      <c r="S45" t="b">
        <v>0</v>
      </c>
      <c r="T45" t="s">
        <v>87</v>
      </c>
      <c r="U45" t="b">
        <v>1</v>
      </c>
      <c r="V45" t="s">
        <v>188</v>
      </c>
      <c r="W45" s="1">
        <v>44657.934606481482</v>
      </c>
      <c r="X45">
        <v>418</v>
      </c>
      <c r="Y45">
        <v>42</v>
      </c>
      <c r="Z45">
        <v>0</v>
      </c>
      <c r="AA45">
        <v>42</v>
      </c>
      <c r="AB45">
        <v>0</v>
      </c>
      <c r="AC45">
        <v>0</v>
      </c>
      <c r="AD45">
        <v>14</v>
      </c>
      <c r="AE45">
        <v>0</v>
      </c>
      <c r="AF45">
        <v>0</v>
      </c>
      <c r="AG45">
        <v>0</v>
      </c>
      <c r="AH45" t="s">
        <v>124</v>
      </c>
      <c r="AI45" s="1">
        <v>44657.966458333336</v>
      </c>
      <c r="AJ45">
        <v>519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14</v>
      </c>
      <c r="AQ45">
        <v>0</v>
      </c>
      <c r="AR45">
        <v>0</v>
      </c>
      <c r="AS45">
        <v>0</v>
      </c>
      <c r="AT45" t="s">
        <v>87</v>
      </c>
      <c r="AU45" t="s">
        <v>87</v>
      </c>
      <c r="AV45" t="s">
        <v>87</v>
      </c>
      <c r="AW45" t="s">
        <v>87</v>
      </c>
      <c r="AX45" t="s">
        <v>87</v>
      </c>
      <c r="AY45" t="s">
        <v>87</v>
      </c>
      <c r="AZ45" t="s">
        <v>87</v>
      </c>
      <c r="BA45" t="s">
        <v>87</v>
      </c>
      <c r="BB45" t="s">
        <v>87</v>
      </c>
      <c r="BC45" t="s">
        <v>87</v>
      </c>
      <c r="BD45" t="s">
        <v>87</v>
      </c>
      <c r="BE45" t="s">
        <v>87</v>
      </c>
    </row>
    <row r="46" spans="1:57" x14ac:dyDescent="0.35">
      <c r="A46" t="s">
        <v>189</v>
      </c>
      <c r="B46" t="s">
        <v>79</v>
      </c>
      <c r="C46" t="s">
        <v>172</v>
      </c>
      <c r="D46" t="s">
        <v>81</v>
      </c>
      <c r="E46" s="2" t="str">
        <f t="shared" si="1"/>
        <v>FX22041319</v>
      </c>
      <c r="F46" t="s">
        <v>19</v>
      </c>
      <c r="G46" t="s">
        <v>19</v>
      </c>
      <c r="H46" t="s">
        <v>82</v>
      </c>
      <c r="I46" t="s">
        <v>180</v>
      </c>
      <c r="J46">
        <v>205</v>
      </c>
      <c r="K46" t="s">
        <v>84</v>
      </c>
      <c r="L46" t="s">
        <v>85</v>
      </c>
      <c r="M46" t="s">
        <v>86</v>
      </c>
      <c r="N46">
        <v>2</v>
      </c>
      <c r="O46" s="1">
        <v>44657.936921296299</v>
      </c>
      <c r="P46" s="1">
        <v>44657.982847222222</v>
      </c>
      <c r="Q46">
        <v>1741</v>
      </c>
      <c r="R46">
        <v>2227</v>
      </c>
      <c r="S46" t="b">
        <v>0</v>
      </c>
      <c r="T46" t="s">
        <v>87</v>
      </c>
      <c r="U46" t="b">
        <v>1</v>
      </c>
      <c r="V46" t="s">
        <v>181</v>
      </c>
      <c r="W46" s="1">
        <v>44657.947233796294</v>
      </c>
      <c r="X46">
        <v>780</v>
      </c>
      <c r="Y46">
        <v>144</v>
      </c>
      <c r="Z46">
        <v>0</v>
      </c>
      <c r="AA46">
        <v>144</v>
      </c>
      <c r="AB46">
        <v>36</v>
      </c>
      <c r="AC46">
        <v>4</v>
      </c>
      <c r="AD46">
        <v>61</v>
      </c>
      <c r="AE46">
        <v>0</v>
      </c>
      <c r="AF46">
        <v>0</v>
      </c>
      <c r="AG46">
        <v>0</v>
      </c>
      <c r="AH46" t="s">
        <v>124</v>
      </c>
      <c r="AI46" s="1">
        <v>44657.982847222222</v>
      </c>
      <c r="AJ46">
        <v>1415</v>
      </c>
      <c r="AK46">
        <v>0</v>
      </c>
      <c r="AL46">
        <v>0</v>
      </c>
      <c r="AM46">
        <v>0</v>
      </c>
      <c r="AN46">
        <v>36</v>
      </c>
      <c r="AO46">
        <v>0</v>
      </c>
      <c r="AP46">
        <v>61</v>
      </c>
      <c r="AQ46">
        <v>0</v>
      </c>
      <c r="AR46">
        <v>0</v>
      </c>
      <c r="AS46">
        <v>0</v>
      </c>
      <c r="AT46" t="s">
        <v>87</v>
      </c>
      <c r="AU46" t="s">
        <v>87</v>
      </c>
      <c r="AV46" t="s">
        <v>87</v>
      </c>
      <c r="AW46" t="s">
        <v>87</v>
      </c>
      <c r="AX46" t="s">
        <v>87</v>
      </c>
      <c r="AY46" t="s">
        <v>87</v>
      </c>
      <c r="AZ46" t="s">
        <v>87</v>
      </c>
      <c r="BA46" t="s">
        <v>87</v>
      </c>
      <c r="BB46" t="s">
        <v>87</v>
      </c>
      <c r="BC46" t="s">
        <v>87</v>
      </c>
      <c r="BD46" t="s">
        <v>87</v>
      </c>
      <c r="BE46" t="s">
        <v>87</v>
      </c>
    </row>
    <row r="47" spans="1:57" x14ac:dyDescent="0.35">
      <c r="A47" t="s">
        <v>190</v>
      </c>
      <c r="B47" t="s">
        <v>79</v>
      </c>
      <c r="C47" t="s">
        <v>172</v>
      </c>
      <c r="D47" t="s">
        <v>81</v>
      </c>
      <c r="E47" s="2" t="str">
        <f t="shared" si="1"/>
        <v>FX22041319</v>
      </c>
      <c r="F47" t="s">
        <v>19</v>
      </c>
      <c r="G47" t="s">
        <v>19</v>
      </c>
      <c r="H47" t="s">
        <v>82</v>
      </c>
      <c r="I47" t="s">
        <v>183</v>
      </c>
      <c r="J47">
        <v>205</v>
      </c>
      <c r="K47" t="s">
        <v>84</v>
      </c>
      <c r="L47" t="s">
        <v>85</v>
      </c>
      <c r="M47" t="s">
        <v>86</v>
      </c>
      <c r="N47">
        <v>2</v>
      </c>
      <c r="O47" s="1">
        <v>44657.938831018517</v>
      </c>
      <c r="P47" s="1">
        <v>44657.991018518522</v>
      </c>
      <c r="Q47">
        <v>3393</v>
      </c>
      <c r="R47">
        <v>1116</v>
      </c>
      <c r="S47" t="b">
        <v>0</v>
      </c>
      <c r="T47" t="s">
        <v>87</v>
      </c>
      <c r="U47" t="b">
        <v>1</v>
      </c>
      <c r="V47" t="s">
        <v>191</v>
      </c>
      <c r="W47" s="1">
        <v>44657.945162037038</v>
      </c>
      <c r="X47">
        <v>517</v>
      </c>
      <c r="Y47">
        <v>144</v>
      </c>
      <c r="Z47">
        <v>0</v>
      </c>
      <c r="AA47">
        <v>144</v>
      </c>
      <c r="AB47">
        <v>36</v>
      </c>
      <c r="AC47">
        <v>5</v>
      </c>
      <c r="AD47">
        <v>61</v>
      </c>
      <c r="AE47">
        <v>0</v>
      </c>
      <c r="AF47">
        <v>0</v>
      </c>
      <c r="AG47">
        <v>0</v>
      </c>
      <c r="AH47" t="s">
        <v>124</v>
      </c>
      <c r="AI47" s="1">
        <v>44657.991018518522</v>
      </c>
      <c r="AJ47">
        <v>590</v>
      </c>
      <c r="AK47">
        <v>0</v>
      </c>
      <c r="AL47">
        <v>0</v>
      </c>
      <c r="AM47">
        <v>0</v>
      </c>
      <c r="AN47">
        <v>36</v>
      </c>
      <c r="AO47">
        <v>0</v>
      </c>
      <c r="AP47">
        <v>61</v>
      </c>
      <c r="AQ47">
        <v>0</v>
      </c>
      <c r="AR47">
        <v>0</v>
      </c>
      <c r="AS47">
        <v>0</v>
      </c>
      <c r="AT47" t="s">
        <v>87</v>
      </c>
      <c r="AU47" t="s">
        <v>87</v>
      </c>
      <c r="AV47" t="s">
        <v>87</v>
      </c>
      <c r="AW47" t="s">
        <v>87</v>
      </c>
      <c r="AX47" t="s">
        <v>87</v>
      </c>
      <c r="AY47" t="s">
        <v>87</v>
      </c>
      <c r="AZ47" t="s">
        <v>87</v>
      </c>
      <c r="BA47" t="s">
        <v>87</v>
      </c>
      <c r="BB47" t="s">
        <v>87</v>
      </c>
      <c r="BC47" t="s">
        <v>87</v>
      </c>
      <c r="BD47" t="s">
        <v>87</v>
      </c>
      <c r="BE47" t="s">
        <v>87</v>
      </c>
    </row>
    <row r="48" spans="1:57" x14ac:dyDescent="0.35">
      <c r="A48" t="s">
        <v>192</v>
      </c>
      <c r="B48" t="s">
        <v>79</v>
      </c>
      <c r="C48" t="s">
        <v>172</v>
      </c>
      <c r="D48" t="s">
        <v>81</v>
      </c>
      <c r="E48" s="2" t="str">
        <f t="shared" si="1"/>
        <v>FX22041319</v>
      </c>
      <c r="F48" t="s">
        <v>19</v>
      </c>
      <c r="G48" t="s">
        <v>19</v>
      </c>
      <c r="H48" t="s">
        <v>82</v>
      </c>
      <c r="I48" t="s">
        <v>193</v>
      </c>
      <c r="J48">
        <v>100</v>
      </c>
      <c r="K48" t="s">
        <v>84</v>
      </c>
      <c r="L48" t="s">
        <v>85</v>
      </c>
      <c r="M48" t="s">
        <v>86</v>
      </c>
      <c r="N48">
        <v>1</v>
      </c>
      <c r="O48" s="1">
        <v>44657.988993055558</v>
      </c>
      <c r="P48" s="1">
        <v>44658.012824074074</v>
      </c>
      <c r="Q48">
        <v>375</v>
      </c>
      <c r="R48">
        <v>1684</v>
      </c>
      <c r="S48" t="b">
        <v>0</v>
      </c>
      <c r="T48" t="s">
        <v>87</v>
      </c>
      <c r="U48" t="b">
        <v>0</v>
      </c>
      <c r="V48" t="s">
        <v>181</v>
      </c>
      <c r="W48" s="1">
        <v>44658.012824074074</v>
      </c>
      <c r="X48">
        <v>1594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100</v>
      </c>
      <c r="AE48">
        <v>90</v>
      </c>
      <c r="AF48">
        <v>0</v>
      </c>
      <c r="AG48">
        <v>3</v>
      </c>
      <c r="AH48" t="s">
        <v>87</v>
      </c>
      <c r="AI48" t="s">
        <v>87</v>
      </c>
      <c r="AJ48" t="s">
        <v>87</v>
      </c>
      <c r="AK48" t="s">
        <v>87</v>
      </c>
      <c r="AL48" t="s">
        <v>87</v>
      </c>
      <c r="AM48" t="s">
        <v>87</v>
      </c>
      <c r="AN48" t="s">
        <v>87</v>
      </c>
      <c r="AO48" t="s">
        <v>87</v>
      </c>
      <c r="AP48" t="s">
        <v>87</v>
      </c>
      <c r="AQ48" t="s">
        <v>87</v>
      </c>
      <c r="AR48" t="s">
        <v>87</v>
      </c>
      <c r="AS48" t="s">
        <v>87</v>
      </c>
      <c r="AT48" t="s">
        <v>87</v>
      </c>
      <c r="AU48" t="s">
        <v>87</v>
      </c>
      <c r="AV48" t="s">
        <v>87</v>
      </c>
      <c r="AW48" t="s">
        <v>87</v>
      </c>
      <c r="AX48" t="s">
        <v>87</v>
      </c>
      <c r="AY48" t="s">
        <v>87</v>
      </c>
      <c r="AZ48" t="s">
        <v>87</v>
      </c>
      <c r="BA48" t="s">
        <v>87</v>
      </c>
      <c r="BB48" t="s">
        <v>87</v>
      </c>
      <c r="BC48" t="s">
        <v>87</v>
      </c>
      <c r="BD48" t="s">
        <v>87</v>
      </c>
      <c r="BE48" t="s">
        <v>87</v>
      </c>
    </row>
    <row r="49" spans="1:57" x14ac:dyDescent="0.35">
      <c r="A49" t="s">
        <v>194</v>
      </c>
      <c r="B49" t="s">
        <v>79</v>
      </c>
      <c r="C49" t="s">
        <v>172</v>
      </c>
      <c r="D49" t="s">
        <v>81</v>
      </c>
      <c r="E49" s="2" t="str">
        <f t="shared" si="1"/>
        <v>FX22041319</v>
      </c>
      <c r="F49" t="s">
        <v>19</v>
      </c>
      <c r="G49" t="s">
        <v>19</v>
      </c>
      <c r="H49" t="s">
        <v>82</v>
      </c>
      <c r="I49" t="s">
        <v>195</v>
      </c>
      <c r="J49">
        <v>90</v>
      </c>
      <c r="K49" t="s">
        <v>84</v>
      </c>
      <c r="L49" t="s">
        <v>85</v>
      </c>
      <c r="M49" t="s">
        <v>86</v>
      </c>
      <c r="N49">
        <v>1</v>
      </c>
      <c r="O49" s="1">
        <v>44657.989907407406</v>
      </c>
      <c r="P49" s="1">
        <v>44658.011805555558</v>
      </c>
      <c r="Q49">
        <v>650</v>
      </c>
      <c r="R49">
        <v>1242</v>
      </c>
      <c r="S49" t="b">
        <v>0</v>
      </c>
      <c r="T49" t="s">
        <v>87</v>
      </c>
      <c r="U49" t="b">
        <v>0</v>
      </c>
      <c r="V49" t="s">
        <v>174</v>
      </c>
      <c r="W49" s="1">
        <v>44658.011805555558</v>
      </c>
      <c r="X49">
        <v>645</v>
      </c>
      <c r="Y49">
        <v>0</v>
      </c>
      <c r="Z49">
        <v>0</v>
      </c>
      <c r="AA49">
        <v>0</v>
      </c>
      <c r="AB49">
        <v>0</v>
      </c>
      <c r="AC49">
        <v>0</v>
      </c>
      <c r="AD49">
        <v>90</v>
      </c>
      <c r="AE49">
        <v>85</v>
      </c>
      <c r="AF49">
        <v>0</v>
      </c>
      <c r="AG49">
        <v>4</v>
      </c>
      <c r="AH49" t="s">
        <v>87</v>
      </c>
      <c r="AI49" t="s">
        <v>87</v>
      </c>
      <c r="AJ49" t="s">
        <v>87</v>
      </c>
      <c r="AK49" t="s">
        <v>87</v>
      </c>
      <c r="AL49" t="s">
        <v>87</v>
      </c>
      <c r="AM49" t="s">
        <v>87</v>
      </c>
      <c r="AN49" t="s">
        <v>87</v>
      </c>
      <c r="AO49" t="s">
        <v>87</v>
      </c>
      <c r="AP49" t="s">
        <v>87</v>
      </c>
      <c r="AQ49" t="s">
        <v>87</v>
      </c>
      <c r="AR49" t="s">
        <v>87</v>
      </c>
      <c r="AS49" t="s">
        <v>87</v>
      </c>
      <c r="AT49" t="s">
        <v>87</v>
      </c>
      <c r="AU49" t="s">
        <v>87</v>
      </c>
      <c r="AV49" t="s">
        <v>87</v>
      </c>
      <c r="AW49" t="s">
        <v>87</v>
      </c>
      <c r="AX49" t="s">
        <v>87</v>
      </c>
      <c r="AY49" t="s">
        <v>87</v>
      </c>
      <c r="AZ49" t="s">
        <v>87</v>
      </c>
      <c r="BA49" t="s">
        <v>87</v>
      </c>
      <c r="BB49" t="s">
        <v>87</v>
      </c>
      <c r="BC49" t="s">
        <v>87</v>
      </c>
      <c r="BD49" t="s">
        <v>87</v>
      </c>
      <c r="BE49" t="s">
        <v>87</v>
      </c>
    </row>
    <row r="50" spans="1:57" x14ac:dyDescent="0.35">
      <c r="A50" t="s">
        <v>196</v>
      </c>
      <c r="B50" t="s">
        <v>79</v>
      </c>
      <c r="C50" t="s">
        <v>172</v>
      </c>
      <c r="D50" t="s">
        <v>81</v>
      </c>
      <c r="E50" s="2" t="str">
        <f t="shared" si="1"/>
        <v>FX22041319</v>
      </c>
      <c r="F50" t="s">
        <v>19</v>
      </c>
      <c r="G50" t="s">
        <v>19</v>
      </c>
      <c r="H50" t="s">
        <v>82</v>
      </c>
      <c r="I50" t="s">
        <v>195</v>
      </c>
      <c r="J50">
        <v>162</v>
      </c>
      <c r="K50" t="s">
        <v>84</v>
      </c>
      <c r="L50" t="s">
        <v>85</v>
      </c>
      <c r="M50" t="s">
        <v>86</v>
      </c>
      <c r="N50">
        <v>2</v>
      </c>
      <c r="O50" s="1">
        <v>44658.012465277781</v>
      </c>
      <c r="P50" s="1">
        <v>44658.036608796298</v>
      </c>
      <c r="Q50">
        <v>721</v>
      </c>
      <c r="R50">
        <v>1365</v>
      </c>
      <c r="S50" t="b">
        <v>0</v>
      </c>
      <c r="T50" t="s">
        <v>87</v>
      </c>
      <c r="U50" t="b">
        <v>1</v>
      </c>
      <c r="V50" t="s">
        <v>197</v>
      </c>
      <c r="W50" s="1">
        <v>44658.020891203705</v>
      </c>
      <c r="X50">
        <v>723</v>
      </c>
      <c r="Y50">
        <v>142</v>
      </c>
      <c r="Z50">
        <v>0</v>
      </c>
      <c r="AA50">
        <v>142</v>
      </c>
      <c r="AB50">
        <v>0</v>
      </c>
      <c r="AC50">
        <v>7</v>
      </c>
      <c r="AD50">
        <v>20</v>
      </c>
      <c r="AE50">
        <v>0</v>
      </c>
      <c r="AF50">
        <v>0</v>
      </c>
      <c r="AG50">
        <v>0</v>
      </c>
      <c r="AH50" t="s">
        <v>198</v>
      </c>
      <c r="AI50" s="1">
        <v>44658.036608796298</v>
      </c>
      <c r="AJ50">
        <v>642</v>
      </c>
      <c r="AK50">
        <v>1</v>
      </c>
      <c r="AL50">
        <v>0</v>
      </c>
      <c r="AM50">
        <v>1</v>
      </c>
      <c r="AN50">
        <v>0</v>
      </c>
      <c r="AO50">
        <v>1</v>
      </c>
      <c r="AP50">
        <v>19</v>
      </c>
      <c r="AQ50">
        <v>0</v>
      </c>
      <c r="AR50">
        <v>0</v>
      </c>
      <c r="AS50">
        <v>0</v>
      </c>
      <c r="AT50" t="s">
        <v>87</v>
      </c>
      <c r="AU50" t="s">
        <v>87</v>
      </c>
      <c r="AV50" t="s">
        <v>87</v>
      </c>
      <c r="AW50" t="s">
        <v>87</v>
      </c>
      <c r="AX50" t="s">
        <v>87</v>
      </c>
      <c r="AY50" t="s">
        <v>87</v>
      </c>
      <c r="AZ50" t="s">
        <v>87</v>
      </c>
      <c r="BA50" t="s">
        <v>87</v>
      </c>
      <c r="BB50" t="s">
        <v>87</v>
      </c>
      <c r="BC50" t="s">
        <v>87</v>
      </c>
      <c r="BD50" t="s">
        <v>87</v>
      </c>
      <c r="BE50" t="s">
        <v>87</v>
      </c>
    </row>
    <row r="51" spans="1:57" x14ac:dyDescent="0.35">
      <c r="A51" t="s">
        <v>199</v>
      </c>
      <c r="B51" t="s">
        <v>79</v>
      </c>
      <c r="C51" t="s">
        <v>172</v>
      </c>
      <c r="D51" t="s">
        <v>81</v>
      </c>
      <c r="E51" s="2" t="str">
        <f t="shared" si="1"/>
        <v>FX22041319</v>
      </c>
      <c r="F51" t="s">
        <v>19</v>
      </c>
      <c r="G51" t="s">
        <v>19</v>
      </c>
      <c r="H51" t="s">
        <v>82</v>
      </c>
      <c r="I51" t="s">
        <v>193</v>
      </c>
      <c r="J51">
        <v>124</v>
      </c>
      <c r="K51" t="s">
        <v>84</v>
      </c>
      <c r="L51" t="s">
        <v>85</v>
      </c>
      <c r="M51" t="s">
        <v>86</v>
      </c>
      <c r="N51">
        <v>2</v>
      </c>
      <c r="O51" s="1">
        <v>44658.013321759259</v>
      </c>
      <c r="P51" s="1">
        <v>44658.035069444442</v>
      </c>
      <c r="Q51">
        <v>881</v>
      </c>
      <c r="R51">
        <v>998</v>
      </c>
      <c r="S51" t="b">
        <v>0</v>
      </c>
      <c r="T51" t="s">
        <v>87</v>
      </c>
      <c r="U51" t="b">
        <v>1</v>
      </c>
      <c r="V51" t="s">
        <v>181</v>
      </c>
      <c r="W51" s="1">
        <v>44658.020879629628</v>
      </c>
      <c r="X51">
        <v>529</v>
      </c>
      <c r="Y51">
        <v>71</v>
      </c>
      <c r="Z51">
        <v>0</v>
      </c>
      <c r="AA51">
        <v>71</v>
      </c>
      <c r="AB51">
        <v>38</v>
      </c>
      <c r="AC51">
        <v>5</v>
      </c>
      <c r="AD51">
        <v>53</v>
      </c>
      <c r="AE51">
        <v>0</v>
      </c>
      <c r="AF51">
        <v>0</v>
      </c>
      <c r="AG51">
        <v>0</v>
      </c>
      <c r="AH51" t="s">
        <v>124</v>
      </c>
      <c r="AI51" s="1">
        <v>44658.035069444442</v>
      </c>
      <c r="AJ51">
        <v>469</v>
      </c>
      <c r="AK51">
        <v>0</v>
      </c>
      <c r="AL51">
        <v>0</v>
      </c>
      <c r="AM51">
        <v>0</v>
      </c>
      <c r="AN51">
        <v>38</v>
      </c>
      <c r="AO51">
        <v>0</v>
      </c>
      <c r="AP51">
        <v>53</v>
      </c>
      <c r="AQ51">
        <v>0</v>
      </c>
      <c r="AR51">
        <v>0</v>
      </c>
      <c r="AS51">
        <v>0</v>
      </c>
      <c r="AT51" t="s">
        <v>87</v>
      </c>
      <c r="AU51" t="s">
        <v>87</v>
      </c>
      <c r="AV51" t="s">
        <v>87</v>
      </c>
      <c r="AW51" t="s">
        <v>87</v>
      </c>
      <c r="AX51" t="s">
        <v>87</v>
      </c>
      <c r="AY51" t="s">
        <v>87</v>
      </c>
      <c r="AZ51" t="s">
        <v>87</v>
      </c>
      <c r="BA51" t="s">
        <v>87</v>
      </c>
      <c r="BB51" t="s">
        <v>87</v>
      </c>
      <c r="BC51" t="s">
        <v>87</v>
      </c>
      <c r="BD51" t="s">
        <v>87</v>
      </c>
      <c r="BE51" t="s">
        <v>87</v>
      </c>
    </row>
    <row r="52" spans="1:57" x14ac:dyDescent="0.35">
      <c r="A52" t="s">
        <v>200</v>
      </c>
      <c r="B52" t="s">
        <v>79</v>
      </c>
      <c r="C52" t="s">
        <v>172</v>
      </c>
      <c r="D52" t="s">
        <v>81</v>
      </c>
      <c r="E52" s="2" t="str">
        <f t="shared" si="1"/>
        <v>FX22041319</v>
      </c>
      <c r="F52" t="s">
        <v>19</v>
      </c>
      <c r="G52" t="s">
        <v>19</v>
      </c>
      <c r="H52" t="s">
        <v>82</v>
      </c>
      <c r="I52" t="s">
        <v>201</v>
      </c>
      <c r="J52">
        <v>92</v>
      </c>
      <c r="K52" t="s">
        <v>84</v>
      </c>
      <c r="L52" t="s">
        <v>85</v>
      </c>
      <c r="M52" t="s">
        <v>86</v>
      </c>
      <c r="N52">
        <v>1</v>
      </c>
      <c r="O52" s="1">
        <v>44658.049560185187</v>
      </c>
      <c r="P52" s="1">
        <v>44658.059710648151</v>
      </c>
      <c r="Q52">
        <v>240</v>
      </c>
      <c r="R52">
        <v>637</v>
      </c>
      <c r="S52" t="b">
        <v>0</v>
      </c>
      <c r="T52" t="s">
        <v>87</v>
      </c>
      <c r="U52" t="b">
        <v>0</v>
      </c>
      <c r="V52" t="s">
        <v>181</v>
      </c>
      <c r="W52" s="1">
        <v>44658.059710648151</v>
      </c>
      <c r="X52">
        <v>559</v>
      </c>
      <c r="Y52">
        <v>0</v>
      </c>
      <c r="Z52">
        <v>0</v>
      </c>
      <c r="AA52">
        <v>0</v>
      </c>
      <c r="AB52">
        <v>0</v>
      </c>
      <c r="AC52">
        <v>0</v>
      </c>
      <c r="AD52">
        <v>92</v>
      </c>
      <c r="AE52">
        <v>87</v>
      </c>
      <c r="AF52">
        <v>0</v>
      </c>
      <c r="AG52">
        <v>4</v>
      </c>
      <c r="AH52" t="s">
        <v>87</v>
      </c>
      <c r="AI52" t="s">
        <v>87</v>
      </c>
      <c r="AJ52" t="s">
        <v>87</v>
      </c>
      <c r="AK52" t="s">
        <v>87</v>
      </c>
      <c r="AL52" t="s">
        <v>87</v>
      </c>
      <c r="AM52" t="s">
        <v>87</v>
      </c>
      <c r="AN52" t="s">
        <v>87</v>
      </c>
      <c r="AO52" t="s">
        <v>87</v>
      </c>
      <c r="AP52" t="s">
        <v>87</v>
      </c>
      <c r="AQ52" t="s">
        <v>87</v>
      </c>
      <c r="AR52" t="s">
        <v>87</v>
      </c>
      <c r="AS52" t="s">
        <v>87</v>
      </c>
      <c r="AT52" t="s">
        <v>87</v>
      </c>
      <c r="AU52" t="s">
        <v>87</v>
      </c>
      <c r="AV52" t="s">
        <v>87</v>
      </c>
      <c r="AW52" t="s">
        <v>87</v>
      </c>
      <c r="AX52" t="s">
        <v>87</v>
      </c>
      <c r="AY52" t="s">
        <v>87</v>
      </c>
      <c r="AZ52" t="s">
        <v>87</v>
      </c>
      <c r="BA52" t="s">
        <v>87</v>
      </c>
      <c r="BB52" t="s">
        <v>87</v>
      </c>
      <c r="BC52" t="s">
        <v>87</v>
      </c>
      <c r="BD52" t="s">
        <v>87</v>
      </c>
      <c r="BE52" t="s">
        <v>87</v>
      </c>
    </row>
    <row r="53" spans="1:57" x14ac:dyDescent="0.35">
      <c r="A53" t="s">
        <v>202</v>
      </c>
      <c r="B53" t="s">
        <v>79</v>
      </c>
      <c r="C53" t="s">
        <v>172</v>
      </c>
      <c r="D53" t="s">
        <v>81</v>
      </c>
      <c r="E53" s="2" t="str">
        <f t="shared" si="1"/>
        <v>FX22041319</v>
      </c>
      <c r="F53" t="s">
        <v>19</v>
      </c>
      <c r="G53" t="s">
        <v>19</v>
      </c>
      <c r="H53" t="s">
        <v>82</v>
      </c>
      <c r="I53" t="s">
        <v>201</v>
      </c>
      <c r="J53">
        <v>164</v>
      </c>
      <c r="K53" t="s">
        <v>84</v>
      </c>
      <c r="L53" t="s">
        <v>85</v>
      </c>
      <c r="M53" t="s">
        <v>86</v>
      </c>
      <c r="N53">
        <v>2</v>
      </c>
      <c r="O53" s="1">
        <v>44658.060428240744</v>
      </c>
      <c r="P53" s="1">
        <v>44658.087511574071</v>
      </c>
      <c r="Q53">
        <v>798</v>
      </c>
      <c r="R53">
        <v>1542</v>
      </c>
      <c r="S53" t="b">
        <v>0</v>
      </c>
      <c r="T53" t="s">
        <v>87</v>
      </c>
      <c r="U53" t="b">
        <v>1</v>
      </c>
      <c r="V53" t="s">
        <v>197</v>
      </c>
      <c r="W53" s="1">
        <v>44658.072696759256</v>
      </c>
      <c r="X53">
        <v>1056</v>
      </c>
      <c r="Y53">
        <v>144</v>
      </c>
      <c r="Z53">
        <v>0</v>
      </c>
      <c r="AA53">
        <v>144</v>
      </c>
      <c r="AB53">
        <v>0</v>
      </c>
      <c r="AC53">
        <v>4</v>
      </c>
      <c r="AD53">
        <v>20</v>
      </c>
      <c r="AE53">
        <v>0</v>
      </c>
      <c r="AF53">
        <v>0</v>
      </c>
      <c r="AG53">
        <v>0</v>
      </c>
      <c r="AH53" t="s">
        <v>198</v>
      </c>
      <c r="AI53" s="1">
        <v>44658.087511574071</v>
      </c>
      <c r="AJ53">
        <v>486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20</v>
      </c>
      <c r="AQ53">
        <v>0</v>
      </c>
      <c r="AR53">
        <v>0</v>
      </c>
      <c r="AS53">
        <v>0</v>
      </c>
      <c r="AT53" t="s">
        <v>87</v>
      </c>
      <c r="AU53" t="s">
        <v>87</v>
      </c>
      <c r="AV53" t="s">
        <v>87</v>
      </c>
      <c r="AW53" t="s">
        <v>87</v>
      </c>
      <c r="AX53" t="s">
        <v>87</v>
      </c>
      <c r="AY53" t="s">
        <v>87</v>
      </c>
      <c r="AZ53" t="s">
        <v>87</v>
      </c>
      <c r="BA53" t="s">
        <v>87</v>
      </c>
      <c r="BB53" t="s">
        <v>87</v>
      </c>
      <c r="BC53" t="s">
        <v>87</v>
      </c>
      <c r="BD53" t="s">
        <v>87</v>
      </c>
      <c r="BE53" t="s">
        <v>87</v>
      </c>
    </row>
    <row r="54" spans="1:57" x14ac:dyDescent="0.35">
      <c r="A54" t="s">
        <v>203</v>
      </c>
      <c r="B54" t="s">
        <v>79</v>
      </c>
      <c r="C54" t="s">
        <v>204</v>
      </c>
      <c r="D54" t="s">
        <v>81</v>
      </c>
      <c r="E54" s="2" t="str">
        <f>HYPERLINK("capsilon://?command=openfolder&amp;siteaddress=FAM.docvelocity-na8.net&amp;folderid=FX16056394-69F8-B69F-4B67-67C84E3BC477","FX220211062")</f>
        <v>FX220211062</v>
      </c>
      <c r="F54" t="s">
        <v>19</v>
      </c>
      <c r="G54" t="s">
        <v>19</v>
      </c>
      <c r="H54" t="s">
        <v>82</v>
      </c>
      <c r="I54" t="s">
        <v>205</v>
      </c>
      <c r="J54">
        <v>0</v>
      </c>
      <c r="K54" t="s">
        <v>84</v>
      </c>
      <c r="L54" t="s">
        <v>85</v>
      </c>
      <c r="M54" t="s">
        <v>86</v>
      </c>
      <c r="N54">
        <v>2</v>
      </c>
      <c r="O54" s="1">
        <v>44658.371979166666</v>
      </c>
      <c r="P54" s="1">
        <v>44658.375324074077</v>
      </c>
      <c r="Q54">
        <v>77</v>
      </c>
      <c r="R54">
        <v>212</v>
      </c>
      <c r="S54" t="b">
        <v>0</v>
      </c>
      <c r="T54" t="s">
        <v>87</v>
      </c>
      <c r="U54" t="b">
        <v>0</v>
      </c>
      <c r="V54" t="s">
        <v>206</v>
      </c>
      <c r="W54" s="1">
        <v>44658.373749999999</v>
      </c>
      <c r="X54">
        <v>143</v>
      </c>
      <c r="Y54">
        <v>9</v>
      </c>
      <c r="Z54">
        <v>0</v>
      </c>
      <c r="AA54">
        <v>9</v>
      </c>
      <c r="AB54">
        <v>0</v>
      </c>
      <c r="AC54">
        <v>3</v>
      </c>
      <c r="AD54">
        <v>-9</v>
      </c>
      <c r="AE54">
        <v>0</v>
      </c>
      <c r="AF54">
        <v>0</v>
      </c>
      <c r="AG54">
        <v>0</v>
      </c>
      <c r="AH54" t="s">
        <v>114</v>
      </c>
      <c r="AI54" s="1">
        <v>44658.375324074077</v>
      </c>
      <c r="AJ54">
        <v>69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-9</v>
      </c>
      <c r="AQ54">
        <v>0</v>
      </c>
      <c r="AR54">
        <v>0</v>
      </c>
      <c r="AS54">
        <v>0</v>
      </c>
      <c r="AT54" t="s">
        <v>87</v>
      </c>
      <c r="AU54" t="s">
        <v>87</v>
      </c>
      <c r="AV54" t="s">
        <v>87</v>
      </c>
      <c r="AW54" t="s">
        <v>87</v>
      </c>
      <c r="AX54" t="s">
        <v>87</v>
      </c>
      <c r="AY54" t="s">
        <v>87</v>
      </c>
      <c r="AZ54" t="s">
        <v>87</v>
      </c>
      <c r="BA54" t="s">
        <v>87</v>
      </c>
      <c r="BB54" t="s">
        <v>87</v>
      </c>
      <c r="BC54" t="s">
        <v>87</v>
      </c>
      <c r="BD54" t="s">
        <v>87</v>
      </c>
      <c r="BE54" t="s">
        <v>87</v>
      </c>
    </row>
    <row r="55" spans="1:57" x14ac:dyDescent="0.35">
      <c r="A55" t="s">
        <v>207</v>
      </c>
      <c r="B55" t="s">
        <v>79</v>
      </c>
      <c r="C55" t="s">
        <v>208</v>
      </c>
      <c r="D55" t="s">
        <v>81</v>
      </c>
      <c r="E55" s="2" t="str">
        <f>HYPERLINK("capsilon://?command=openfolder&amp;siteaddress=FAM.docvelocity-na8.net&amp;folderid=FX79127FF4-76C9-F478-FBB4-8BCFEB7A9ED9","FX220311582")</f>
        <v>FX220311582</v>
      </c>
      <c r="F55" t="s">
        <v>19</v>
      </c>
      <c r="G55" t="s">
        <v>19</v>
      </c>
      <c r="H55" t="s">
        <v>82</v>
      </c>
      <c r="I55" t="s">
        <v>209</v>
      </c>
      <c r="J55">
        <v>81</v>
      </c>
      <c r="K55" t="s">
        <v>84</v>
      </c>
      <c r="L55" t="s">
        <v>85</v>
      </c>
      <c r="M55" t="s">
        <v>86</v>
      </c>
      <c r="N55">
        <v>2</v>
      </c>
      <c r="O55" s="1">
        <v>44658.415439814817</v>
      </c>
      <c r="P55" s="1">
        <v>44658.450740740744</v>
      </c>
      <c r="Q55">
        <v>2609</v>
      </c>
      <c r="R55">
        <v>441</v>
      </c>
      <c r="S55" t="b">
        <v>0</v>
      </c>
      <c r="T55" t="s">
        <v>87</v>
      </c>
      <c r="U55" t="b">
        <v>0</v>
      </c>
      <c r="V55" t="s">
        <v>210</v>
      </c>
      <c r="W55" s="1">
        <v>44658.423078703701</v>
      </c>
      <c r="X55">
        <v>356</v>
      </c>
      <c r="Y55">
        <v>0</v>
      </c>
      <c r="Z55">
        <v>0</v>
      </c>
      <c r="AA55">
        <v>0</v>
      </c>
      <c r="AB55">
        <v>76</v>
      </c>
      <c r="AC55">
        <v>0</v>
      </c>
      <c r="AD55">
        <v>81</v>
      </c>
      <c r="AE55">
        <v>0</v>
      </c>
      <c r="AF55">
        <v>0</v>
      </c>
      <c r="AG55">
        <v>0</v>
      </c>
      <c r="AH55" t="s">
        <v>114</v>
      </c>
      <c r="AI55" s="1">
        <v>44658.450740740744</v>
      </c>
      <c r="AJ55">
        <v>25</v>
      </c>
      <c r="AK55">
        <v>0</v>
      </c>
      <c r="AL55">
        <v>0</v>
      </c>
      <c r="AM55">
        <v>0</v>
      </c>
      <c r="AN55">
        <v>76</v>
      </c>
      <c r="AO55">
        <v>0</v>
      </c>
      <c r="AP55">
        <v>81</v>
      </c>
      <c r="AQ55">
        <v>0</v>
      </c>
      <c r="AR55">
        <v>0</v>
      </c>
      <c r="AS55">
        <v>0</v>
      </c>
      <c r="AT55" t="s">
        <v>87</v>
      </c>
      <c r="AU55" t="s">
        <v>87</v>
      </c>
      <c r="AV55" t="s">
        <v>87</v>
      </c>
      <c r="AW55" t="s">
        <v>87</v>
      </c>
      <c r="AX55" t="s">
        <v>87</v>
      </c>
      <c r="AY55" t="s">
        <v>87</v>
      </c>
      <c r="AZ55" t="s">
        <v>87</v>
      </c>
      <c r="BA55" t="s">
        <v>87</v>
      </c>
      <c r="BB55" t="s">
        <v>87</v>
      </c>
      <c r="BC55" t="s">
        <v>87</v>
      </c>
      <c r="BD55" t="s">
        <v>87</v>
      </c>
      <c r="BE55" t="s">
        <v>87</v>
      </c>
    </row>
    <row r="56" spans="1:57" x14ac:dyDescent="0.35">
      <c r="A56" t="s">
        <v>211</v>
      </c>
      <c r="B56" t="s">
        <v>79</v>
      </c>
      <c r="C56" t="s">
        <v>212</v>
      </c>
      <c r="D56" t="s">
        <v>81</v>
      </c>
      <c r="E56" s="2" t="str">
        <f>HYPERLINK("capsilon://?command=openfolder&amp;siteaddress=FAM.docvelocity-na8.net&amp;folderid=FXF5F65D59-ED56-73C8-AAFD-46F3E6B36DB3","FX22035147")</f>
        <v>FX22035147</v>
      </c>
      <c r="F56" t="s">
        <v>19</v>
      </c>
      <c r="G56" t="s">
        <v>19</v>
      </c>
      <c r="H56" t="s">
        <v>82</v>
      </c>
      <c r="I56" t="s">
        <v>213</v>
      </c>
      <c r="J56">
        <v>0</v>
      </c>
      <c r="K56" t="s">
        <v>84</v>
      </c>
      <c r="L56" t="s">
        <v>85</v>
      </c>
      <c r="M56" t="s">
        <v>86</v>
      </c>
      <c r="N56">
        <v>1</v>
      </c>
      <c r="O56" s="1">
        <v>44658.433541666665</v>
      </c>
      <c r="P56" s="1">
        <v>44658.436793981484</v>
      </c>
      <c r="Q56">
        <v>197</v>
      </c>
      <c r="R56">
        <v>84</v>
      </c>
      <c r="S56" t="b">
        <v>0</v>
      </c>
      <c r="T56" t="s">
        <v>87</v>
      </c>
      <c r="U56" t="b">
        <v>0</v>
      </c>
      <c r="V56" t="s">
        <v>206</v>
      </c>
      <c r="W56" s="1">
        <v>44658.436793981484</v>
      </c>
      <c r="X56">
        <v>84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52</v>
      </c>
      <c r="AF56">
        <v>0</v>
      </c>
      <c r="AG56">
        <v>1</v>
      </c>
      <c r="AH56" t="s">
        <v>87</v>
      </c>
      <c r="AI56" t="s">
        <v>87</v>
      </c>
      <c r="AJ56" t="s">
        <v>87</v>
      </c>
      <c r="AK56" t="s">
        <v>87</v>
      </c>
      <c r="AL56" t="s">
        <v>87</v>
      </c>
      <c r="AM56" t="s">
        <v>87</v>
      </c>
      <c r="AN56" t="s">
        <v>87</v>
      </c>
      <c r="AO56" t="s">
        <v>87</v>
      </c>
      <c r="AP56" t="s">
        <v>87</v>
      </c>
      <c r="AQ56" t="s">
        <v>87</v>
      </c>
      <c r="AR56" t="s">
        <v>87</v>
      </c>
      <c r="AS56" t="s">
        <v>87</v>
      </c>
      <c r="AT56" t="s">
        <v>87</v>
      </c>
      <c r="AU56" t="s">
        <v>87</v>
      </c>
      <c r="AV56" t="s">
        <v>87</v>
      </c>
      <c r="AW56" t="s">
        <v>87</v>
      </c>
      <c r="AX56" t="s">
        <v>87</v>
      </c>
      <c r="AY56" t="s">
        <v>87</v>
      </c>
      <c r="AZ56" t="s">
        <v>87</v>
      </c>
      <c r="BA56" t="s">
        <v>87</v>
      </c>
      <c r="BB56" t="s">
        <v>87</v>
      </c>
      <c r="BC56" t="s">
        <v>87</v>
      </c>
      <c r="BD56" t="s">
        <v>87</v>
      </c>
      <c r="BE56" t="s">
        <v>87</v>
      </c>
    </row>
    <row r="57" spans="1:57" x14ac:dyDescent="0.35">
      <c r="A57" t="s">
        <v>214</v>
      </c>
      <c r="B57" t="s">
        <v>79</v>
      </c>
      <c r="C57" t="s">
        <v>212</v>
      </c>
      <c r="D57" t="s">
        <v>81</v>
      </c>
      <c r="E57" s="2" t="str">
        <f>HYPERLINK("capsilon://?command=openfolder&amp;siteaddress=FAM.docvelocity-na8.net&amp;folderid=FXF5F65D59-ED56-73C8-AAFD-46F3E6B36DB3","FX22035147")</f>
        <v>FX22035147</v>
      </c>
      <c r="F57" t="s">
        <v>19</v>
      </c>
      <c r="G57" t="s">
        <v>19</v>
      </c>
      <c r="H57" t="s">
        <v>82</v>
      </c>
      <c r="I57" t="s">
        <v>213</v>
      </c>
      <c r="J57">
        <v>0</v>
      </c>
      <c r="K57" t="s">
        <v>84</v>
      </c>
      <c r="L57" t="s">
        <v>85</v>
      </c>
      <c r="M57" t="s">
        <v>86</v>
      </c>
      <c r="N57">
        <v>2</v>
      </c>
      <c r="O57" s="1">
        <v>44658.437106481484</v>
      </c>
      <c r="P57" s="1">
        <v>44658.45045138889</v>
      </c>
      <c r="Q57">
        <v>550</v>
      </c>
      <c r="R57">
        <v>603</v>
      </c>
      <c r="S57" t="b">
        <v>0</v>
      </c>
      <c r="T57" t="s">
        <v>87</v>
      </c>
      <c r="U57" t="b">
        <v>1</v>
      </c>
      <c r="V57" t="s">
        <v>206</v>
      </c>
      <c r="W57" s="1">
        <v>44658.442245370374</v>
      </c>
      <c r="X57">
        <v>440</v>
      </c>
      <c r="Y57">
        <v>37</v>
      </c>
      <c r="Z57">
        <v>0</v>
      </c>
      <c r="AA57">
        <v>37</v>
      </c>
      <c r="AB57">
        <v>0</v>
      </c>
      <c r="AC57">
        <v>22</v>
      </c>
      <c r="AD57">
        <v>-37</v>
      </c>
      <c r="AE57">
        <v>0</v>
      </c>
      <c r="AF57">
        <v>0</v>
      </c>
      <c r="AG57">
        <v>0</v>
      </c>
      <c r="AH57" t="s">
        <v>114</v>
      </c>
      <c r="AI57" s="1">
        <v>44658.45045138889</v>
      </c>
      <c r="AJ57">
        <v>163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-37</v>
      </c>
      <c r="AQ57">
        <v>0</v>
      </c>
      <c r="AR57">
        <v>0</v>
      </c>
      <c r="AS57">
        <v>0</v>
      </c>
      <c r="AT57" t="s">
        <v>87</v>
      </c>
      <c r="AU57" t="s">
        <v>87</v>
      </c>
      <c r="AV57" t="s">
        <v>87</v>
      </c>
      <c r="AW57" t="s">
        <v>87</v>
      </c>
      <c r="AX57" t="s">
        <v>87</v>
      </c>
      <c r="AY57" t="s">
        <v>87</v>
      </c>
      <c r="AZ57" t="s">
        <v>87</v>
      </c>
      <c r="BA57" t="s">
        <v>87</v>
      </c>
      <c r="BB57" t="s">
        <v>87</v>
      </c>
      <c r="BC57" t="s">
        <v>87</v>
      </c>
      <c r="BD57" t="s">
        <v>87</v>
      </c>
      <c r="BE57" t="s">
        <v>87</v>
      </c>
    </row>
    <row r="58" spans="1:57" x14ac:dyDescent="0.35">
      <c r="A58" t="s">
        <v>215</v>
      </c>
      <c r="B58" t="s">
        <v>79</v>
      </c>
      <c r="C58" t="s">
        <v>216</v>
      </c>
      <c r="D58" t="s">
        <v>81</v>
      </c>
      <c r="E58" s="2" t="str">
        <f>HYPERLINK("capsilon://?command=openfolder&amp;siteaddress=FAM.docvelocity-na8.net&amp;folderid=FXCD916A4A-FEB8-9C2E-F412-8D9295CA6C9C","FX22033235")</f>
        <v>FX22033235</v>
      </c>
      <c r="F58" t="s">
        <v>19</v>
      </c>
      <c r="G58" t="s">
        <v>19</v>
      </c>
      <c r="H58" t="s">
        <v>82</v>
      </c>
      <c r="I58" t="s">
        <v>217</v>
      </c>
      <c r="J58">
        <v>0</v>
      </c>
      <c r="K58" t="s">
        <v>84</v>
      </c>
      <c r="L58" t="s">
        <v>85</v>
      </c>
      <c r="M58" t="s">
        <v>86</v>
      </c>
      <c r="N58">
        <v>2</v>
      </c>
      <c r="O58" s="1">
        <v>44658.442141203705</v>
      </c>
      <c r="P58" s="1">
        <v>44658.451516203706</v>
      </c>
      <c r="Q58">
        <v>611</v>
      </c>
      <c r="R58">
        <v>199</v>
      </c>
      <c r="S58" t="b">
        <v>0</v>
      </c>
      <c r="T58" t="s">
        <v>87</v>
      </c>
      <c r="U58" t="b">
        <v>0</v>
      </c>
      <c r="V58" t="s">
        <v>206</v>
      </c>
      <c r="W58" s="1">
        <v>44658.443796296298</v>
      </c>
      <c r="X58">
        <v>133</v>
      </c>
      <c r="Y58">
        <v>9</v>
      </c>
      <c r="Z58">
        <v>0</v>
      </c>
      <c r="AA58">
        <v>9</v>
      </c>
      <c r="AB58">
        <v>0</v>
      </c>
      <c r="AC58">
        <v>2</v>
      </c>
      <c r="AD58">
        <v>-9</v>
      </c>
      <c r="AE58">
        <v>0</v>
      </c>
      <c r="AF58">
        <v>0</v>
      </c>
      <c r="AG58">
        <v>0</v>
      </c>
      <c r="AH58" t="s">
        <v>114</v>
      </c>
      <c r="AI58" s="1">
        <v>44658.451516203706</v>
      </c>
      <c r="AJ58">
        <v>66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-9</v>
      </c>
      <c r="AQ58">
        <v>0</v>
      </c>
      <c r="AR58">
        <v>0</v>
      </c>
      <c r="AS58">
        <v>0</v>
      </c>
      <c r="AT58" t="s">
        <v>87</v>
      </c>
      <c r="AU58" t="s">
        <v>87</v>
      </c>
      <c r="AV58" t="s">
        <v>87</v>
      </c>
      <c r="AW58" t="s">
        <v>87</v>
      </c>
      <c r="AX58" t="s">
        <v>87</v>
      </c>
      <c r="AY58" t="s">
        <v>87</v>
      </c>
      <c r="AZ58" t="s">
        <v>87</v>
      </c>
      <c r="BA58" t="s">
        <v>87</v>
      </c>
      <c r="BB58" t="s">
        <v>87</v>
      </c>
      <c r="BC58" t="s">
        <v>87</v>
      </c>
      <c r="BD58" t="s">
        <v>87</v>
      </c>
      <c r="BE58" t="s">
        <v>87</v>
      </c>
    </row>
    <row r="59" spans="1:57" x14ac:dyDescent="0.35">
      <c r="A59" t="s">
        <v>218</v>
      </c>
      <c r="B59" t="s">
        <v>79</v>
      </c>
      <c r="C59" t="s">
        <v>219</v>
      </c>
      <c r="D59" t="s">
        <v>81</v>
      </c>
      <c r="E59" s="2" t="str">
        <f>HYPERLINK("capsilon://?command=openfolder&amp;siteaddress=FAM.docvelocity-na8.net&amp;folderid=FX23AD55CD-35B6-9A79-33B8-0FD4D95B3A96","FX220314092")</f>
        <v>FX220314092</v>
      </c>
      <c r="F59" t="s">
        <v>19</v>
      </c>
      <c r="G59" t="s">
        <v>19</v>
      </c>
      <c r="H59" t="s">
        <v>82</v>
      </c>
      <c r="I59" t="s">
        <v>220</v>
      </c>
      <c r="J59">
        <v>0</v>
      </c>
      <c r="K59" t="s">
        <v>84</v>
      </c>
      <c r="L59" t="s">
        <v>85</v>
      </c>
      <c r="M59" t="s">
        <v>86</v>
      </c>
      <c r="N59">
        <v>2</v>
      </c>
      <c r="O59" s="1">
        <v>44658.505740740744</v>
      </c>
      <c r="P59" s="1">
        <v>44658.523599537039</v>
      </c>
      <c r="Q59">
        <v>713</v>
      </c>
      <c r="R59">
        <v>830</v>
      </c>
      <c r="S59" t="b">
        <v>0</v>
      </c>
      <c r="T59" t="s">
        <v>87</v>
      </c>
      <c r="U59" t="b">
        <v>0</v>
      </c>
      <c r="V59" t="s">
        <v>221</v>
      </c>
      <c r="W59" s="1">
        <v>44658.513449074075</v>
      </c>
      <c r="X59">
        <v>646</v>
      </c>
      <c r="Y59">
        <v>52</v>
      </c>
      <c r="Z59">
        <v>0</v>
      </c>
      <c r="AA59">
        <v>52</v>
      </c>
      <c r="AB59">
        <v>0</v>
      </c>
      <c r="AC59">
        <v>30</v>
      </c>
      <c r="AD59">
        <v>-52</v>
      </c>
      <c r="AE59">
        <v>0</v>
      </c>
      <c r="AF59">
        <v>0</v>
      </c>
      <c r="AG59">
        <v>0</v>
      </c>
      <c r="AH59" t="s">
        <v>100</v>
      </c>
      <c r="AI59" s="1">
        <v>44658.523599537039</v>
      </c>
      <c r="AJ59">
        <v>184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-52</v>
      </c>
      <c r="AQ59">
        <v>0</v>
      </c>
      <c r="AR59">
        <v>0</v>
      </c>
      <c r="AS59">
        <v>0</v>
      </c>
      <c r="AT59" t="s">
        <v>87</v>
      </c>
      <c r="AU59" t="s">
        <v>87</v>
      </c>
      <c r="AV59" t="s">
        <v>87</v>
      </c>
      <c r="AW59" t="s">
        <v>87</v>
      </c>
      <c r="AX59" t="s">
        <v>87</v>
      </c>
      <c r="AY59" t="s">
        <v>87</v>
      </c>
      <c r="AZ59" t="s">
        <v>87</v>
      </c>
      <c r="BA59" t="s">
        <v>87</v>
      </c>
      <c r="BB59" t="s">
        <v>87</v>
      </c>
      <c r="BC59" t="s">
        <v>87</v>
      </c>
      <c r="BD59" t="s">
        <v>87</v>
      </c>
      <c r="BE59" t="s">
        <v>87</v>
      </c>
    </row>
    <row r="60" spans="1:57" x14ac:dyDescent="0.35">
      <c r="A60" t="s">
        <v>222</v>
      </c>
      <c r="B60" t="s">
        <v>79</v>
      </c>
      <c r="C60" t="s">
        <v>223</v>
      </c>
      <c r="D60" t="s">
        <v>81</v>
      </c>
      <c r="E60" s="2" t="str">
        <f>HYPERLINK("capsilon://?command=openfolder&amp;siteaddress=FAM.docvelocity-na8.net&amp;folderid=FXCA9EC3B5-B580-7335-74FD-A9B2FF8C6593","FX220310940")</f>
        <v>FX220310940</v>
      </c>
      <c r="F60" t="s">
        <v>19</v>
      </c>
      <c r="G60" t="s">
        <v>19</v>
      </c>
      <c r="H60" t="s">
        <v>82</v>
      </c>
      <c r="I60" t="s">
        <v>224</v>
      </c>
      <c r="J60">
        <v>28</v>
      </c>
      <c r="K60" t="s">
        <v>84</v>
      </c>
      <c r="L60" t="s">
        <v>85</v>
      </c>
      <c r="M60" t="s">
        <v>86</v>
      </c>
      <c r="N60">
        <v>2</v>
      </c>
      <c r="O60" s="1">
        <v>44658.52008101852</v>
      </c>
      <c r="P60" s="1">
        <v>44658.563587962963</v>
      </c>
      <c r="Q60">
        <v>3311</v>
      </c>
      <c r="R60">
        <v>448</v>
      </c>
      <c r="S60" t="b">
        <v>0</v>
      </c>
      <c r="T60" t="s">
        <v>87</v>
      </c>
      <c r="U60" t="b">
        <v>0</v>
      </c>
      <c r="V60" t="s">
        <v>108</v>
      </c>
      <c r="W60" s="1">
        <v>44658.539560185185</v>
      </c>
      <c r="X60">
        <v>151</v>
      </c>
      <c r="Y60">
        <v>0</v>
      </c>
      <c r="Z60">
        <v>0</v>
      </c>
      <c r="AA60">
        <v>0</v>
      </c>
      <c r="AB60">
        <v>21</v>
      </c>
      <c r="AC60">
        <v>0</v>
      </c>
      <c r="AD60">
        <v>28</v>
      </c>
      <c r="AE60">
        <v>0</v>
      </c>
      <c r="AF60">
        <v>0</v>
      </c>
      <c r="AG60">
        <v>0</v>
      </c>
      <c r="AH60" t="s">
        <v>102</v>
      </c>
      <c r="AI60" s="1">
        <v>44658.563587962963</v>
      </c>
      <c r="AJ60">
        <v>35</v>
      </c>
      <c r="AK60">
        <v>0</v>
      </c>
      <c r="AL60">
        <v>0</v>
      </c>
      <c r="AM60">
        <v>0</v>
      </c>
      <c r="AN60">
        <v>21</v>
      </c>
      <c r="AO60">
        <v>0</v>
      </c>
      <c r="AP60">
        <v>28</v>
      </c>
      <c r="AQ60">
        <v>0</v>
      </c>
      <c r="AR60">
        <v>0</v>
      </c>
      <c r="AS60">
        <v>0</v>
      </c>
      <c r="AT60" t="s">
        <v>87</v>
      </c>
      <c r="AU60" t="s">
        <v>87</v>
      </c>
      <c r="AV60" t="s">
        <v>87</v>
      </c>
      <c r="AW60" t="s">
        <v>87</v>
      </c>
      <c r="AX60" t="s">
        <v>87</v>
      </c>
      <c r="AY60" t="s">
        <v>87</v>
      </c>
      <c r="AZ60" t="s">
        <v>87</v>
      </c>
      <c r="BA60" t="s">
        <v>87</v>
      </c>
      <c r="BB60" t="s">
        <v>87</v>
      </c>
      <c r="BC60" t="s">
        <v>87</v>
      </c>
      <c r="BD60" t="s">
        <v>87</v>
      </c>
      <c r="BE60" t="s">
        <v>87</v>
      </c>
    </row>
    <row r="61" spans="1:57" x14ac:dyDescent="0.35">
      <c r="A61" t="s">
        <v>225</v>
      </c>
      <c r="B61" t="s">
        <v>79</v>
      </c>
      <c r="C61" t="s">
        <v>226</v>
      </c>
      <c r="D61" t="s">
        <v>81</v>
      </c>
      <c r="E61" s="2" t="str">
        <f>HYPERLINK("capsilon://?command=openfolder&amp;siteaddress=FAM.docvelocity-na8.net&amp;folderid=FX64010EB9-1D31-B1B8-80E6-9D70902E309C","FX22039476")</f>
        <v>FX22039476</v>
      </c>
      <c r="F61" t="s">
        <v>19</v>
      </c>
      <c r="G61" t="s">
        <v>19</v>
      </c>
      <c r="H61" t="s">
        <v>82</v>
      </c>
      <c r="I61" t="s">
        <v>227</v>
      </c>
      <c r="J61">
        <v>0</v>
      </c>
      <c r="K61" t="s">
        <v>84</v>
      </c>
      <c r="L61" t="s">
        <v>85</v>
      </c>
      <c r="M61" t="s">
        <v>86</v>
      </c>
      <c r="N61">
        <v>2</v>
      </c>
      <c r="O61" s="1">
        <v>44658.535752314812</v>
      </c>
      <c r="P61" s="1">
        <v>44658.564849537041</v>
      </c>
      <c r="Q61">
        <v>2277</v>
      </c>
      <c r="R61">
        <v>237</v>
      </c>
      <c r="S61" t="b">
        <v>0</v>
      </c>
      <c r="T61" t="s">
        <v>87</v>
      </c>
      <c r="U61" t="b">
        <v>0</v>
      </c>
      <c r="V61" t="s">
        <v>228</v>
      </c>
      <c r="W61" s="1">
        <v>44658.538657407407</v>
      </c>
      <c r="X61">
        <v>129</v>
      </c>
      <c r="Y61">
        <v>9</v>
      </c>
      <c r="Z61">
        <v>0</v>
      </c>
      <c r="AA61">
        <v>9</v>
      </c>
      <c r="AB61">
        <v>0</v>
      </c>
      <c r="AC61">
        <v>2</v>
      </c>
      <c r="AD61">
        <v>-9</v>
      </c>
      <c r="AE61">
        <v>0</v>
      </c>
      <c r="AF61">
        <v>0</v>
      </c>
      <c r="AG61">
        <v>0</v>
      </c>
      <c r="AH61" t="s">
        <v>102</v>
      </c>
      <c r="AI61" s="1">
        <v>44658.564849537041</v>
      </c>
      <c r="AJ61">
        <v>108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-9</v>
      </c>
      <c r="AQ61">
        <v>0</v>
      </c>
      <c r="AR61">
        <v>0</v>
      </c>
      <c r="AS61">
        <v>0</v>
      </c>
      <c r="AT61" t="s">
        <v>87</v>
      </c>
      <c r="AU61" t="s">
        <v>87</v>
      </c>
      <c r="AV61" t="s">
        <v>87</v>
      </c>
      <c r="AW61" t="s">
        <v>87</v>
      </c>
      <c r="AX61" t="s">
        <v>87</v>
      </c>
      <c r="AY61" t="s">
        <v>87</v>
      </c>
      <c r="AZ61" t="s">
        <v>87</v>
      </c>
      <c r="BA61" t="s">
        <v>87</v>
      </c>
      <c r="BB61" t="s">
        <v>87</v>
      </c>
      <c r="BC61" t="s">
        <v>87</v>
      </c>
      <c r="BD61" t="s">
        <v>87</v>
      </c>
      <c r="BE61" t="s">
        <v>87</v>
      </c>
    </row>
    <row r="62" spans="1:57" x14ac:dyDescent="0.35">
      <c r="A62" t="s">
        <v>229</v>
      </c>
      <c r="B62" t="s">
        <v>79</v>
      </c>
      <c r="C62" t="s">
        <v>230</v>
      </c>
      <c r="D62" t="s">
        <v>81</v>
      </c>
      <c r="E62" s="2" t="str">
        <f>HYPERLINK("capsilon://?command=openfolder&amp;siteaddress=FAM.docvelocity-na8.net&amp;folderid=FX10D52CC0-6B72-9F3D-D2B9-19FAEF8FFECE","FX220310564")</f>
        <v>FX220310564</v>
      </c>
      <c r="F62" t="s">
        <v>19</v>
      </c>
      <c r="G62" t="s">
        <v>19</v>
      </c>
      <c r="H62" t="s">
        <v>82</v>
      </c>
      <c r="I62" t="s">
        <v>231</v>
      </c>
      <c r="J62">
        <v>0</v>
      </c>
      <c r="K62" t="s">
        <v>84</v>
      </c>
      <c r="L62" t="s">
        <v>85</v>
      </c>
      <c r="M62" t="s">
        <v>86</v>
      </c>
      <c r="N62">
        <v>2</v>
      </c>
      <c r="O62" s="1">
        <v>44658.589259259257</v>
      </c>
      <c r="P62" s="1">
        <v>44658.615648148145</v>
      </c>
      <c r="Q62">
        <v>2058</v>
      </c>
      <c r="R62">
        <v>222</v>
      </c>
      <c r="S62" t="b">
        <v>0</v>
      </c>
      <c r="T62" t="s">
        <v>87</v>
      </c>
      <c r="U62" t="b">
        <v>0</v>
      </c>
      <c r="V62" t="s">
        <v>228</v>
      </c>
      <c r="W62" s="1">
        <v>44658.596273148149</v>
      </c>
      <c r="X62">
        <v>157</v>
      </c>
      <c r="Y62">
        <v>9</v>
      </c>
      <c r="Z62">
        <v>0</v>
      </c>
      <c r="AA62">
        <v>9</v>
      </c>
      <c r="AB62">
        <v>0</v>
      </c>
      <c r="AC62">
        <v>2</v>
      </c>
      <c r="AD62">
        <v>-9</v>
      </c>
      <c r="AE62">
        <v>0</v>
      </c>
      <c r="AF62">
        <v>0</v>
      </c>
      <c r="AG62">
        <v>0</v>
      </c>
      <c r="AH62" t="s">
        <v>232</v>
      </c>
      <c r="AI62" s="1">
        <v>44658.615648148145</v>
      </c>
      <c r="AJ62">
        <v>65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-9</v>
      </c>
      <c r="AQ62">
        <v>0</v>
      </c>
      <c r="AR62">
        <v>0</v>
      </c>
      <c r="AS62">
        <v>0</v>
      </c>
      <c r="AT62" t="s">
        <v>87</v>
      </c>
      <c r="AU62" t="s">
        <v>87</v>
      </c>
      <c r="AV62" t="s">
        <v>87</v>
      </c>
      <c r="AW62" t="s">
        <v>87</v>
      </c>
      <c r="AX62" t="s">
        <v>87</v>
      </c>
      <c r="AY62" t="s">
        <v>87</v>
      </c>
      <c r="AZ62" t="s">
        <v>87</v>
      </c>
      <c r="BA62" t="s">
        <v>87</v>
      </c>
      <c r="BB62" t="s">
        <v>87</v>
      </c>
      <c r="BC62" t="s">
        <v>87</v>
      </c>
      <c r="BD62" t="s">
        <v>87</v>
      </c>
      <c r="BE62" t="s">
        <v>87</v>
      </c>
    </row>
    <row r="63" spans="1:57" x14ac:dyDescent="0.35">
      <c r="A63" t="s">
        <v>233</v>
      </c>
      <c r="B63" t="s">
        <v>79</v>
      </c>
      <c r="C63" t="s">
        <v>234</v>
      </c>
      <c r="D63" t="s">
        <v>81</v>
      </c>
      <c r="E63" s="2" t="str">
        <f>HYPERLINK("capsilon://?command=openfolder&amp;siteaddress=FAM.docvelocity-na8.net&amp;folderid=FXB3B406C9-76A6-D47F-4BAB-37AA13AD7477","FX220313707")</f>
        <v>FX220313707</v>
      </c>
      <c r="F63" t="s">
        <v>19</v>
      </c>
      <c r="G63" t="s">
        <v>19</v>
      </c>
      <c r="H63" t="s">
        <v>82</v>
      </c>
      <c r="I63" t="s">
        <v>235</v>
      </c>
      <c r="J63">
        <v>0</v>
      </c>
      <c r="K63" t="s">
        <v>84</v>
      </c>
      <c r="L63" t="s">
        <v>85</v>
      </c>
      <c r="M63" t="s">
        <v>86</v>
      </c>
      <c r="N63">
        <v>2</v>
      </c>
      <c r="O63" s="1">
        <v>44658.619641203702</v>
      </c>
      <c r="P63" s="1">
        <v>44658.65488425926</v>
      </c>
      <c r="Q63">
        <v>1880</v>
      </c>
      <c r="R63">
        <v>1165</v>
      </c>
      <c r="S63" t="b">
        <v>0</v>
      </c>
      <c r="T63" t="s">
        <v>87</v>
      </c>
      <c r="U63" t="b">
        <v>0</v>
      </c>
      <c r="V63" t="s">
        <v>236</v>
      </c>
      <c r="W63" s="1">
        <v>44658.628564814811</v>
      </c>
      <c r="X63">
        <v>767</v>
      </c>
      <c r="Y63">
        <v>52</v>
      </c>
      <c r="Z63">
        <v>0</v>
      </c>
      <c r="AA63">
        <v>52</v>
      </c>
      <c r="AB63">
        <v>0</v>
      </c>
      <c r="AC63">
        <v>29</v>
      </c>
      <c r="AD63">
        <v>-52</v>
      </c>
      <c r="AE63">
        <v>0</v>
      </c>
      <c r="AF63">
        <v>0</v>
      </c>
      <c r="AG63">
        <v>0</v>
      </c>
      <c r="AH63" t="s">
        <v>237</v>
      </c>
      <c r="AI63" s="1">
        <v>44658.65488425926</v>
      </c>
      <c r="AJ63">
        <v>383</v>
      </c>
      <c r="AK63">
        <v>1</v>
      </c>
      <c r="AL63">
        <v>0</v>
      </c>
      <c r="AM63">
        <v>1</v>
      </c>
      <c r="AN63">
        <v>0</v>
      </c>
      <c r="AO63">
        <v>3</v>
      </c>
      <c r="AP63">
        <v>-53</v>
      </c>
      <c r="AQ63">
        <v>0</v>
      </c>
      <c r="AR63">
        <v>0</v>
      </c>
      <c r="AS63">
        <v>0</v>
      </c>
      <c r="AT63" t="s">
        <v>87</v>
      </c>
      <c r="AU63" t="s">
        <v>87</v>
      </c>
      <c r="AV63" t="s">
        <v>87</v>
      </c>
      <c r="AW63" t="s">
        <v>87</v>
      </c>
      <c r="AX63" t="s">
        <v>87</v>
      </c>
      <c r="AY63" t="s">
        <v>87</v>
      </c>
      <c r="AZ63" t="s">
        <v>87</v>
      </c>
      <c r="BA63" t="s">
        <v>87</v>
      </c>
      <c r="BB63" t="s">
        <v>87</v>
      </c>
      <c r="BC63" t="s">
        <v>87</v>
      </c>
      <c r="BD63" t="s">
        <v>87</v>
      </c>
      <c r="BE63" t="s">
        <v>87</v>
      </c>
    </row>
    <row r="64" spans="1:57" x14ac:dyDescent="0.35">
      <c r="A64" t="s">
        <v>238</v>
      </c>
      <c r="B64" t="s">
        <v>79</v>
      </c>
      <c r="C64" t="s">
        <v>239</v>
      </c>
      <c r="D64" t="s">
        <v>81</v>
      </c>
      <c r="E64" s="2" t="str">
        <f>HYPERLINK("capsilon://?command=openfolder&amp;siteaddress=FAM.docvelocity-na8.net&amp;folderid=FX544E463B-A380-A0C9-DA14-C90CD5363D72","FX22031880")</f>
        <v>FX22031880</v>
      </c>
      <c r="F64" t="s">
        <v>19</v>
      </c>
      <c r="G64" t="s">
        <v>19</v>
      </c>
      <c r="H64" t="s">
        <v>82</v>
      </c>
      <c r="I64" t="s">
        <v>240</v>
      </c>
      <c r="J64">
        <v>0</v>
      </c>
      <c r="K64" t="s">
        <v>84</v>
      </c>
      <c r="L64" t="s">
        <v>85</v>
      </c>
      <c r="M64" t="s">
        <v>86</v>
      </c>
      <c r="N64">
        <v>2</v>
      </c>
      <c r="O64" s="1">
        <v>44658.644467592596</v>
      </c>
      <c r="P64" s="1">
        <v>44658.655104166668</v>
      </c>
      <c r="Q64">
        <v>833</v>
      </c>
      <c r="R64">
        <v>86</v>
      </c>
      <c r="S64" t="b">
        <v>0</v>
      </c>
      <c r="T64" t="s">
        <v>87</v>
      </c>
      <c r="U64" t="b">
        <v>0</v>
      </c>
      <c r="V64" t="s">
        <v>236</v>
      </c>
      <c r="W64" s="1">
        <v>44658.645590277774</v>
      </c>
      <c r="X64">
        <v>48</v>
      </c>
      <c r="Y64">
        <v>0</v>
      </c>
      <c r="Z64">
        <v>0</v>
      </c>
      <c r="AA64">
        <v>0</v>
      </c>
      <c r="AB64">
        <v>52</v>
      </c>
      <c r="AC64">
        <v>0</v>
      </c>
      <c r="AD64">
        <v>0</v>
      </c>
      <c r="AE64">
        <v>0</v>
      </c>
      <c r="AF64">
        <v>0</v>
      </c>
      <c r="AG64">
        <v>0</v>
      </c>
      <c r="AH64" t="s">
        <v>237</v>
      </c>
      <c r="AI64" s="1">
        <v>44658.655104166668</v>
      </c>
      <c r="AJ64">
        <v>18</v>
      </c>
      <c r="AK64">
        <v>0</v>
      </c>
      <c r="AL64">
        <v>0</v>
      </c>
      <c r="AM64">
        <v>0</v>
      </c>
      <c r="AN64">
        <v>52</v>
      </c>
      <c r="AO64">
        <v>0</v>
      </c>
      <c r="AP64">
        <v>0</v>
      </c>
      <c r="AQ64">
        <v>0</v>
      </c>
      <c r="AR64">
        <v>0</v>
      </c>
      <c r="AS64">
        <v>0</v>
      </c>
      <c r="AT64" t="s">
        <v>87</v>
      </c>
      <c r="AU64" t="s">
        <v>87</v>
      </c>
      <c r="AV64" t="s">
        <v>87</v>
      </c>
      <c r="AW64" t="s">
        <v>87</v>
      </c>
      <c r="AX64" t="s">
        <v>87</v>
      </c>
      <c r="AY64" t="s">
        <v>87</v>
      </c>
      <c r="AZ64" t="s">
        <v>87</v>
      </c>
      <c r="BA64" t="s">
        <v>87</v>
      </c>
      <c r="BB64" t="s">
        <v>87</v>
      </c>
      <c r="BC64" t="s">
        <v>87</v>
      </c>
      <c r="BD64" t="s">
        <v>87</v>
      </c>
      <c r="BE64" t="s">
        <v>87</v>
      </c>
    </row>
    <row r="65" spans="1:57" x14ac:dyDescent="0.35">
      <c r="A65" t="s">
        <v>241</v>
      </c>
      <c r="B65" t="s">
        <v>79</v>
      </c>
      <c r="C65" t="s">
        <v>239</v>
      </c>
      <c r="D65" t="s">
        <v>81</v>
      </c>
      <c r="E65" s="2" t="str">
        <f>HYPERLINK("capsilon://?command=openfolder&amp;siteaddress=FAM.docvelocity-na8.net&amp;folderid=FX544E463B-A380-A0C9-DA14-C90CD5363D72","FX22031880")</f>
        <v>FX22031880</v>
      </c>
      <c r="F65" t="s">
        <v>19</v>
      </c>
      <c r="G65" t="s">
        <v>19</v>
      </c>
      <c r="H65" t="s">
        <v>82</v>
      </c>
      <c r="I65" t="s">
        <v>242</v>
      </c>
      <c r="J65">
        <v>0</v>
      </c>
      <c r="K65" t="s">
        <v>84</v>
      </c>
      <c r="L65" t="s">
        <v>85</v>
      </c>
      <c r="M65" t="s">
        <v>86</v>
      </c>
      <c r="N65">
        <v>2</v>
      </c>
      <c r="O65" s="1">
        <v>44658.646678240744</v>
      </c>
      <c r="P65" s="1">
        <v>44658.655277777776</v>
      </c>
      <c r="Q65">
        <v>643</v>
      </c>
      <c r="R65">
        <v>100</v>
      </c>
      <c r="S65" t="b">
        <v>0</v>
      </c>
      <c r="T65" t="s">
        <v>87</v>
      </c>
      <c r="U65" t="b">
        <v>0</v>
      </c>
      <c r="V65" t="s">
        <v>243</v>
      </c>
      <c r="W65" s="1">
        <v>44658.647858796299</v>
      </c>
      <c r="X65">
        <v>72</v>
      </c>
      <c r="Y65">
        <v>0</v>
      </c>
      <c r="Z65">
        <v>0</v>
      </c>
      <c r="AA65">
        <v>0</v>
      </c>
      <c r="AB65">
        <v>52</v>
      </c>
      <c r="AC65">
        <v>0</v>
      </c>
      <c r="AD65">
        <v>0</v>
      </c>
      <c r="AE65">
        <v>0</v>
      </c>
      <c r="AF65">
        <v>0</v>
      </c>
      <c r="AG65">
        <v>0</v>
      </c>
      <c r="AH65" t="s">
        <v>237</v>
      </c>
      <c r="AI65" s="1">
        <v>44658.655277777776</v>
      </c>
      <c r="AJ65">
        <v>14</v>
      </c>
      <c r="AK65">
        <v>0</v>
      </c>
      <c r="AL65">
        <v>0</v>
      </c>
      <c r="AM65">
        <v>0</v>
      </c>
      <c r="AN65">
        <v>52</v>
      </c>
      <c r="AO65">
        <v>0</v>
      </c>
      <c r="AP65">
        <v>0</v>
      </c>
      <c r="AQ65">
        <v>0</v>
      </c>
      <c r="AR65">
        <v>0</v>
      </c>
      <c r="AS65">
        <v>0</v>
      </c>
      <c r="AT65" t="s">
        <v>87</v>
      </c>
      <c r="AU65" t="s">
        <v>87</v>
      </c>
      <c r="AV65" t="s">
        <v>87</v>
      </c>
      <c r="AW65" t="s">
        <v>87</v>
      </c>
      <c r="AX65" t="s">
        <v>87</v>
      </c>
      <c r="AY65" t="s">
        <v>87</v>
      </c>
      <c r="AZ65" t="s">
        <v>87</v>
      </c>
      <c r="BA65" t="s">
        <v>87</v>
      </c>
      <c r="BB65" t="s">
        <v>87</v>
      </c>
      <c r="BC65" t="s">
        <v>87</v>
      </c>
      <c r="BD65" t="s">
        <v>87</v>
      </c>
      <c r="BE65" t="s">
        <v>87</v>
      </c>
    </row>
    <row r="66" spans="1:57" x14ac:dyDescent="0.35">
      <c r="A66" t="s">
        <v>244</v>
      </c>
      <c r="B66" t="s">
        <v>79</v>
      </c>
      <c r="C66" t="s">
        <v>245</v>
      </c>
      <c r="D66" t="s">
        <v>81</v>
      </c>
      <c r="E66" s="2" t="str">
        <f>HYPERLINK("capsilon://?command=openfolder&amp;siteaddress=FAM.docvelocity-na8.net&amp;folderid=FX51D24D2C-2B75-CA20-167F-987F5C98E37B","FX22022422")</f>
        <v>FX22022422</v>
      </c>
      <c r="F66" t="s">
        <v>19</v>
      </c>
      <c r="G66" t="s">
        <v>19</v>
      </c>
      <c r="H66" t="s">
        <v>82</v>
      </c>
      <c r="I66" t="s">
        <v>246</v>
      </c>
      <c r="J66">
        <v>201</v>
      </c>
      <c r="K66" t="s">
        <v>84</v>
      </c>
      <c r="L66" t="s">
        <v>85</v>
      </c>
      <c r="M66" t="s">
        <v>86</v>
      </c>
      <c r="N66">
        <v>1</v>
      </c>
      <c r="O66" s="1">
        <v>44652.56927083333</v>
      </c>
      <c r="P66" s="1">
        <v>44652.628645833334</v>
      </c>
      <c r="Q66">
        <v>4575</v>
      </c>
      <c r="R66">
        <v>555</v>
      </c>
      <c r="S66" t="b">
        <v>0</v>
      </c>
      <c r="T66" t="s">
        <v>87</v>
      </c>
      <c r="U66" t="b">
        <v>0</v>
      </c>
      <c r="V66" t="s">
        <v>93</v>
      </c>
      <c r="W66" s="1">
        <v>44652.628645833334</v>
      </c>
      <c r="X66">
        <v>196</v>
      </c>
      <c r="Y66">
        <v>0</v>
      </c>
      <c r="Z66">
        <v>0</v>
      </c>
      <c r="AA66">
        <v>0</v>
      </c>
      <c r="AB66">
        <v>0</v>
      </c>
      <c r="AC66">
        <v>0</v>
      </c>
      <c r="AD66">
        <v>201</v>
      </c>
      <c r="AE66">
        <v>196</v>
      </c>
      <c r="AF66">
        <v>0</v>
      </c>
      <c r="AG66">
        <v>5</v>
      </c>
      <c r="AH66" t="s">
        <v>87</v>
      </c>
      <c r="AI66" t="s">
        <v>87</v>
      </c>
      <c r="AJ66" t="s">
        <v>87</v>
      </c>
      <c r="AK66" t="s">
        <v>87</v>
      </c>
      <c r="AL66" t="s">
        <v>87</v>
      </c>
      <c r="AM66" t="s">
        <v>87</v>
      </c>
      <c r="AN66" t="s">
        <v>87</v>
      </c>
      <c r="AO66" t="s">
        <v>87</v>
      </c>
      <c r="AP66" t="s">
        <v>87</v>
      </c>
      <c r="AQ66" t="s">
        <v>87</v>
      </c>
      <c r="AR66" t="s">
        <v>87</v>
      </c>
      <c r="AS66" t="s">
        <v>87</v>
      </c>
      <c r="AT66" t="s">
        <v>87</v>
      </c>
      <c r="AU66" t="s">
        <v>87</v>
      </c>
      <c r="AV66" t="s">
        <v>87</v>
      </c>
      <c r="AW66" t="s">
        <v>87</v>
      </c>
      <c r="AX66" t="s">
        <v>87</v>
      </c>
      <c r="AY66" t="s">
        <v>87</v>
      </c>
      <c r="AZ66" t="s">
        <v>87</v>
      </c>
      <c r="BA66" t="s">
        <v>87</v>
      </c>
      <c r="BB66" t="s">
        <v>87</v>
      </c>
      <c r="BC66" t="s">
        <v>87</v>
      </c>
      <c r="BD66" t="s">
        <v>87</v>
      </c>
      <c r="BE66" t="s">
        <v>87</v>
      </c>
    </row>
    <row r="67" spans="1:57" x14ac:dyDescent="0.35">
      <c r="A67" t="s">
        <v>247</v>
      </c>
      <c r="B67" t="s">
        <v>79</v>
      </c>
      <c r="C67" t="s">
        <v>245</v>
      </c>
      <c r="D67" t="s">
        <v>81</v>
      </c>
      <c r="E67" s="2" t="str">
        <f>HYPERLINK("capsilon://?command=openfolder&amp;siteaddress=FAM.docvelocity-na8.net&amp;folderid=FX51D24D2C-2B75-CA20-167F-987F5C98E37B","FX22022422")</f>
        <v>FX22022422</v>
      </c>
      <c r="F67" t="s">
        <v>19</v>
      </c>
      <c r="G67" t="s">
        <v>19</v>
      </c>
      <c r="H67" t="s">
        <v>82</v>
      </c>
      <c r="I67" t="s">
        <v>248</v>
      </c>
      <c r="J67">
        <v>196</v>
      </c>
      <c r="K67" t="s">
        <v>84</v>
      </c>
      <c r="L67" t="s">
        <v>85</v>
      </c>
      <c r="M67" t="s">
        <v>86</v>
      </c>
      <c r="N67">
        <v>1</v>
      </c>
      <c r="O67" s="1">
        <v>44652.569907407407</v>
      </c>
      <c r="P67" s="1">
        <v>44652.630567129629</v>
      </c>
      <c r="Q67">
        <v>4869</v>
      </c>
      <c r="R67">
        <v>372</v>
      </c>
      <c r="S67" t="b">
        <v>0</v>
      </c>
      <c r="T67" t="s">
        <v>87</v>
      </c>
      <c r="U67" t="b">
        <v>0</v>
      </c>
      <c r="V67" t="s">
        <v>93</v>
      </c>
      <c r="W67" s="1">
        <v>44652.630567129629</v>
      </c>
      <c r="X67">
        <v>165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196</v>
      </c>
      <c r="AE67">
        <v>191</v>
      </c>
      <c r="AF67">
        <v>0</v>
      </c>
      <c r="AG67">
        <v>4</v>
      </c>
      <c r="AH67" t="s">
        <v>87</v>
      </c>
      <c r="AI67" t="s">
        <v>87</v>
      </c>
      <c r="AJ67" t="s">
        <v>87</v>
      </c>
      <c r="AK67" t="s">
        <v>87</v>
      </c>
      <c r="AL67" t="s">
        <v>87</v>
      </c>
      <c r="AM67" t="s">
        <v>87</v>
      </c>
      <c r="AN67" t="s">
        <v>87</v>
      </c>
      <c r="AO67" t="s">
        <v>87</v>
      </c>
      <c r="AP67" t="s">
        <v>87</v>
      </c>
      <c r="AQ67" t="s">
        <v>87</v>
      </c>
      <c r="AR67" t="s">
        <v>87</v>
      </c>
      <c r="AS67" t="s">
        <v>87</v>
      </c>
      <c r="AT67" t="s">
        <v>87</v>
      </c>
      <c r="AU67" t="s">
        <v>87</v>
      </c>
      <c r="AV67" t="s">
        <v>87</v>
      </c>
      <c r="AW67" t="s">
        <v>87</v>
      </c>
      <c r="AX67" t="s">
        <v>87</v>
      </c>
      <c r="AY67" t="s">
        <v>87</v>
      </c>
      <c r="AZ67" t="s">
        <v>87</v>
      </c>
      <c r="BA67" t="s">
        <v>87</v>
      </c>
      <c r="BB67" t="s">
        <v>87</v>
      </c>
      <c r="BC67" t="s">
        <v>87</v>
      </c>
      <c r="BD67" t="s">
        <v>87</v>
      </c>
      <c r="BE67" t="s">
        <v>87</v>
      </c>
    </row>
    <row r="68" spans="1:57" x14ac:dyDescent="0.35">
      <c r="A68" t="s">
        <v>249</v>
      </c>
      <c r="B68" t="s">
        <v>79</v>
      </c>
      <c r="C68" t="s">
        <v>250</v>
      </c>
      <c r="D68" t="s">
        <v>81</v>
      </c>
      <c r="E68" s="2" t="str">
        <f t="shared" ref="E68:E79" si="2">HYPERLINK("capsilon://?command=openfolder&amp;siteaddress=FAM.docvelocity-na8.net&amp;folderid=FX23FA1E61-DB25-A17A-BEEC-B0DE88167579","FX2204347")</f>
        <v>FX2204347</v>
      </c>
      <c r="F68" t="s">
        <v>19</v>
      </c>
      <c r="G68" t="s">
        <v>19</v>
      </c>
      <c r="H68" t="s">
        <v>82</v>
      </c>
      <c r="I68" t="s">
        <v>251</v>
      </c>
      <c r="J68">
        <v>94</v>
      </c>
      <c r="K68" t="s">
        <v>84</v>
      </c>
      <c r="L68" t="s">
        <v>85</v>
      </c>
      <c r="M68" t="s">
        <v>86</v>
      </c>
      <c r="N68">
        <v>1</v>
      </c>
      <c r="O68" s="1">
        <v>44659.368738425925</v>
      </c>
      <c r="P68" s="1">
        <v>44659.372928240744</v>
      </c>
      <c r="Q68">
        <v>233</v>
      </c>
      <c r="R68">
        <v>129</v>
      </c>
      <c r="S68" t="b">
        <v>0</v>
      </c>
      <c r="T68" t="s">
        <v>87</v>
      </c>
      <c r="U68" t="b">
        <v>0</v>
      </c>
      <c r="V68" t="s">
        <v>133</v>
      </c>
      <c r="W68" s="1">
        <v>44659.372928240744</v>
      </c>
      <c r="X68">
        <v>129</v>
      </c>
      <c r="Y68">
        <v>0</v>
      </c>
      <c r="Z68">
        <v>0</v>
      </c>
      <c r="AA68">
        <v>0</v>
      </c>
      <c r="AB68">
        <v>0</v>
      </c>
      <c r="AC68">
        <v>0</v>
      </c>
      <c r="AD68">
        <v>94</v>
      </c>
      <c r="AE68">
        <v>89</v>
      </c>
      <c r="AF68">
        <v>0</v>
      </c>
      <c r="AG68">
        <v>2</v>
      </c>
      <c r="AH68" t="s">
        <v>87</v>
      </c>
      <c r="AI68" t="s">
        <v>87</v>
      </c>
      <c r="AJ68" t="s">
        <v>87</v>
      </c>
      <c r="AK68" t="s">
        <v>87</v>
      </c>
      <c r="AL68" t="s">
        <v>87</v>
      </c>
      <c r="AM68" t="s">
        <v>87</v>
      </c>
      <c r="AN68" t="s">
        <v>87</v>
      </c>
      <c r="AO68" t="s">
        <v>87</v>
      </c>
      <c r="AP68" t="s">
        <v>87</v>
      </c>
      <c r="AQ68" t="s">
        <v>87</v>
      </c>
      <c r="AR68" t="s">
        <v>87</v>
      </c>
      <c r="AS68" t="s">
        <v>87</v>
      </c>
      <c r="AT68" t="s">
        <v>87</v>
      </c>
      <c r="AU68" t="s">
        <v>87</v>
      </c>
      <c r="AV68" t="s">
        <v>87</v>
      </c>
      <c r="AW68" t="s">
        <v>87</v>
      </c>
      <c r="AX68" t="s">
        <v>87</v>
      </c>
      <c r="AY68" t="s">
        <v>87</v>
      </c>
      <c r="AZ68" t="s">
        <v>87</v>
      </c>
      <c r="BA68" t="s">
        <v>87</v>
      </c>
      <c r="BB68" t="s">
        <v>87</v>
      </c>
      <c r="BC68" t="s">
        <v>87</v>
      </c>
      <c r="BD68" t="s">
        <v>87</v>
      </c>
      <c r="BE68" t="s">
        <v>87</v>
      </c>
    </row>
    <row r="69" spans="1:57" x14ac:dyDescent="0.35">
      <c r="A69" t="s">
        <v>252</v>
      </c>
      <c r="B69" t="s">
        <v>79</v>
      </c>
      <c r="C69" t="s">
        <v>250</v>
      </c>
      <c r="D69" t="s">
        <v>81</v>
      </c>
      <c r="E69" s="2" t="str">
        <f t="shared" si="2"/>
        <v>FX2204347</v>
      </c>
      <c r="F69" t="s">
        <v>19</v>
      </c>
      <c r="G69" t="s">
        <v>19</v>
      </c>
      <c r="H69" t="s">
        <v>82</v>
      </c>
      <c r="I69" t="s">
        <v>253</v>
      </c>
      <c r="J69">
        <v>94</v>
      </c>
      <c r="K69" t="s">
        <v>84</v>
      </c>
      <c r="L69" t="s">
        <v>85</v>
      </c>
      <c r="M69" t="s">
        <v>86</v>
      </c>
      <c r="N69">
        <v>1</v>
      </c>
      <c r="O69" s="1">
        <v>44659.370798611111</v>
      </c>
      <c r="P69" s="1">
        <v>44659.374386574076</v>
      </c>
      <c r="Q69">
        <v>185</v>
      </c>
      <c r="R69">
        <v>125</v>
      </c>
      <c r="S69" t="b">
        <v>0</v>
      </c>
      <c r="T69" t="s">
        <v>87</v>
      </c>
      <c r="U69" t="b">
        <v>0</v>
      </c>
      <c r="V69" t="s">
        <v>133</v>
      </c>
      <c r="W69" s="1">
        <v>44659.374386574076</v>
      </c>
      <c r="X69">
        <v>125</v>
      </c>
      <c r="Y69">
        <v>0</v>
      </c>
      <c r="Z69">
        <v>0</v>
      </c>
      <c r="AA69">
        <v>0</v>
      </c>
      <c r="AB69">
        <v>0</v>
      </c>
      <c r="AC69">
        <v>0</v>
      </c>
      <c r="AD69">
        <v>94</v>
      </c>
      <c r="AE69">
        <v>89</v>
      </c>
      <c r="AF69">
        <v>0</v>
      </c>
      <c r="AG69">
        <v>2</v>
      </c>
      <c r="AH69" t="s">
        <v>87</v>
      </c>
      <c r="AI69" t="s">
        <v>87</v>
      </c>
      <c r="AJ69" t="s">
        <v>87</v>
      </c>
      <c r="AK69" t="s">
        <v>87</v>
      </c>
      <c r="AL69" t="s">
        <v>87</v>
      </c>
      <c r="AM69" t="s">
        <v>87</v>
      </c>
      <c r="AN69" t="s">
        <v>87</v>
      </c>
      <c r="AO69" t="s">
        <v>87</v>
      </c>
      <c r="AP69" t="s">
        <v>87</v>
      </c>
      <c r="AQ69" t="s">
        <v>87</v>
      </c>
      <c r="AR69" t="s">
        <v>87</v>
      </c>
      <c r="AS69" t="s">
        <v>87</v>
      </c>
      <c r="AT69" t="s">
        <v>87</v>
      </c>
      <c r="AU69" t="s">
        <v>87</v>
      </c>
      <c r="AV69" t="s">
        <v>87</v>
      </c>
      <c r="AW69" t="s">
        <v>87</v>
      </c>
      <c r="AX69" t="s">
        <v>87</v>
      </c>
      <c r="AY69" t="s">
        <v>87</v>
      </c>
      <c r="AZ69" t="s">
        <v>87</v>
      </c>
      <c r="BA69" t="s">
        <v>87</v>
      </c>
      <c r="BB69" t="s">
        <v>87</v>
      </c>
      <c r="BC69" t="s">
        <v>87</v>
      </c>
      <c r="BD69" t="s">
        <v>87</v>
      </c>
      <c r="BE69" t="s">
        <v>87</v>
      </c>
    </row>
    <row r="70" spans="1:57" x14ac:dyDescent="0.35">
      <c r="A70" t="s">
        <v>254</v>
      </c>
      <c r="B70" t="s">
        <v>79</v>
      </c>
      <c r="C70" t="s">
        <v>250</v>
      </c>
      <c r="D70" t="s">
        <v>81</v>
      </c>
      <c r="E70" s="2" t="str">
        <f t="shared" si="2"/>
        <v>FX2204347</v>
      </c>
      <c r="F70" t="s">
        <v>19</v>
      </c>
      <c r="G70" t="s">
        <v>19</v>
      </c>
      <c r="H70" t="s">
        <v>82</v>
      </c>
      <c r="I70" t="s">
        <v>251</v>
      </c>
      <c r="J70">
        <v>118</v>
      </c>
      <c r="K70" t="s">
        <v>84</v>
      </c>
      <c r="L70" t="s">
        <v>85</v>
      </c>
      <c r="M70" t="s">
        <v>86</v>
      </c>
      <c r="N70">
        <v>2</v>
      </c>
      <c r="O70" s="1">
        <v>44659.373495370368</v>
      </c>
      <c r="P70" s="1">
        <v>44659.385231481479</v>
      </c>
      <c r="Q70">
        <v>84</v>
      </c>
      <c r="R70">
        <v>930</v>
      </c>
      <c r="S70" t="b">
        <v>0</v>
      </c>
      <c r="T70" t="s">
        <v>87</v>
      </c>
      <c r="U70" t="b">
        <v>1</v>
      </c>
      <c r="V70" t="s">
        <v>133</v>
      </c>
      <c r="W70" s="1">
        <v>44659.378391203703</v>
      </c>
      <c r="X70">
        <v>346</v>
      </c>
      <c r="Y70">
        <v>108</v>
      </c>
      <c r="Z70">
        <v>0</v>
      </c>
      <c r="AA70">
        <v>108</v>
      </c>
      <c r="AB70">
        <v>0</v>
      </c>
      <c r="AC70">
        <v>2</v>
      </c>
      <c r="AD70">
        <v>10</v>
      </c>
      <c r="AE70">
        <v>0</v>
      </c>
      <c r="AF70">
        <v>0</v>
      </c>
      <c r="AG70">
        <v>0</v>
      </c>
      <c r="AH70" t="s">
        <v>143</v>
      </c>
      <c r="AI70" s="1">
        <v>44659.385231481479</v>
      </c>
      <c r="AJ70">
        <v>584</v>
      </c>
      <c r="AK70">
        <v>4</v>
      </c>
      <c r="AL70">
        <v>0</v>
      </c>
      <c r="AM70">
        <v>4</v>
      </c>
      <c r="AN70">
        <v>0</v>
      </c>
      <c r="AO70">
        <v>2</v>
      </c>
      <c r="AP70">
        <v>6</v>
      </c>
      <c r="AQ70">
        <v>0</v>
      </c>
      <c r="AR70">
        <v>0</v>
      </c>
      <c r="AS70">
        <v>0</v>
      </c>
      <c r="AT70" t="s">
        <v>87</v>
      </c>
      <c r="AU70" t="s">
        <v>87</v>
      </c>
      <c r="AV70" t="s">
        <v>87</v>
      </c>
      <c r="AW70" t="s">
        <v>87</v>
      </c>
      <c r="AX70" t="s">
        <v>87</v>
      </c>
      <c r="AY70" t="s">
        <v>87</v>
      </c>
      <c r="AZ70" t="s">
        <v>87</v>
      </c>
      <c r="BA70" t="s">
        <v>87</v>
      </c>
      <c r="BB70" t="s">
        <v>87</v>
      </c>
      <c r="BC70" t="s">
        <v>87</v>
      </c>
      <c r="BD70" t="s">
        <v>87</v>
      </c>
      <c r="BE70" t="s">
        <v>87</v>
      </c>
    </row>
    <row r="71" spans="1:57" x14ac:dyDescent="0.35">
      <c r="A71" t="s">
        <v>255</v>
      </c>
      <c r="B71" t="s">
        <v>79</v>
      </c>
      <c r="C71" t="s">
        <v>250</v>
      </c>
      <c r="D71" t="s">
        <v>81</v>
      </c>
      <c r="E71" s="2" t="str">
        <f t="shared" si="2"/>
        <v>FX2204347</v>
      </c>
      <c r="F71" t="s">
        <v>19</v>
      </c>
      <c r="G71" t="s">
        <v>19</v>
      </c>
      <c r="H71" t="s">
        <v>82</v>
      </c>
      <c r="I71" t="s">
        <v>253</v>
      </c>
      <c r="J71">
        <v>118</v>
      </c>
      <c r="K71" t="s">
        <v>84</v>
      </c>
      <c r="L71" t="s">
        <v>85</v>
      </c>
      <c r="M71" t="s">
        <v>86</v>
      </c>
      <c r="N71">
        <v>2</v>
      </c>
      <c r="O71" s="1">
        <v>44659.374988425923</v>
      </c>
      <c r="P71" s="1">
        <v>44659.38521990741</v>
      </c>
      <c r="Q71">
        <v>298</v>
      </c>
      <c r="R71">
        <v>586</v>
      </c>
      <c r="S71" t="b">
        <v>0</v>
      </c>
      <c r="T71" t="s">
        <v>87</v>
      </c>
      <c r="U71" t="b">
        <v>1</v>
      </c>
      <c r="V71" t="s">
        <v>133</v>
      </c>
      <c r="W71" s="1">
        <v>44659.380266203705</v>
      </c>
      <c r="X71">
        <v>161</v>
      </c>
      <c r="Y71">
        <v>108</v>
      </c>
      <c r="Z71">
        <v>0</v>
      </c>
      <c r="AA71">
        <v>108</v>
      </c>
      <c r="AB71">
        <v>0</v>
      </c>
      <c r="AC71">
        <v>2</v>
      </c>
      <c r="AD71">
        <v>10</v>
      </c>
      <c r="AE71">
        <v>0</v>
      </c>
      <c r="AF71">
        <v>0</v>
      </c>
      <c r="AG71">
        <v>0</v>
      </c>
      <c r="AH71" t="s">
        <v>114</v>
      </c>
      <c r="AI71" s="1">
        <v>44659.38521990741</v>
      </c>
      <c r="AJ71">
        <v>425</v>
      </c>
      <c r="AK71">
        <v>2</v>
      </c>
      <c r="AL71">
        <v>0</v>
      </c>
      <c r="AM71">
        <v>2</v>
      </c>
      <c r="AN71">
        <v>0</v>
      </c>
      <c r="AO71">
        <v>2</v>
      </c>
      <c r="AP71">
        <v>8</v>
      </c>
      <c r="AQ71">
        <v>0</v>
      </c>
      <c r="AR71">
        <v>0</v>
      </c>
      <c r="AS71">
        <v>0</v>
      </c>
      <c r="AT71" t="s">
        <v>87</v>
      </c>
      <c r="AU71" t="s">
        <v>87</v>
      </c>
      <c r="AV71" t="s">
        <v>87</v>
      </c>
      <c r="AW71" t="s">
        <v>87</v>
      </c>
      <c r="AX71" t="s">
        <v>87</v>
      </c>
      <c r="AY71" t="s">
        <v>87</v>
      </c>
      <c r="AZ71" t="s">
        <v>87</v>
      </c>
      <c r="BA71" t="s">
        <v>87</v>
      </c>
      <c r="BB71" t="s">
        <v>87</v>
      </c>
      <c r="BC71" t="s">
        <v>87</v>
      </c>
      <c r="BD71" t="s">
        <v>87</v>
      </c>
      <c r="BE71" t="s">
        <v>87</v>
      </c>
    </row>
    <row r="72" spans="1:57" x14ac:dyDescent="0.35">
      <c r="A72" t="s">
        <v>256</v>
      </c>
      <c r="B72" t="s">
        <v>79</v>
      </c>
      <c r="C72" t="s">
        <v>250</v>
      </c>
      <c r="D72" t="s">
        <v>81</v>
      </c>
      <c r="E72" s="2" t="str">
        <f t="shared" si="2"/>
        <v>FX2204347</v>
      </c>
      <c r="F72" t="s">
        <v>19</v>
      </c>
      <c r="G72" t="s">
        <v>19</v>
      </c>
      <c r="H72" t="s">
        <v>82</v>
      </c>
      <c r="I72" t="s">
        <v>257</v>
      </c>
      <c r="J72">
        <v>55</v>
      </c>
      <c r="K72" t="s">
        <v>84</v>
      </c>
      <c r="L72" t="s">
        <v>85</v>
      </c>
      <c r="M72" t="s">
        <v>86</v>
      </c>
      <c r="N72">
        <v>1</v>
      </c>
      <c r="O72" s="1">
        <v>44659.398298611108</v>
      </c>
      <c r="P72" s="1">
        <v>44659.400509259256</v>
      </c>
      <c r="Q72">
        <v>61</v>
      </c>
      <c r="R72">
        <v>130</v>
      </c>
      <c r="S72" t="b">
        <v>0</v>
      </c>
      <c r="T72" t="s">
        <v>87</v>
      </c>
      <c r="U72" t="b">
        <v>0</v>
      </c>
      <c r="V72" t="s">
        <v>133</v>
      </c>
      <c r="W72" s="1">
        <v>44659.400509259256</v>
      </c>
      <c r="X72">
        <v>130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55</v>
      </c>
      <c r="AE72">
        <v>50</v>
      </c>
      <c r="AF72">
        <v>0</v>
      </c>
      <c r="AG72">
        <v>2</v>
      </c>
      <c r="AH72" t="s">
        <v>87</v>
      </c>
      <c r="AI72" t="s">
        <v>87</v>
      </c>
      <c r="AJ72" t="s">
        <v>87</v>
      </c>
      <c r="AK72" t="s">
        <v>87</v>
      </c>
      <c r="AL72" t="s">
        <v>87</v>
      </c>
      <c r="AM72" t="s">
        <v>87</v>
      </c>
      <c r="AN72" t="s">
        <v>87</v>
      </c>
      <c r="AO72" t="s">
        <v>87</v>
      </c>
      <c r="AP72" t="s">
        <v>87</v>
      </c>
      <c r="AQ72" t="s">
        <v>87</v>
      </c>
      <c r="AR72" t="s">
        <v>87</v>
      </c>
      <c r="AS72" t="s">
        <v>87</v>
      </c>
      <c r="AT72" t="s">
        <v>87</v>
      </c>
      <c r="AU72" t="s">
        <v>87</v>
      </c>
      <c r="AV72" t="s">
        <v>87</v>
      </c>
      <c r="AW72" t="s">
        <v>87</v>
      </c>
      <c r="AX72" t="s">
        <v>87</v>
      </c>
      <c r="AY72" t="s">
        <v>87</v>
      </c>
      <c r="AZ72" t="s">
        <v>87</v>
      </c>
      <c r="BA72" t="s">
        <v>87</v>
      </c>
      <c r="BB72" t="s">
        <v>87</v>
      </c>
      <c r="BC72" t="s">
        <v>87</v>
      </c>
      <c r="BD72" t="s">
        <v>87</v>
      </c>
      <c r="BE72" t="s">
        <v>87</v>
      </c>
    </row>
    <row r="73" spans="1:57" x14ac:dyDescent="0.35">
      <c r="A73" t="s">
        <v>258</v>
      </c>
      <c r="B73" t="s">
        <v>79</v>
      </c>
      <c r="C73" t="s">
        <v>250</v>
      </c>
      <c r="D73" t="s">
        <v>81</v>
      </c>
      <c r="E73" s="2" t="str">
        <f t="shared" si="2"/>
        <v>FX2204347</v>
      </c>
      <c r="F73" t="s">
        <v>19</v>
      </c>
      <c r="G73" t="s">
        <v>19</v>
      </c>
      <c r="H73" t="s">
        <v>82</v>
      </c>
      <c r="I73" t="s">
        <v>259</v>
      </c>
      <c r="J73">
        <v>110</v>
      </c>
      <c r="K73" t="s">
        <v>84</v>
      </c>
      <c r="L73" t="s">
        <v>85</v>
      </c>
      <c r="M73" t="s">
        <v>86</v>
      </c>
      <c r="N73">
        <v>1</v>
      </c>
      <c r="O73" s="1">
        <v>44659.399780092594</v>
      </c>
      <c r="P73" s="1">
        <v>44659.401365740741</v>
      </c>
      <c r="Q73">
        <v>64</v>
      </c>
      <c r="R73">
        <v>73</v>
      </c>
      <c r="S73" t="b">
        <v>0</v>
      </c>
      <c r="T73" t="s">
        <v>87</v>
      </c>
      <c r="U73" t="b">
        <v>0</v>
      </c>
      <c r="V73" t="s">
        <v>133</v>
      </c>
      <c r="W73" s="1">
        <v>44659.401365740741</v>
      </c>
      <c r="X73">
        <v>73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110</v>
      </c>
      <c r="AE73">
        <v>105</v>
      </c>
      <c r="AF73">
        <v>0</v>
      </c>
      <c r="AG73">
        <v>2</v>
      </c>
      <c r="AH73" t="s">
        <v>87</v>
      </c>
      <c r="AI73" t="s">
        <v>87</v>
      </c>
      <c r="AJ73" t="s">
        <v>87</v>
      </c>
      <c r="AK73" t="s">
        <v>87</v>
      </c>
      <c r="AL73" t="s">
        <v>87</v>
      </c>
      <c r="AM73" t="s">
        <v>87</v>
      </c>
      <c r="AN73" t="s">
        <v>87</v>
      </c>
      <c r="AO73" t="s">
        <v>87</v>
      </c>
      <c r="AP73" t="s">
        <v>87</v>
      </c>
      <c r="AQ73" t="s">
        <v>87</v>
      </c>
      <c r="AR73" t="s">
        <v>87</v>
      </c>
      <c r="AS73" t="s">
        <v>87</v>
      </c>
      <c r="AT73" t="s">
        <v>87</v>
      </c>
      <c r="AU73" t="s">
        <v>87</v>
      </c>
      <c r="AV73" t="s">
        <v>87</v>
      </c>
      <c r="AW73" t="s">
        <v>87</v>
      </c>
      <c r="AX73" t="s">
        <v>87</v>
      </c>
      <c r="AY73" t="s">
        <v>87</v>
      </c>
      <c r="AZ73" t="s">
        <v>87</v>
      </c>
      <c r="BA73" t="s">
        <v>87</v>
      </c>
      <c r="BB73" t="s">
        <v>87</v>
      </c>
      <c r="BC73" t="s">
        <v>87</v>
      </c>
      <c r="BD73" t="s">
        <v>87</v>
      </c>
      <c r="BE73" t="s">
        <v>87</v>
      </c>
    </row>
    <row r="74" spans="1:57" x14ac:dyDescent="0.35">
      <c r="A74" t="s">
        <v>260</v>
      </c>
      <c r="B74" t="s">
        <v>79</v>
      </c>
      <c r="C74" t="s">
        <v>250</v>
      </c>
      <c r="D74" t="s">
        <v>81</v>
      </c>
      <c r="E74" s="2" t="str">
        <f t="shared" si="2"/>
        <v>FX2204347</v>
      </c>
      <c r="F74" t="s">
        <v>19</v>
      </c>
      <c r="G74" t="s">
        <v>19</v>
      </c>
      <c r="H74" t="s">
        <v>82</v>
      </c>
      <c r="I74" t="s">
        <v>261</v>
      </c>
      <c r="J74">
        <v>94</v>
      </c>
      <c r="K74" t="s">
        <v>84</v>
      </c>
      <c r="L74" t="s">
        <v>85</v>
      </c>
      <c r="M74" t="s">
        <v>86</v>
      </c>
      <c r="N74">
        <v>1</v>
      </c>
      <c r="O74" s="1">
        <v>44659.400787037041</v>
      </c>
      <c r="P74" s="1">
        <v>44659.412916666668</v>
      </c>
      <c r="Q74">
        <v>927</v>
      </c>
      <c r="R74">
        <v>121</v>
      </c>
      <c r="S74" t="b">
        <v>0</v>
      </c>
      <c r="T74" t="s">
        <v>87</v>
      </c>
      <c r="U74" t="b">
        <v>0</v>
      </c>
      <c r="V74" t="s">
        <v>113</v>
      </c>
      <c r="W74" s="1">
        <v>44659.412916666668</v>
      </c>
      <c r="X74">
        <v>121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94</v>
      </c>
      <c r="AE74">
        <v>89</v>
      </c>
      <c r="AF74">
        <v>0</v>
      </c>
      <c r="AG74">
        <v>2</v>
      </c>
      <c r="AH74" t="s">
        <v>87</v>
      </c>
      <c r="AI74" t="s">
        <v>87</v>
      </c>
      <c r="AJ74" t="s">
        <v>87</v>
      </c>
      <c r="AK74" t="s">
        <v>87</v>
      </c>
      <c r="AL74" t="s">
        <v>87</v>
      </c>
      <c r="AM74" t="s">
        <v>87</v>
      </c>
      <c r="AN74" t="s">
        <v>87</v>
      </c>
      <c r="AO74" t="s">
        <v>87</v>
      </c>
      <c r="AP74" t="s">
        <v>87</v>
      </c>
      <c r="AQ74" t="s">
        <v>87</v>
      </c>
      <c r="AR74" t="s">
        <v>87</v>
      </c>
      <c r="AS74" t="s">
        <v>87</v>
      </c>
      <c r="AT74" t="s">
        <v>87</v>
      </c>
      <c r="AU74" t="s">
        <v>87</v>
      </c>
      <c r="AV74" t="s">
        <v>87</v>
      </c>
      <c r="AW74" t="s">
        <v>87</v>
      </c>
      <c r="AX74" t="s">
        <v>87</v>
      </c>
      <c r="AY74" t="s">
        <v>87</v>
      </c>
      <c r="AZ74" t="s">
        <v>87</v>
      </c>
      <c r="BA74" t="s">
        <v>87</v>
      </c>
      <c r="BB74" t="s">
        <v>87</v>
      </c>
      <c r="BC74" t="s">
        <v>87</v>
      </c>
      <c r="BD74" t="s">
        <v>87</v>
      </c>
      <c r="BE74" t="s">
        <v>87</v>
      </c>
    </row>
    <row r="75" spans="1:57" x14ac:dyDescent="0.35">
      <c r="A75" t="s">
        <v>262</v>
      </c>
      <c r="B75" t="s">
        <v>79</v>
      </c>
      <c r="C75" t="s">
        <v>250</v>
      </c>
      <c r="D75" t="s">
        <v>81</v>
      </c>
      <c r="E75" s="2" t="str">
        <f t="shared" si="2"/>
        <v>FX2204347</v>
      </c>
      <c r="F75" t="s">
        <v>19</v>
      </c>
      <c r="G75" t="s">
        <v>19</v>
      </c>
      <c r="H75" t="s">
        <v>82</v>
      </c>
      <c r="I75" t="s">
        <v>257</v>
      </c>
      <c r="J75">
        <v>79</v>
      </c>
      <c r="K75" t="s">
        <v>84</v>
      </c>
      <c r="L75" t="s">
        <v>85</v>
      </c>
      <c r="M75" t="s">
        <v>86</v>
      </c>
      <c r="N75">
        <v>2</v>
      </c>
      <c r="O75" s="1">
        <v>44659.401203703703</v>
      </c>
      <c r="P75" s="1">
        <v>44659.419259259259</v>
      </c>
      <c r="Q75">
        <v>488</v>
      </c>
      <c r="R75">
        <v>1072</v>
      </c>
      <c r="S75" t="b">
        <v>0</v>
      </c>
      <c r="T75" t="s">
        <v>87</v>
      </c>
      <c r="U75" t="b">
        <v>1</v>
      </c>
      <c r="V75" t="s">
        <v>133</v>
      </c>
      <c r="W75" s="1">
        <v>44659.408148148148</v>
      </c>
      <c r="X75">
        <v>585</v>
      </c>
      <c r="Y75">
        <v>84</v>
      </c>
      <c r="Z75">
        <v>0</v>
      </c>
      <c r="AA75">
        <v>84</v>
      </c>
      <c r="AB75">
        <v>0</v>
      </c>
      <c r="AC75">
        <v>31</v>
      </c>
      <c r="AD75">
        <v>-5</v>
      </c>
      <c r="AE75">
        <v>0</v>
      </c>
      <c r="AF75">
        <v>0</v>
      </c>
      <c r="AG75">
        <v>0</v>
      </c>
      <c r="AH75" t="s">
        <v>114</v>
      </c>
      <c r="AI75" s="1">
        <v>44659.419259259259</v>
      </c>
      <c r="AJ75">
        <v>487</v>
      </c>
      <c r="AK75">
        <v>1</v>
      </c>
      <c r="AL75">
        <v>0</v>
      </c>
      <c r="AM75">
        <v>1</v>
      </c>
      <c r="AN75">
        <v>0</v>
      </c>
      <c r="AO75">
        <v>1</v>
      </c>
      <c r="AP75">
        <v>-6</v>
      </c>
      <c r="AQ75">
        <v>0</v>
      </c>
      <c r="AR75">
        <v>0</v>
      </c>
      <c r="AS75">
        <v>0</v>
      </c>
      <c r="AT75" t="s">
        <v>87</v>
      </c>
      <c r="AU75" t="s">
        <v>87</v>
      </c>
      <c r="AV75" t="s">
        <v>87</v>
      </c>
      <c r="AW75" t="s">
        <v>87</v>
      </c>
      <c r="AX75" t="s">
        <v>87</v>
      </c>
      <c r="AY75" t="s">
        <v>87</v>
      </c>
      <c r="AZ75" t="s">
        <v>87</v>
      </c>
      <c r="BA75" t="s">
        <v>87</v>
      </c>
      <c r="BB75" t="s">
        <v>87</v>
      </c>
      <c r="BC75" t="s">
        <v>87</v>
      </c>
      <c r="BD75" t="s">
        <v>87</v>
      </c>
      <c r="BE75" t="s">
        <v>87</v>
      </c>
    </row>
    <row r="76" spans="1:57" x14ac:dyDescent="0.35">
      <c r="A76" t="s">
        <v>263</v>
      </c>
      <c r="B76" t="s">
        <v>79</v>
      </c>
      <c r="C76" t="s">
        <v>250</v>
      </c>
      <c r="D76" t="s">
        <v>81</v>
      </c>
      <c r="E76" s="2" t="str">
        <f t="shared" si="2"/>
        <v>FX2204347</v>
      </c>
      <c r="F76" t="s">
        <v>19</v>
      </c>
      <c r="G76" t="s">
        <v>19</v>
      </c>
      <c r="H76" t="s">
        <v>82</v>
      </c>
      <c r="I76" t="s">
        <v>259</v>
      </c>
      <c r="J76">
        <v>134</v>
      </c>
      <c r="K76" t="s">
        <v>84</v>
      </c>
      <c r="L76" t="s">
        <v>85</v>
      </c>
      <c r="M76" t="s">
        <v>86</v>
      </c>
      <c r="N76">
        <v>2</v>
      </c>
      <c r="O76" s="1">
        <v>44659.402256944442</v>
      </c>
      <c r="P76" s="1">
        <v>44659.430046296293</v>
      </c>
      <c r="Q76">
        <v>930</v>
      </c>
      <c r="R76">
        <v>1471</v>
      </c>
      <c r="S76" t="b">
        <v>0</v>
      </c>
      <c r="T76" t="s">
        <v>87</v>
      </c>
      <c r="U76" t="b">
        <v>1</v>
      </c>
      <c r="V76" t="s">
        <v>133</v>
      </c>
      <c r="W76" s="1">
        <v>44659.414409722223</v>
      </c>
      <c r="X76">
        <v>540</v>
      </c>
      <c r="Y76">
        <v>124</v>
      </c>
      <c r="Z76">
        <v>0</v>
      </c>
      <c r="AA76">
        <v>124</v>
      </c>
      <c r="AB76">
        <v>0</v>
      </c>
      <c r="AC76">
        <v>19</v>
      </c>
      <c r="AD76">
        <v>10</v>
      </c>
      <c r="AE76">
        <v>0</v>
      </c>
      <c r="AF76">
        <v>0</v>
      </c>
      <c r="AG76">
        <v>0</v>
      </c>
      <c r="AH76" t="s">
        <v>114</v>
      </c>
      <c r="AI76" s="1">
        <v>44659.430046296293</v>
      </c>
      <c r="AJ76">
        <v>931</v>
      </c>
      <c r="AK76">
        <v>5</v>
      </c>
      <c r="AL76">
        <v>0</v>
      </c>
      <c r="AM76">
        <v>5</v>
      </c>
      <c r="AN76">
        <v>0</v>
      </c>
      <c r="AO76">
        <v>5</v>
      </c>
      <c r="AP76">
        <v>5</v>
      </c>
      <c r="AQ76">
        <v>0</v>
      </c>
      <c r="AR76">
        <v>0</v>
      </c>
      <c r="AS76">
        <v>0</v>
      </c>
      <c r="AT76" t="s">
        <v>87</v>
      </c>
      <c r="AU76" t="s">
        <v>87</v>
      </c>
      <c r="AV76" t="s">
        <v>87</v>
      </c>
      <c r="AW76" t="s">
        <v>87</v>
      </c>
      <c r="AX76" t="s">
        <v>87</v>
      </c>
      <c r="AY76" t="s">
        <v>87</v>
      </c>
      <c r="AZ76" t="s">
        <v>87</v>
      </c>
      <c r="BA76" t="s">
        <v>87</v>
      </c>
      <c r="BB76" t="s">
        <v>87</v>
      </c>
      <c r="BC76" t="s">
        <v>87</v>
      </c>
      <c r="BD76" t="s">
        <v>87</v>
      </c>
      <c r="BE76" t="s">
        <v>87</v>
      </c>
    </row>
    <row r="77" spans="1:57" x14ac:dyDescent="0.35">
      <c r="A77" t="s">
        <v>264</v>
      </c>
      <c r="B77" t="s">
        <v>79</v>
      </c>
      <c r="C77" t="s">
        <v>250</v>
      </c>
      <c r="D77" t="s">
        <v>81</v>
      </c>
      <c r="E77" s="2" t="str">
        <f t="shared" si="2"/>
        <v>FX2204347</v>
      </c>
      <c r="F77" t="s">
        <v>19</v>
      </c>
      <c r="G77" t="s">
        <v>19</v>
      </c>
      <c r="H77" t="s">
        <v>82</v>
      </c>
      <c r="I77" t="s">
        <v>265</v>
      </c>
      <c r="J77">
        <v>46</v>
      </c>
      <c r="K77" t="s">
        <v>84</v>
      </c>
      <c r="L77" t="s">
        <v>85</v>
      </c>
      <c r="M77" t="s">
        <v>86</v>
      </c>
      <c r="N77">
        <v>1</v>
      </c>
      <c r="O77" s="1">
        <v>44659.402407407404</v>
      </c>
      <c r="P77" s="1">
        <v>44659.418946759259</v>
      </c>
      <c r="Q77">
        <v>909</v>
      </c>
      <c r="R77">
        <v>520</v>
      </c>
      <c r="S77" t="b">
        <v>0</v>
      </c>
      <c r="T77" t="s">
        <v>87</v>
      </c>
      <c r="U77" t="b">
        <v>0</v>
      </c>
      <c r="V77" t="s">
        <v>113</v>
      </c>
      <c r="W77" s="1">
        <v>44659.418946759259</v>
      </c>
      <c r="X77">
        <v>520</v>
      </c>
      <c r="Y77">
        <v>42</v>
      </c>
      <c r="Z77">
        <v>0</v>
      </c>
      <c r="AA77">
        <v>42</v>
      </c>
      <c r="AB77">
        <v>0</v>
      </c>
      <c r="AC77">
        <v>19</v>
      </c>
      <c r="AD77">
        <v>4</v>
      </c>
      <c r="AE77">
        <v>50</v>
      </c>
      <c r="AF77">
        <v>0</v>
      </c>
      <c r="AG77">
        <v>2</v>
      </c>
      <c r="AH77" t="s">
        <v>87</v>
      </c>
      <c r="AI77" t="s">
        <v>87</v>
      </c>
      <c r="AJ77" t="s">
        <v>87</v>
      </c>
      <c r="AK77" t="s">
        <v>87</v>
      </c>
      <c r="AL77" t="s">
        <v>87</v>
      </c>
      <c r="AM77" t="s">
        <v>87</v>
      </c>
      <c r="AN77" t="s">
        <v>87</v>
      </c>
      <c r="AO77" t="s">
        <v>87</v>
      </c>
      <c r="AP77" t="s">
        <v>87</v>
      </c>
      <c r="AQ77" t="s">
        <v>87</v>
      </c>
      <c r="AR77" t="s">
        <v>87</v>
      </c>
      <c r="AS77" t="s">
        <v>87</v>
      </c>
      <c r="AT77" t="s">
        <v>87</v>
      </c>
      <c r="AU77" t="s">
        <v>87</v>
      </c>
      <c r="AV77" t="s">
        <v>87</v>
      </c>
      <c r="AW77" t="s">
        <v>87</v>
      </c>
      <c r="AX77" t="s">
        <v>87</v>
      </c>
      <c r="AY77" t="s">
        <v>87</v>
      </c>
      <c r="AZ77" t="s">
        <v>87</v>
      </c>
      <c r="BA77" t="s">
        <v>87</v>
      </c>
      <c r="BB77" t="s">
        <v>87</v>
      </c>
      <c r="BC77" t="s">
        <v>87</v>
      </c>
      <c r="BD77" t="s">
        <v>87</v>
      </c>
      <c r="BE77" t="s">
        <v>87</v>
      </c>
    </row>
    <row r="78" spans="1:57" x14ac:dyDescent="0.35">
      <c r="A78" t="s">
        <v>266</v>
      </c>
      <c r="B78" t="s">
        <v>79</v>
      </c>
      <c r="C78" t="s">
        <v>250</v>
      </c>
      <c r="D78" t="s">
        <v>81</v>
      </c>
      <c r="E78" s="2" t="str">
        <f t="shared" si="2"/>
        <v>FX2204347</v>
      </c>
      <c r="F78" t="s">
        <v>19</v>
      </c>
      <c r="G78" t="s">
        <v>19</v>
      </c>
      <c r="H78" t="s">
        <v>82</v>
      </c>
      <c r="I78" t="s">
        <v>261</v>
      </c>
      <c r="J78">
        <v>118</v>
      </c>
      <c r="K78" t="s">
        <v>84</v>
      </c>
      <c r="L78" t="s">
        <v>85</v>
      </c>
      <c r="M78" t="s">
        <v>86</v>
      </c>
      <c r="N78">
        <v>2</v>
      </c>
      <c r="O78" s="1">
        <v>44659.413472222222</v>
      </c>
      <c r="P78" s="1">
        <v>44659.432719907411</v>
      </c>
      <c r="Q78">
        <v>807</v>
      </c>
      <c r="R78">
        <v>856</v>
      </c>
      <c r="S78" t="b">
        <v>0</v>
      </c>
      <c r="T78" t="s">
        <v>87</v>
      </c>
      <c r="U78" t="b">
        <v>1</v>
      </c>
      <c r="V78" t="s">
        <v>133</v>
      </c>
      <c r="W78" s="1">
        <v>44659.421666666669</v>
      </c>
      <c r="X78">
        <v>626</v>
      </c>
      <c r="Y78">
        <v>108</v>
      </c>
      <c r="Z78">
        <v>0</v>
      </c>
      <c r="AA78">
        <v>108</v>
      </c>
      <c r="AB78">
        <v>0</v>
      </c>
      <c r="AC78">
        <v>5</v>
      </c>
      <c r="AD78">
        <v>10</v>
      </c>
      <c r="AE78">
        <v>0</v>
      </c>
      <c r="AF78">
        <v>0</v>
      </c>
      <c r="AG78">
        <v>0</v>
      </c>
      <c r="AH78" t="s">
        <v>114</v>
      </c>
      <c r="AI78" s="1">
        <v>44659.432719907411</v>
      </c>
      <c r="AJ78">
        <v>230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10</v>
      </c>
      <c r="AQ78">
        <v>0</v>
      </c>
      <c r="AR78">
        <v>0</v>
      </c>
      <c r="AS78">
        <v>0</v>
      </c>
      <c r="AT78" t="s">
        <v>87</v>
      </c>
      <c r="AU78" t="s">
        <v>87</v>
      </c>
      <c r="AV78" t="s">
        <v>87</v>
      </c>
      <c r="AW78" t="s">
        <v>87</v>
      </c>
      <c r="AX78" t="s">
        <v>87</v>
      </c>
      <c r="AY78" t="s">
        <v>87</v>
      </c>
      <c r="AZ78" t="s">
        <v>87</v>
      </c>
      <c r="BA78" t="s">
        <v>87</v>
      </c>
      <c r="BB78" t="s">
        <v>87</v>
      </c>
      <c r="BC78" t="s">
        <v>87</v>
      </c>
      <c r="BD78" t="s">
        <v>87</v>
      </c>
      <c r="BE78" t="s">
        <v>87</v>
      </c>
    </row>
    <row r="79" spans="1:57" x14ac:dyDescent="0.35">
      <c r="A79" t="s">
        <v>267</v>
      </c>
      <c r="B79" t="s">
        <v>79</v>
      </c>
      <c r="C79" t="s">
        <v>250</v>
      </c>
      <c r="D79" t="s">
        <v>81</v>
      </c>
      <c r="E79" s="2" t="str">
        <f t="shared" si="2"/>
        <v>FX2204347</v>
      </c>
      <c r="F79" t="s">
        <v>19</v>
      </c>
      <c r="G79" t="s">
        <v>19</v>
      </c>
      <c r="H79" t="s">
        <v>82</v>
      </c>
      <c r="I79" t="s">
        <v>265</v>
      </c>
      <c r="J79">
        <v>70</v>
      </c>
      <c r="K79" t="s">
        <v>84</v>
      </c>
      <c r="L79" t="s">
        <v>85</v>
      </c>
      <c r="M79" t="s">
        <v>86</v>
      </c>
      <c r="N79">
        <v>2</v>
      </c>
      <c r="O79" s="1">
        <v>44659.419699074075</v>
      </c>
      <c r="P79" s="1">
        <v>44659.450937499998</v>
      </c>
      <c r="Q79">
        <v>1320</v>
      </c>
      <c r="R79">
        <v>1379</v>
      </c>
      <c r="S79" t="b">
        <v>0</v>
      </c>
      <c r="T79" t="s">
        <v>87</v>
      </c>
      <c r="U79" t="b">
        <v>1</v>
      </c>
      <c r="V79" t="s">
        <v>113</v>
      </c>
      <c r="W79" s="1">
        <v>44659.438842592594</v>
      </c>
      <c r="X79">
        <v>672</v>
      </c>
      <c r="Y79">
        <v>84</v>
      </c>
      <c r="Z79">
        <v>0</v>
      </c>
      <c r="AA79">
        <v>84</v>
      </c>
      <c r="AB79">
        <v>0</v>
      </c>
      <c r="AC79">
        <v>37</v>
      </c>
      <c r="AD79">
        <v>-14</v>
      </c>
      <c r="AE79">
        <v>0</v>
      </c>
      <c r="AF79">
        <v>0</v>
      </c>
      <c r="AG79">
        <v>0</v>
      </c>
      <c r="AH79" t="s">
        <v>268</v>
      </c>
      <c r="AI79" s="1">
        <v>44659.450937499998</v>
      </c>
      <c r="AJ79">
        <v>571</v>
      </c>
      <c r="AK79">
        <v>8</v>
      </c>
      <c r="AL79">
        <v>0</v>
      </c>
      <c r="AM79">
        <v>8</v>
      </c>
      <c r="AN79">
        <v>0</v>
      </c>
      <c r="AO79">
        <v>8</v>
      </c>
      <c r="AP79">
        <v>-22</v>
      </c>
      <c r="AQ79">
        <v>0</v>
      </c>
      <c r="AR79">
        <v>0</v>
      </c>
      <c r="AS79">
        <v>0</v>
      </c>
      <c r="AT79" t="s">
        <v>87</v>
      </c>
      <c r="AU79" t="s">
        <v>87</v>
      </c>
      <c r="AV79" t="s">
        <v>87</v>
      </c>
      <c r="AW79" t="s">
        <v>87</v>
      </c>
      <c r="AX79" t="s">
        <v>87</v>
      </c>
      <c r="AY79" t="s">
        <v>87</v>
      </c>
      <c r="AZ79" t="s">
        <v>87</v>
      </c>
      <c r="BA79" t="s">
        <v>87</v>
      </c>
      <c r="BB79" t="s">
        <v>87</v>
      </c>
      <c r="BC79" t="s">
        <v>87</v>
      </c>
      <c r="BD79" t="s">
        <v>87</v>
      </c>
      <c r="BE79" t="s">
        <v>87</v>
      </c>
    </row>
    <row r="80" spans="1:57" x14ac:dyDescent="0.35">
      <c r="A80" t="s">
        <v>269</v>
      </c>
      <c r="B80" t="s">
        <v>79</v>
      </c>
      <c r="C80" t="s">
        <v>270</v>
      </c>
      <c r="D80" t="s">
        <v>81</v>
      </c>
      <c r="E80" s="2" t="str">
        <f>HYPERLINK("capsilon://?command=openfolder&amp;siteaddress=FAM.docvelocity-na8.net&amp;folderid=FXB7AE2D7D-78C8-82B0-008E-1657420B91BD","FX2204810")</f>
        <v>FX2204810</v>
      </c>
      <c r="F80" t="s">
        <v>19</v>
      </c>
      <c r="G80" t="s">
        <v>19</v>
      </c>
      <c r="H80" t="s">
        <v>82</v>
      </c>
      <c r="I80" t="s">
        <v>271</v>
      </c>
      <c r="J80">
        <v>150</v>
      </c>
      <c r="K80" t="s">
        <v>84</v>
      </c>
      <c r="L80" t="s">
        <v>85</v>
      </c>
      <c r="M80" t="s">
        <v>86</v>
      </c>
      <c r="N80">
        <v>2</v>
      </c>
      <c r="O80" s="1">
        <v>44659.475543981483</v>
      </c>
      <c r="P80" s="1">
        <v>44659.566168981481</v>
      </c>
      <c r="Q80">
        <v>6695</v>
      </c>
      <c r="R80">
        <v>1135</v>
      </c>
      <c r="S80" t="b">
        <v>0</v>
      </c>
      <c r="T80" t="s">
        <v>87</v>
      </c>
      <c r="U80" t="b">
        <v>0</v>
      </c>
      <c r="V80" t="s">
        <v>272</v>
      </c>
      <c r="W80" s="1">
        <v>44659.499618055554</v>
      </c>
      <c r="X80">
        <v>781</v>
      </c>
      <c r="Y80">
        <v>126</v>
      </c>
      <c r="Z80">
        <v>0</v>
      </c>
      <c r="AA80">
        <v>126</v>
      </c>
      <c r="AB80">
        <v>0</v>
      </c>
      <c r="AC80">
        <v>5</v>
      </c>
      <c r="AD80">
        <v>24</v>
      </c>
      <c r="AE80">
        <v>0</v>
      </c>
      <c r="AF80">
        <v>0</v>
      </c>
      <c r="AG80">
        <v>0</v>
      </c>
      <c r="AH80" t="s">
        <v>273</v>
      </c>
      <c r="AI80" s="1">
        <v>44659.566168981481</v>
      </c>
      <c r="AJ80">
        <v>222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24</v>
      </c>
      <c r="AQ80">
        <v>42</v>
      </c>
      <c r="AR80">
        <v>0</v>
      </c>
      <c r="AS80">
        <v>4</v>
      </c>
      <c r="AT80" t="s">
        <v>87</v>
      </c>
      <c r="AU80" t="s">
        <v>87</v>
      </c>
      <c r="AV80" t="s">
        <v>87</v>
      </c>
      <c r="AW80" t="s">
        <v>87</v>
      </c>
      <c r="AX80" t="s">
        <v>87</v>
      </c>
      <c r="AY80" t="s">
        <v>87</v>
      </c>
      <c r="AZ80" t="s">
        <v>87</v>
      </c>
      <c r="BA80" t="s">
        <v>87</v>
      </c>
      <c r="BB80" t="s">
        <v>87</v>
      </c>
      <c r="BC80" t="s">
        <v>87</v>
      </c>
      <c r="BD80" t="s">
        <v>87</v>
      </c>
      <c r="BE80" t="s">
        <v>87</v>
      </c>
    </row>
    <row r="81" spans="1:57" x14ac:dyDescent="0.35">
      <c r="A81" t="s">
        <v>274</v>
      </c>
      <c r="B81" t="s">
        <v>79</v>
      </c>
      <c r="C81" t="s">
        <v>275</v>
      </c>
      <c r="D81" t="s">
        <v>81</v>
      </c>
      <c r="E81" s="2" t="str">
        <f>HYPERLINK("capsilon://?command=openfolder&amp;siteaddress=FAM.docvelocity-na8.net&amp;folderid=FXF537CCB4-44C4-C87F-8CAB-698F0D7AF5C9","FX22036252")</f>
        <v>FX22036252</v>
      </c>
      <c r="F81" t="s">
        <v>19</v>
      </c>
      <c r="G81" t="s">
        <v>19</v>
      </c>
      <c r="H81" t="s">
        <v>82</v>
      </c>
      <c r="I81" t="s">
        <v>276</v>
      </c>
      <c r="J81">
        <v>0</v>
      </c>
      <c r="K81" t="s">
        <v>84</v>
      </c>
      <c r="L81" t="s">
        <v>85</v>
      </c>
      <c r="M81" t="s">
        <v>86</v>
      </c>
      <c r="N81">
        <v>2</v>
      </c>
      <c r="O81" s="1">
        <v>44659.483842592592</v>
      </c>
      <c r="P81" s="1">
        <v>44659.566736111112</v>
      </c>
      <c r="Q81">
        <v>6831</v>
      </c>
      <c r="R81">
        <v>331</v>
      </c>
      <c r="S81" t="b">
        <v>0</v>
      </c>
      <c r="T81" t="s">
        <v>87</v>
      </c>
      <c r="U81" t="b">
        <v>0</v>
      </c>
      <c r="V81" t="s">
        <v>272</v>
      </c>
      <c r="W81" s="1">
        <v>44659.490578703706</v>
      </c>
      <c r="X81">
        <v>283</v>
      </c>
      <c r="Y81">
        <v>9</v>
      </c>
      <c r="Z81">
        <v>0</v>
      </c>
      <c r="AA81">
        <v>9</v>
      </c>
      <c r="AB81">
        <v>0</v>
      </c>
      <c r="AC81">
        <v>2</v>
      </c>
      <c r="AD81">
        <v>-9</v>
      </c>
      <c r="AE81">
        <v>0</v>
      </c>
      <c r="AF81">
        <v>0</v>
      </c>
      <c r="AG81">
        <v>0</v>
      </c>
      <c r="AH81" t="s">
        <v>273</v>
      </c>
      <c r="AI81" s="1">
        <v>44659.566736111112</v>
      </c>
      <c r="AJ81">
        <v>48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-9</v>
      </c>
      <c r="AQ81">
        <v>0</v>
      </c>
      <c r="AR81">
        <v>0</v>
      </c>
      <c r="AS81">
        <v>0</v>
      </c>
      <c r="AT81" t="s">
        <v>87</v>
      </c>
      <c r="AU81" t="s">
        <v>87</v>
      </c>
      <c r="AV81" t="s">
        <v>87</v>
      </c>
      <c r="AW81" t="s">
        <v>87</v>
      </c>
      <c r="AX81" t="s">
        <v>87</v>
      </c>
      <c r="AY81" t="s">
        <v>87</v>
      </c>
      <c r="AZ81" t="s">
        <v>87</v>
      </c>
      <c r="BA81" t="s">
        <v>87</v>
      </c>
      <c r="BB81" t="s">
        <v>87</v>
      </c>
      <c r="BC81" t="s">
        <v>87</v>
      </c>
      <c r="BD81" t="s">
        <v>87</v>
      </c>
      <c r="BE81" t="s">
        <v>87</v>
      </c>
    </row>
    <row r="82" spans="1:57" x14ac:dyDescent="0.35">
      <c r="A82" t="s">
        <v>277</v>
      </c>
      <c r="B82" t="s">
        <v>79</v>
      </c>
      <c r="C82" t="s">
        <v>270</v>
      </c>
      <c r="D82" t="s">
        <v>81</v>
      </c>
      <c r="E82" s="2" t="str">
        <f>HYPERLINK("capsilon://?command=openfolder&amp;siteaddress=FAM.docvelocity-na8.net&amp;folderid=FXB7AE2D7D-78C8-82B0-008E-1657420B91BD","FX2204810")</f>
        <v>FX2204810</v>
      </c>
      <c r="F82" t="s">
        <v>19</v>
      </c>
      <c r="G82" t="s">
        <v>19</v>
      </c>
      <c r="H82" t="s">
        <v>82</v>
      </c>
      <c r="I82" t="s">
        <v>271</v>
      </c>
      <c r="J82">
        <v>112</v>
      </c>
      <c r="K82" t="s">
        <v>84</v>
      </c>
      <c r="L82" t="s">
        <v>85</v>
      </c>
      <c r="M82" t="s">
        <v>86</v>
      </c>
      <c r="N82">
        <v>2</v>
      </c>
      <c r="O82" s="1">
        <v>44659.56689814815</v>
      </c>
      <c r="P82" s="1">
        <v>44659.603229166663</v>
      </c>
      <c r="Q82">
        <v>1815</v>
      </c>
      <c r="R82">
        <v>1324</v>
      </c>
      <c r="S82" t="b">
        <v>0</v>
      </c>
      <c r="T82" t="s">
        <v>87</v>
      </c>
      <c r="U82" t="b">
        <v>1</v>
      </c>
      <c r="V82" t="s">
        <v>162</v>
      </c>
      <c r="W82" s="1">
        <v>44659.57267361111</v>
      </c>
      <c r="X82">
        <v>477</v>
      </c>
      <c r="Y82">
        <v>86</v>
      </c>
      <c r="Z82">
        <v>0</v>
      </c>
      <c r="AA82">
        <v>86</v>
      </c>
      <c r="AB82">
        <v>0</v>
      </c>
      <c r="AC82">
        <v>2</v>
      </c>
      <c r="AD82">
        <v>26</v>
      </c>
      <c r="AE82">
        <v>0</v>
      </c>
      <c r="AF82">
        <v>0</v>
      </c>
      <c r="AG82">
        <v>0</v>
      </c>
      <c r="AH82" t="s">
        <v>237</v>
      </c>
      <c r="AI82" s="1">
        <v>44659.603229166663</v>
      </c>
      <c r="AJ82">
        <v>847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26</v>
      </c>
      <c r="AQ82">
        <v>0</v>
      </c>
      <c r="AR82">
        <v>0</v>
      </c>
      <c r="AS82">
        <v>0</v>
      </c>
      <c r="AT82" t="s">
        <v>87</v>
      </c>
      <c r="AU82" t="s">
        <v>87</v>
      </c>
      <c r="AV82" t="s">
        <v>87</v>
      </c>
      <c r="AW82" t="s">
        <v>87</v>
      </c>
      <c r="AX82" t="s">
        <v>87</v>
      </c>
      <c r="AY82" t="s">
        <v>87</v>
      </c>
      <c r="AZ82" t="s">
        <v>87</v>
      </c>
      <c r="BA82" t="s">
        <v>87</v>
      </c>
      <c r="BB82" t="s">
        <v>87</v>
      </c>
      <c r="BC82" t="s">
        <v>87</v>
      </c>
      <c r="BD82" t="s">
        <v>87</v>
      </c>
      <c r="BE82" t="s">
        <v>87</v>
      </c>
    </row>
    <row r="83" spans="1:57" x14ac:dyDescent="0.35">
      <c r="A83" t="s">
        <v>278</v>
      </c>
      <c r="B83" t="s">
        <v>79</v>
      </c>
      <c r="C83" t="s">
        <v>279</v>
      </c>
      <c r="D83" t="s">
        <v>81</v>
      </c>
      <c r="E83" s="2" t="str">
        <f>HYPERLINK("capsilon://?command=openfolder&amp;siteaddress=FAM.docvelocity-na8.net&amp;folderid=FXD017FEBE-EFC1-AD45-B13A-1657DB1D5FE9","FX220310884")</f>
        <v>FX220310884</v>
      </c>
      <c r="F83" t="s">
        <v>19</v>
      </c>
      <c r="G83" t="s">
        <v>19</v>
      </c>
      <c r="H83" t="s">
        <v>82</v>
      </c>
      <c r="I83" t="s">
        <v>280</v>
      </c>
      <c r="J83">
        <v>0</v>
      </c>
      <c r="K83" t="s">
        <v>84</v>
      </c>
      <c r="L83" t="s">
        <v>85</v>
      </c>
      <c r="M83" t="s">
        <v>86</v>
      </c>
      <c r="N83">
        <v>2</v>
      </c>
      <c r="O83" s="1">
        <v>44652.615925925929</v>
      </c>
      <c r="P83" s="1">
        <v>44652.634363425925</v>
      </c>
      <c r="Q83">
        <v>1026</v>
      </c>
      <c r="R83">
        <v>567</v>
      </c>
      <c r="S83" t="b">
        <v>0</v>
      </c>
      <c r="T83" t="s">
        <v>87</v>
      </c>
      <c r="U83" t="b">
        <v>0</v>
      </c>
      <c r="V83" t="s">
        <v>281</v>
      </c>
      <c r="W83" s="1">
        <v>44652.622314814813</v>
      </c>
      <c r="X83">
        <v>406</v>
      </c>
      <c r="Y83">
        <v>9</v>
      </c>
      <c r="Z83">
        <v>0</v>
      </c>
      <c r="AA83">
        <v>9</v>
      </c>
      <c r="AB83">
        <v>0</v>
      </c>
      <c r="AC83">
        <v>4</v>
      </c>
      <c r="AD83">
        <v>-9</v>
      </c>
      <c r="AE83">
        <v>0</v>
      </c>
      <c r="AF83">
        <v>0</v>
      </c>
      <c r="AG83">
        <v>0</v>
      </c>
      <c r="AH83" t="s">
        <v>89</v>
      </c>
      <c r="AI83" s="1">
        <v>44652.634363425925</v>
      </c>
      <c r="AJ83">
        <v>136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-9</v>
      </c>
      <c r="AQ83">
        <v>0</v>
      </c>
      <c r="AR83">
        <v>0</v>
      </c>
      <c r="AS83">
        <v>0</v>
      </c>
      <c r="AT83" t="s">
        <v>87</v>
      </c>
      <c r="AU83" t="s">
        <v>87</v>
      </c>
      <c r="AV83" t="s">
        <v>87</v>
      </c>
      <c r="AW83" t="s">
        <v>87</v>
      </c>
      <c r="AX83" t="s">
        <v>87</v>
      </c>
      <c r="AY83" t="s">
        <v>87</v>
      </c>
      <c r="AZ83" t="s">
        <v>87</v>
      </c>
      <c r="BA83" t="s">
        <v>87</v>
      </c>
      <c r="BB83" t="s">
        <v>87</v>
      </c>
      <c r="BC83" t="s">
        <v>87</v>
      </c>
      <c r="BD83" t="s">
        <v>87</v>
      </c>
      <c r="BE83" t="s">
        <v>87</v>
      </c>
    </row>
    <row r="84" spans="1:57" x14ac:dyDescent="0.35">
      <c r="A84" t="s">
        <v>282</v>
      </c>
      <c r="B84" t="s">
        <v>79</v>
      </c>
      <c r="C84" t="s">
        <v>283</v>
      </c>
      <c r="D84" t="s">
        <v>81</v>
      </c>
      <c r="E84" s="2" t="str">
        <f>HYPERLINK("capsilon://?command=openfolder&amp;siteaddress=FAM.docvelocity-na8.net&amp;folderid=FX88A956D5-B8F4-F9D2-0D54-D895A6B4E1F0","FX220313839")</f>
        <v>FX220313839</v>
      </c>
      <c r="F84" t="s">
        <v>19</v>
      </c>
      <c r="G84" t="s">
        <v>19</v>
      </c>
      <c r="H84" t="s">
        <v>82</v>
      </c>
      <c r="I84" t="s">
        <v>284</v>
      </c>
      <c r="J84">
        <v>62</v>
      </c>
      <c r="K84" t="s">
        <v>84</v>
      </c>
      <c r="L84" t="s">
        <v>85</v>
      </c>
      <c r="M84" t="s">
        <v>86</v>
      </c>
      <c r="N84">
        <v>2</v>
      </c>
      <c r="O84" s="1">
        <v>44659.583923611113</v>
      </c>
      <c r="P84" s="1">
        <v>44659.604189814818</v>
      </c>
      <c r="Q84">
        <v>181</v>
      </c>
      <c r="R84">
        <v>1570</v>
      </c>
      <c r="S84" t="b">
        <v>0</v>
      </c>
      <c r="T84" t="s">
        <v>87</v>
      </c>
      <c r="U84" t="b">
        <v>0</v>
      </c>
      <c r="V84" t="s">
        <v>221</v>
      </c>
      <c r="W84" s="1">
        <v>44659.59946759259</v>
      </c>
      <c r="X84">
        <v>1336</v>
      </c>
      <c r="Y84">
        <v>37</v>
      </c>
      <c r="Z84">
        <v>0</v>
      </c>
      <c r="AA84">
        <v>37</v>
      </c>
      <c r="AB84">
        <v>0</v>
      </c>
      <c r="AC84">
        <v>13</v>
      </c>
      <c r="AD84">
        <v>25</v>
      </c>
      <c r="AE84">
        <v>0</v>
      </c>
      <c r="AF84">
        <v>0</v>
      </c>
      <c r="AG84">
        <v>0</v>
      </c>
      <c r="AH84" t="s">
        <v>273</v>
      </c>
      <c r="AI84" s="1">
        <v>44659.604189814818</v>
      </c>
      <c r="AJ84">
        <v>224</v>
      </c>
      <c r="AK84">
        <v>3</v>
      </c>
      <c r="AL84">
        <v>0</v>
      </c>
      <c r="AM84">
        <v>3</v>
      </c>
      <c r="AN84">
        <v>0</v>
      </c>
      <c r="AO84">
        <v>2</v>
      </c>
      <c r="AP84">
        <v>22</v>
      </c>
      <c r="AQ84">
        <v>0</v>
      </c>
      <c r="AR84">
        <v>0</v>
      </c>
      <c r="AS84">
        <v>0</v>
      </c>
      <c r="AT84" t="s">
        <v>87</v>
      </c>
      <c r="AU84" t="s">
        <v>87</v>
      </c>
      <c r="AV84" t="s">
        <v>87</v>
      </c>
      <c r="AW84" t="s">
        <v>87</v>
      </c>
      <c r="AX84" t="s">
        <v>87</v>
      </c>
      <c r="AY84" t="s">
        <v>87</v>
      </c>
      <c r="AZ84" t="s">
        <v>87</v>
      </c>
      <c r="BA84" t="s">
        <v>87</v>
      </c>
      <c r="BB84" t="s">
        <v>87</v>
      </c>
      <c r="BC84" t="s">
        <v>87</v>
      </c>
      <c r="BD84" t="s">
        <v>87</v>
      </c>
      <c r="BE84" t="s">
        <v>87</v>
      </c>
    </row>
    <row r="85" spans="1:57" x14ac:dyDescent="0.35">
      <c r="A85" t="s">
        <v>285</v>
      </c>
      <c r="B85" t="s">
        <v>79</v>
      </c>
      <c r="C85" t="s">
        <v>286</v>
      </c>
      <c r="D85" t="s">
        <v>81</v>
      </c>
      <c r="E85" s="2" t="str">
        <f>HYPERLINK("capsilon://?command=openfolder&amp;siteaddress=FAM.docvelocity-na8.net&amp;folderid=FX24FE8F71-482B-4AE3-A789-B867875BB2DB","FX22021595")</f>
        <v>FX22021595</v>
      </c>
      <c r="F85" t="s">
        <v>19</v>
      </c>
      <c r="G85" t="s">
        <v>19</v>
      </c>
      <c r="H85" t="s">
        <v>82</v>
      </c>
      <c r="I85" t="s">
        <v>287</v>
      </c>
      <c r="J85">
        <v>0</v>
      </c>
      <c r="K85" t="s">
        <v>84</v>
      </c>
      <c r="L85" t="s">
        <v>85</v>
      </c>
      <c r="M85" t="s">
        <v>86</v>
      </c>
      <c r="N85">
        <v>2</v>
      </c>
      <c r="O85" s="1">
        <v>44659.626666666663</v>
      </c>
      <c r="P85" s="1">
        <v>44659.641122685185</v>
      </c>
      <c r="Q85">
        <v>1099</v>
      </c>
      <c r="R85">
        <v>150</v>
      </c>
      <c r="S85" t="b">
        <v>0</v>
      </c>
      <c r="T85" t="s">
        <v>87</v>
      </c>
      <c r="U85" t="b">
        <v>0</v>
      </c>
      <c r="V85" t="s">
        <v>281</v>
      </c>
      <c r="W85" s="1">
        <v>44659.632349537038</v>
      </c>
      <c r="X85">
        <v>92</v>
      </c>
      <c r="Y85">
        <v>9</v>
      </c>
      <c r="Z85">
        <v>0</v>
      </c>
      <c r="AA85">
        <v>9</v>
      </c>
      <c r="AB85">
        <v>0</v>
      </c>
      <c r="AC85">
        <v>2</v>
      </c>
      <c r="AD85">
        <v>-9</v>
      </c>
      <c r="AE85">
        <v>0</v>
      </c>
      <c r="AF85">
        <v>0</v>
      </c>
      <c r="AG85">
        <v>0</v>
      </c>
      <c r="AH85" t="s">
        <v>237</v>
      </c>
      <c r="AI85" s="1">
        <v>44659.641122685185</v>
      </c>
      <c r="AJ85">
        <v>58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-9</v>
      </c>
      <c r="AQ85">
        <v>0</v>
      </c>
      <c r="AR85">
        <v>0</v>
      </c>
      <c r="AS85">
        <v>0</v>
      </c>
      <c r="AT85" t="s">
        <v>87</v>
      </c>
      <c r="AU85" t="s">
        <v>87</v>
      </c>
      <c r="AV85" t="s">
        <v>87</v>
      </c>
      <c r="AW85" t="s">
        <v>87</v>
      </c>
      <c r="AX85" t="s">
        <v>87</v>
      </c>
      <c r="AY85" t="s">
        <v>87</v>
      </c>
      <c r="AZ85" t="s">
        <v>87</v>
      </c>
      <c r="BA85" t="s">
        <v>87</v>
      </c>
      <c r="BB85" t="s">
        <v>87</v>
      </c>
      <c r="BC85" t="s">
        <v>87</v>
      </c>
      <c r="BD85" t="s">
        <v>87</v>
      </c>
      <c r="BE85" t="s">
        <v>87</v>
      </c>
    </row>
    <row r="86" spans="1:57" x14ac:dyDescent="0.35">
      <c r="A86" t="s">
        <v>288</v>
      </c>
      <c r="B86" t="s">
        <v>79</v>
      </c>
      <c r="C86" t="s">
        <v>286</v>
      </c>
      <c r="D86" t="s">
        <v>81</v>
      </c>
      <c r="E86" s="2" t="str">
        <f>HYPERLINK("capsilon://?command=openfolder&amp;siteaddress=FAM.docvelocity-na8.net&amp;folderid=FX24FE8F71-482B-4AE3-A789-B867875BB2DB","FX22021595")</f>
        <v>FX22021595</v>
      </c>
      <c r="F86" t="s">
        <v>19</v>
      </c>
      <c r="G86" t="s">
        <v>19</v>
      </c>
      <c r="H86" t="s">
        <v>82</v>
      </c>
      <c r="I86" t="s">
        <v>289</v>
      </c>
      <c r="J86">
        <v>0</v>
      </c>
      <c r="K86" t="s">
        <v>84</v>
      </c>
      <c r="L86" t="s">
        <v>85</v>
      </c>
      <c r="M86" t="s">
        <v>86</v>
      </c>
      <c r="N86">
        <v>2</v>
      </c>
      <c r="O86" s="1">
        <v>44659.629259259258</v>
      </c>
      <c r="P86" s="1">
        <v>44659.641724537039</v>
      </c>
      <c r="Q86">
        <v>776</v>
      </c>
      <c r="R86">
        <v>301</v>
      </c>
      <c r="S86" t="b">
        <v>0</v>
      </c>
      <c r="T86" t="s">
        <v>87</v>
      </c>
      <c r="U86" t="b">
        <v>0</v>
      </c>
      <c r="V86" t="s">
        <v>272</v>
      </c>
      <c r="W86" s="1">
        <v>44659.634421296294</v>
      </c>
      <c r="X86">
        <v>249</v>
      </c>
      <c r="Y86">
        <v>9</v>
      </c>
      <c r="Z86">
        <v>0</v>
      </c>
      <c r="AA86">
        <v>9</v>
      </c>
      <c r="AB86">
        <v>0</v>
      </c>
      <c r="AC86">
        <v>2</v>
      </c>
      <c r="AD86">
        <v>-9</v>
      </c>
      <c r="AE86">
        <v>0</v>
      </c>
      <c r="AF86">
        <v>0</v>
      </c>
      <c r="AG86">
        <v>0</v>
      </c>
      <c r="AH86" t="s">
        <v>237</v>
      </c>
      <c r="AI86" s="1">
        <v>44659.641724537039</v>
      </c>
      <c r="AJ86">
        <v>52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-9</v>
      </c>
      <c r="AQ86">
        <v>0</v>
      </c>
      <c r="AR86">
        <v>0</v>
      </c>
      <c r="AS86">
        <v>0</v>
      </c>
      <c r="AT86" t="s">
        <v>87</v>
      </c>
      <c r="AU86" t="s">
        <v>87</v>
      </c>
      <c r="AV86" t="s">
        <v>87</v>
      </c>
      <c r="AW86" t="s">
        <v>87</v>
      </c>
      <c r="AX86" t="s">
        <v>87</v>
      </c>
      <c r="AY86" t="s">
        <v>87</v>
      </c>
      <c r="AZ86" t="s">
        <v>87</v>
      </c>
      <c r="BA86" t="s">
        <v>87</v>
      </c>
      <c r="BB86" t="s">
        <v>87</v>
      </c>
      <c r="BC86" t="s">
        <v>87</v>
      </c>
      <c r="BD86" t="s">
        <v>87</v>
      </c>
      <c r="BE86" t="s">
        <v>87</v>
      </c>
    </row>
    <row r="87" spans="1:57" x14ac:dyDescent="0.35">
      <c r="A87" t="s">
        <v>290</v>
      </c>
      <c r="B87" t="s">
        <v>79</v>
      </c>
      <c r="C87" t="s">
        <v>291</v>
      </c>
      <c r="D87" t="s">
        <v>81</v>
      </c>
      <c r="E87" s="2" t="str">
        <f>HYPERLINK("capsilon://?command=openfolder&amp;siteaddress=FAM.docvelocity-na8.net&amp;folderid=FX0A083362-2053-26CF-1FCA-8E446AF8CE9C","FX22018127")</f>
        <v>FX22018127</v>
      </c>
      <c r="F87" t="s">
        <v>19</v>
      </c>
      <c r="G87" t="s">
        <v>19</v>
      </c>
      <c r="H87" t="s">
        <v>82</v>
      </c>
      <c r="I87" t="s">
        <v>292</v>
      </c>
      <c r="J87">
        <v>0</v>
      </c>
      <c r="K87" t="s">
        <v>84</v>
      </c>
      <c r="L87" t="s">
        <v>85</v>
      </c>
      <c r="M87" t="s">
        <v>86</v>
      </c>
      <c r="N87">
        <v>2</v>
      </c>
      <c r="O87" s="1">
        <v>44652.621400462966</v>
      </c>
      <c r="P87" s="1">
        <v>44652.635428240741</v>
      </c>
      <c r="Q87">
        <v>927</v>
      </c>
      <c r="R87">
        <v>285</v>
      </c>
      <c r="S87" t="b">
        <v>0</v>
      </c>
      <c r="T87" t="s">
        <v>87</v>
      </c>
      <c r="U87" t="b">
        <v>0</v>
      </c>
      <c r="V87" t="s">
        <v>88</v>
      </c>
      <c r="W87" s="1">
        <v>44652.624131944445</v>
      </c>
      <c r="X87">
        <v>194</v>
      </c>
      <c r="Y87">
        <v>9</v>
      </c>
      <c r="Z87">
        <v>0</v>
      </c>
      <c r="AA87">
        <v>9</v>
      </c>
      <c r="AB87">
        <v>0</v>
      </c>
      <c r="AC87">
        <v>2</v>
      </c>
      <c r="AD87">
        <v>-9</v>
      </c>
      <c r="AE87">
        <v>0</v>
      </c>
      <c r="AF87">
        <v>0</v>
      </c>
      <c r="AG87">
        <v>0</v>
      </c>
      <c r="AH87" t="s">
        <v>89</v>
      </c>
      <c r="AI87" s="1">
        <v>44652.635428240741</v>
      </c>
      <c r="AJ87">
        <v>91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-9</v>
      </c>
      <c r="AQ87">
        <v>0</v>
      </c>
      <c r="AR87">
        <v>0</v>
      </c>
      <c r="AS87">
        <v>0</v>
      </c>
      <c r="AT87" t="s">
        <v>87</v>
      </c>
      <c r="AU87" t="s">
        <v>87</v>
      </c>
      <c r="AV87" t="s">
        <v>87</v>
      </c>
      <c r="AW87" t="s">
        <v>87</v>
      </c>
      <c r="AX87" t="s">
        <v>87</v>
      </c>
      <c r="AY87" t="s">
        <v>87</v>
      </c>
      <c r="AZ87" t="s">
        <v>87</v>
      </c>
      <c r="BA87" t="s">
        <v>87</v>
      </c>
      <c r="BB87" t="s">
        <v>87</v>
      </c>
      <c r="BC87" t="s">
        <v>87</v>
      </c>
      <c r="BD87" t="s">
        <v>87</v>
      </c>
      <c r="BE87" t="s">
        <v>87</v>
      </c>
    </row>
    <row r="88" spans="1:57" x14ac:dyDescent="0.35">
      <c r="A88" t="s">
        <v>293</v>
      </c>
      <c r="B88" t="s">
        <v>79</v>
      </c>
      <c r="C88" t="s">
        <v>294</v>
      </c>
      <c r="D88" t="s">
        <v>81</v>
      </c>
      <c r="E88" s="2" t="str">
        <f>HYPERLINK("capsilon://?command=openfolder&amp;siteaddress=FAM.docvelocity-na8.net&amp;folderid=FXB6F212C5-0B3C-F8D2-3209-5D864DF12711","FX220310311")</f>
        <v>FX220310311</v>
      </c>
      <c r="F88" t="s">
        <v>19</v>
      </c>
      <c r="G88" t="s">
        <v>19</v>
      </c>
      <c r="H88" t="s">
        <v>82</v>
      </c>
      <c r="I88" t="s">
        <v>295</v>
      </c>
      <c r="J88">
        <v>0</v>
      </c>
      <c r="K88" t="s">
        <v>84</v>
      </c>
      <c r="L88" t="s">
        <v>85</v>
      </c>
      <c r="M88" t="s">
        <v>86</v>
      </c>
      <c r="N88">
        <v>2</v>
      </c>
      <c r="O88" s="1">
        <v>44659.652604166666</v>
      </c>
      <c r="P88" s="1">
        <v>44659.674305555556</v>
      </c>
      <c r="Q88">
        <v>1690</v>
      </c>
      <c r="R88">
        <v>185</v>
      </c>
      <c r="S88" t="b">
        <v>0</v>
      </c>
      <c r="T88" t="s">
        <v>87</v>
      </c>
      <c r="U88" t="b">
        <v>0</v>
      </c>
      <c r="V88" t="s">
        <v>243</v>
      </c>
      <c r="W88" s="1">
        <v>44659.670486111114</v>
      </c>
      <c r="X88">
        <v>78</v>
      </c>
      <c r="Y88">
        <v>0</v>
      </c>
      <c r="Z88">
        <v>0</v>
      </c>
      <c r="AA88">
        <v>0</v>
      </c>
      <c r="AB88">
        <v>52</v>
      </c>
      <c r="AC88">
        <v>0</v>
      </c>
      <c r="AD88">
        <v>0</v>
      </c>
      <c r="AE88">
        <v>0</v>
      </c>
      <c r="AF88">
        <v>0</v>
      </c>
      <c r="AG88">
        <v>0</v>
      </c>
      <c r="AH88" t="s">
        <v>273</v>
      </c>
      <c r="AI88" s="1">
        <v>44659.674305555556</v>
      </c>
      <c r="AJ88">
        <v>59</v>
      </c>
      <c r="AK88">
        <v>0</v>
      </c>
      <c r="AL88">
        <v>0</v>
      </c>
      <c r="AM88">
        <v>0</v>
      </c>
      <c r="AN88">
        <v>52</v>
      </c>
      <c r="AO88">
        <v>0</v>
      </c>
      <c r="AP88">
        <v>0</v>
      </c>
      <c r="AQ88">
        <v>0</v>
      </c>
      <c r="AR88">
        <v>0</v>
      </c>
      <c r="AS88">
        <v>0</v>
      </c>
      <c r="AT88" t="s">
        <v>87</v>
      </c>
      <c r="AU88" t="s">
        <v>87</v>
      </c>
      <c r="AV88" t="s">
        <v>87</v>
      </c>
      <c r="AW88" t="s">
        <v>87</v>
      </c>
      <c r="AX88" t="s">
        <v>87</v>
      </c>
      <c r="AY88" t="s">
        <v>87</v>
      </c>
      <c r="AZ88" t="s">
        <v>87</v>
      </c>
      <c r="BA88" t="s">
        <v>87</v>
      </c>
      <c r="BB88" t="s">
        <v>87</v>
      </c>
      <c r="BC88" t="s">
        <v>87</v>
      </c>
      <c r="BD88" t="s">
        <v>87</v>
      </c>
      <c r="BE88" t="s">
        <v>87</v>
      </c>
    </row>
    <row r="89" spans="1:57" x14ac:dyDescent="0.35">
      <c r="A89" t="s">
        <v>296</v>
      </c>
      <c r="B89" t="s">
        <v>79</v>
      </c>
      <c r="C89" t="s">
        <v>297</v>
      </c>
      <c r="D89" t="s">
        <v>81</v>
      </c>
      <c r="E89" s="2" t="str">
        <f>HYPERLINK("capsilon://?command=openfolder&amp;siteaddress=FAM.docvelocity-na8.net&amp;folderid=FX58481214-2F2F-0793-9E57-D1173C46A965","FX22033208")</f>
        <v>FX22033208</v>
      </c>
      <c r="F89" t="s">
        <v>19</v>
      </c>
      <c r="G89" t="s">
        <v>19</v>
      </c>
      <c r="H89" t="s">
        <v>82</v>
      </c>
      <c r="I89" t="s">
        <v>298</v>
      </c>
      <c r="J89">
        <v>0</v>
      </c>
      <c r="K89" t="s">
        <v>84</v>
      </c>
      <c r="L89" t="s">
        <v>85</v>
      </c>
      <c r="M89" t="s">
        <v>86</v>
      </c>
      <c r="N89">
        <v>1</v>
      </c>
      <c r="O89" s="1">
        <v>44652.626562500001</v>
      </c>
      <c r="P89" s="1">
        <v>44652.632280092592</v>
      </c>
      <c r="Q89">
        <v>334</v>
      </c>
      <c r="R89">
        <v>160</v>
      </c>
      <c r="S89" t="b">
        <v>0</v>
      </c>
      <c r="T89" t="s">
        <v>87</v>
      </c>
      <c r="U89" t="b">
        <v>0</v>
      </c>
      <c r="V89" t="s">
        <v>93</v>
      </c>
      <c r="W89" s="1">
        <v>44652.632280092592</v>
      </c>
      <c r="X89">
        <v>147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52</v>
      </c>
      <c r="AF89">
        <v>0</v>
      </c>
      <c r="AG89">
        <v>2</v>
      </c>
      <c r="AH89" t="s">
        <v>87</v>
      </c>
      <c r="AI89" t="s">
        <v>87</v>
      </c>
      <c r="AJ89" t="s">
        <v>87</v>
      </c>
      <c r="AK89" t="s">
        <v>87</v>
      </c>
      <c r="AL89" t="s">
        <v>87</v>
      </c>
      <c r="AM89" t="s">
        <v>87</v>
      </c>
      <c r="AN89" t="s">
        <v>87</v>
      </c>
      <c r="AO89" t="s">
        <v>87</v>
      </c>
      <c r="AP89" t="s">
        <v>87</v>
      </c>
      <c r="AQ89" t="s">
        <v>87</v>
      </c>
      <c r="AR89" t="s">
        <v>87</v>
      </c>
      <c r="AS89" t="s">
        <v>87</v>
      </c>
      <c r="AT89" t="s">
        <v>87</v>
      </c>
      <c r="AU89" t="s">
        <v>87</v>
      </c>
      <c r="AV89" t="s">
        <v>87</v>
      </c>
      <c r="AW89" t="s">
        <v>87</v>
      </c>
      <c r="AX89" t="s">
        <v>87</v>
      </c>
      <c r="AY89" t="s">
        <v>87</v>
      </c>
      <c r="AZ89" t="s">
        <v>87</v>
      </c>
      <c r="BA89" t="s">
        <v>87</v>
      </c>
      <c r="BB89" t="s">
        <v>87</v>
      </c>
      <c r="BC89" t="s">
        <v>87</v>
      </c>
      <c r="BD89" t="s">
        <v>87</v>
      </c>
      <c r="BE89" t="s">
        <v>87</v>
      </c>
    </row>
    <row r="90" spans="1:57" x14ac:dyDescent="0.35">
      <c r="A90" t="s">
        <v>299</v>
      </c>
      <c r="B90" t="s">
        <v>79</v>
      </c>
      <c r="C90" t="s">
        <v>245</v>
      </c>
      <c r="D90" t="s">
        <v>81</v>
      </c>
      <c r="E90" s="2" t="str">
        <f>HYPERLINK("capsilon://?command=openfolder&amp;siteaddress=FAM.docvelocity-na8.net&amp;folderid=FX51D24D2C-2B75-CA20-167F-987F5C98E37B","FX22022422")</f>
        <v>FX22022422</v>
      </c>
      <c r="F90" t="s">
        <v>19</v>
      </c>
      <c r="G90" t="s">
        <v>19</v>
      </c>
      <c r="H90" t="s">
        <v>82</v>
      </c>
      <c r="I90" t="s">
        <v>246</v>
      </c>
      <c r="J90">
        <v>297</v>
      </c>
      <c r="K90" t="s">
        <v>84</v>
      </c>
      <c r="L90" t="s">
        <v>85</v>
      </c>
      <c r="M90" t="s">
        <v>86</v>
      </c>
      <c r="N90">
        <v>2</v>
      </c>
      <c r="O90" s="1">
        <v>44652.629317129627</v>
      </c>
      <c r="P90" s="1">
        <v>44652.760960648149</v>
      </c>
      <c r="Q90">
        <v>7756</v>
      </c>
      <c r="R90">
        <v>3618</v>
      </c>
      <c r="S90" t="b">
        <v>0</v>
      </c>
      <c r="T90" t="s">
        <v>87</v>
      </c>
      <c r="U90" t="b">
        <v>1</v>
      </c>
      <c r="V90" t="s">
        <v>88</v>
      </c>
      <c r="W90" s="1">
        <v>44652.659166666665</v>
      </c>
      <c r="X90">
        <v>2539</v>
      </c>
      <c r="Y90">
        <v>180</v>
      </c>
      <c r="Z90">
        <v>0</v>
      </c>
      <c r="AA90">
        <v>180</v>
      </c>
      <c r="AB90">
        <v>56</v>
      </c>
      <c r="AC90">
        <v>89</v>
      </c>
      <c r="AD90">
        <v>117</v>
      </c>
      <c r="AE90">
        <v>0</v>
      </c>
      <c r="AF90">
        <v>0</v>
      </c>
      <c r="AG90">
        <v>0</v>
      </c>
      <c r="AH90" t="s">
        <v>100</v>
      </c>
      <c r="AI90" s="1">
        <v>44652.760960648149</v>
      </c>
      <c r="AJ90">
        <v>689</v>
      </c>
      <c r="AK90">
        <v>2</v>
      </c>
      <c r="AL90">
        <v>0</v>
      </c>
      <c r="AM90">
        <v>2</v>
      </c>
      <c r="AN90">
        <v>56</v>
      </c>
      <c r="AO90">
        <v>2</v>
      </c>
      <c r="AP90">
        <v>115</v>
      </c>
      <c r="AQ90">
        <v>0</v>
      </c>
      <c r="AR90">
        <v>0</v>
      </c>
      <c r="AS90">
        <v>0</v>
      </c>
      <c r="AT90" t="s">
        <v>87</v>
      </c>
      <c r="AU90" t="s">
        <v>87</v>
      </c>
      <c r="AV90" t="s">
        <v>87</v>
      </c>
      <c r="AW90" t="s">
        <v>87</v>
      </c>
      <c r="AX90" t="s">
        <v>87</v>
      </c>
      <c r="AY90" t="s">
        <v>87</v>
      </c>
      <c r="AZ90" t="s">
        <v>87</v>
      </c>
      <c r="BA90" t="s">
        <v>87</v>
      </c>
      <c r="BB90" t="s">
        <v>87</v>
      </c>
      <c r="BC90" t="s">
        <v>87</v>
      </c>
      <c r="BD90" t="s">
        <v>87</v>
      </c>
      <c r="BE90" t="s">
        <v>87</v>
      </c>
    </row>
    <row r="91" spans="1:57" x14ac:dyDescent="0.35">
      <c r="A91" t="s">
        <v>300</v>
      </c>
      <c r="B91" t="s">
        <v>79</v>
      </c>
      <c r="C91" t="s">
        <v>245</v>
      </c>
      <c r="D91" t="s">
        <v>81</v>
      </c>
      <c r="E91" s="2" t="str">
        <f>HYPERLINK("capsilon://?command=openfolder&amp;siteaddress=FAM.docvelocity-na8.net&amp;folderid=FX51D24D2C-2B75-CA20-167F-987F5C98E37B","FX22022422")</f>
        <v>FX22022422</v>
      </c>
      <c r="F91" t="s">
        <v>19</v>
      </c>
      <c r="G91" t="s">
        <v>19</v>
      </c>
      <c r="H91" t="s">
        <v>82</v>
      </c>
      <c r="I91" t="s">
        <v>248</v>
      </c>
      <c r="J91">
        <v>268</v>
      </c>
      <c r="K91" t="s">
        <v>84</v>
      </c>
      <c r="L91" t="s">
        <v>85</v>
      </c>
      <c r="M91" t="s">
        <v>86</v>
      </c>
      <c r="N91">
        <v>2</v>
      </c>
      <c r="O91" s="1">
        <v>44652.631226851852</v>
      </c>
      <c r="P91" s="1">
        <v>44652.771261574075</v>
      </c>
      <c r="Q91">
        <v>8553</v>
      </c>
      <c r="R91">
        <v>3546</v>
      </c>
      <c r="S91" t="b">
        <v>0</v>
      </c>
      <c r="T91" t="s">
        <v>87</v>
      </c>
      <c r="U91" t="b">
        <v>1</v>
      </c>
      <c r="V91" t="s">
        <v>272</v>
      </c>
      <c r="W91" s="1">
        <v>44652.669016203705</v>
      </c>
      <c r="X91">
        <v>2467</v>
      </c>
      <c r="Y91">
        <v>243</v>
      </c>
      <c r="Z91">
        <v>0</v>
      </c>
      <c r="AA91">
        <v>243</v>
      </c>
      <c r="AB91">
        <v>0</v>
      </c>
      <c r="AC91">
        <v>38</v>
      </c>
      <c r="AD91">
        <v>25</v>
      </c>
      <c r="AE91">
        <v>0</v>
      </c>
      <c r="AF91">
        <v>0</v>
      </c>
      <c r="AG91">
        <v>0</v>
      </c>
      <c r="AH91" t="s">
        <v>237</v>
      </c>
      <c r="AI91" s="1">
        <v>44652.771261574075</v>
      </c>
      <c r="AJ91">
        <v>1033</v>
      </c>
      <c r="AK91">
        <v>3</v>
      </c>
      <c r="AL91">
        <v>0</v>
      </c>
      <c r="AM91">
        <v>3</v>
      </c>
      <c r="AN91">
        <v>0</v>
      </c>
      <c r="AO91">
        <v>4</v>
      </c>
      <c r="AP91">
        <v>22</v>
      </c>
      <c r="AQ91">
        <v>0</v>
      </c>
      <c r="AR91">
        <v>0</v>
      </c>
      <c r="AS91">
        <v>0</v>
      </c>
      <c r="AT91" t="s">
        <v>87</v>
      </c>
      <c r="AU91" t="s">
        <v>87</v>
      </c>
      <c r="AV91" t="s">
        <v>87</v>
      </c>
      <c r="AW91" t="s">
        <v>87</v>
      </c>
      <c r="AX91" t="s">
        <v>87</v>
      </c>
      <c r="AY91" t="s">
        <v>87</v>
      </c>
      <c r="AZ91" t="s">
        <v>87</v>
      </c>
      <c r="BA91" t="s">
        <v>87</v>
      </c>
      <c r="BB91" t="s">
        <v>87</v>
      </c>
      <c r="BC91" t="s">
        <v>87</v>
      </c>
      <c r="BD91" t="s">
        <v>87</v>
      </c>
      <c r="BE91" t="s">
        <v>87</v>
      </c>
    </row>
    <row r="92" spans="1:57" x14ac:dyDescent="0.35">
      <c r="A92" t="s">
        <v>301</v>
      </c>
      <c r="B92" t="s">
        <v>79</v>
      </c>
      <c r="C92" t="s">
        <v>297</v>
      </c>
      <c r="D92" t="s">
        <v>81</v>
      </c>
      <c r="E92" s="2" t="str">
        <f>HYPERLINK("capsilon://?command=openfolder&amp;siteaddress=FAM.docvelocity-na8.net&amp;folderid=FX58481214-2F2F-0793-9E57-D1173C46A965","FX22033208")</f>
        <v>FX22033208</v>
      </c>
      <c r="F92" t="s">
        <v>19</v>
      </c>
      <c r="G92" t="s">
        <v>19</v>
      </c>
      <c r="H92" t="s">
        <v>82</v>
      </c>
      <c r="I92" t="s">
        <v>298</v>
      </c>
      <c r="J92">
        <v>0</v>
      </c>
      <c r="K92" t="s">
        <v>84</v>
      </c>
      <c r="L92" t="s">
        <v>85</v>
      </c>
      <c r="M92" t="s">
        <v>86</v>
      </c>
      <c r="N92">
        <v>2</v>
      </c>
      <c r="O92" s="1">
        <v>44652.632557870369</v>
      </c>
      <c r="P92" s="1">
        <v>44652.647986111115</v>
      </c>
      <c r="Q92">
        <v>459</v>
      </c>
      <c r="R92">
        <v>874</v>
      </c>
      <c r="S92" t="b">
        <v>0</v>
      </c>
      <c r="T92" t="s">
        <v>87</v>
      </c>
      <c r="U92" t="b">
        <v>1</v>
      </c>
      <c r="V92" t="s">
        <v>108</v>
      </c>
      <c r="W92" s="1">
        <v>44652.639502314814</v>
      </c>
      <c r="X92">
        <v>330</v>
      </c>
      <c r="Y92">
        <v>74</v>
      </c>
      <c r="Z92">
        <v>0</v>
      </c>
      <c r="AA92">
        <v>74</v>
      </c>
      <c r="AB92">
        <v>0</v>
      </c>
      <c r="AC92">
        <v>41</v>
      </c>
      <c r="AD92">
        <v>-74</v>
      </c>
      <c r="AE92">
        <v>0</v>
      </c>
      <c r="AF92">
        <v>0</v>
      </c>
      <c r="AG92">
        <v>0</v>
      </c>
      <c r="AH92" t="s">
        <v>102</v>
      </c>
      <c r="AI92" s="1">
        <v>44652.647986111115</v>
      </c>
      <c r="AJ92">
        <v>538</v>
      </c>
      <c r="AK92">
        <v>8</v>
      </c>
      <c r="AL92">
        <v>0</v>
      </c>
      <c r="AM92">
        <v>8</v>
      </c>
      <c r="AN92">
        <v>0</v>
      </c>
      <c r="AO92">
        <v>8</v>
      </c>
      <c r="AP92">
        <v>-82</v>
      </c>
      <c r="AQ92">
        <v>0</v>
      </c>
      <c r="AR92">
        <v>0</v>
      </c>
      <c r="AS92">
        <v>0</v>
      </c>
      <c r="AT92" t="s">
        <v>87</v>
      </c>
      <c r="AU92" t="s">
        <v>87</v>
      </c>
      <c r="AV92" t="s">
        <v>87</v>
      </c>
      <c r="AW92" t="s">
        <v>87</v>
      </c>
      <c r="AX92" t="s">
        <v>87</v>
      </c>
      <c r="AY92" t="s">
        <v>87</v>
      </c>
      <c r="AZ92" t="s">
        <v>87</v>
      </c>
      <c r="BA92" t="s">
        <v>87</v>
      </c>
      <c r="BB92" t="s">
        <v>87</v>
      </c>
      <c r="BC92" t="s">
        <v>87</v>
      </c>
      <c r="BD92" t="s">
        <v>87</v>
      </c>
      <c r="BE92" t="s">
        <v>87</v>
      </c>
    </row>
    <row r="93" spans="1:57" x14ac:dyDescent="0.35">
      <c r="A93" t="s">
        <v>302</v>
      </c>
      <c r="B93" t="s">
        <v>79</v>
      </c>
      <c r="C93" t="s">
        <v>279</v>
      </c>
      <c r="D93" t="s">
        <v>81</v>
      </c>
      <c r="E93" s="2" t="str">
        <f>HYPERLINK("capsilon://?command=openfolder&amp;siteaddress=FAM.docvelocity-na8.net&amp;folderid=FXD017FEBE-EFC1-AD45-B13A-1657DB1D5FE9","FX220310884")</f>
        <v>FX220310884</v>
      </c>
      <c r="F93" t="s">
        <v>19</v>
      </c>
      <c r="G93" t="s">
        <v>19</v>
      </c>
      <c r="H93" t="s">
        <v>82</v>
      </c>
      <c r="I93" t="s">
        <v>303</v>
      </c>
      <c r="J93">
        <v>0</v>
      </c>
      <c r="K93" t="s">
        <v>84</v>
      </c>
      <c r="L93" t="s">
        <v>85</v>
      </c>
      <c r="M93" t="s">
        <v>86</v>
      </c>
      <c r="N93">
        <v>2</v>
      </c>
      <c r="O93" s="1">
        <v>44652.632974537039</v>
      </c>
      <c r="P93" s="1">
        <v>44652.648923611108</v>
      </c>
      <c r="Q93">
        <v>1155</v>
      </c>
      <c r="R93">
        <v>223</v>
      </c>
      <c r="S93" t="b">
        <v>0</v>
      </c>
      <c r="T93" t="s">
        <v>87</v>
      </c>
      <c r="U93" t="b">
        <v>0</v>
      </c>
      <c r="V93" t="s">
        <v>93</v>
      </c>
      <c r="W93" s="1">
        <v>44652.640416666669</v>
      </c>
      <c r="X93">
        <v>143</v>
      </c>
      <c r="Y93">
        <v>9</v>
      </c>
      <c r="Z93">
        <v>0</v>
      </c>
      <c r="AA93">
        <v>9</v>
      </c>
      <c r="AB93">
        <v>0</v>
      </c>
      <c r="AC93">
        <v>4</v>
      </c>
      <c r="AD93">
        <v>-9</v>
      </c>
      <c r="AE93">
        <v>0</v>
      </c>
      <c r="AF93">
        <v>0</v>
      </c>
      <c r="AG93">
        <v>0</v>
      </c>
      <c r="AH93" t="s">
        <v>102</v>
      </c>
      <c r="AI93" s="1">
        <v>44652.648923611108</v>
      </c>
      <c r="AJ93">
        <v>80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-9</v>
      </c>
      <c r="AQ93">
        <v>0</v>
      </c>
      <c r="AR93">
        <v>0</v>
      </c>
      <c r="AS93">
        <v>0</v>
      </c>
      <c r="AT93" t="s">
        <v>87</v>
      </c>
      <c r="AU93" t="s">
        <v>87</v>
      </c>
      <c r="AV93" t="s">
        <v>87</v>
      </c>
      <c r="AW93" t="s">
        <v>87</v>
      </c>
      <c r="AX93" t="s">
        <v>87</v>
      </c>
      <c r="AY93" t="s">
        <v>87</v>
      </c>
      <c r="AZ93" t="s">
        <v>87</v>
      </c>
      <c r="BA93" t="s">
        <v>87</v>
      </c>
      <c r="BB93" t="s">
        <v>87</v>
      </c>
      <c r="BC93" t="s">
        <v>87</v>
      </c>
      <c r="BD93" t="s">
        <v>87</v>
      </c>
      <c r="BE93" t="s">
        <v>87</v>
      </c>
    </row>
    <row r="94" spans="1:57" x14ac:dyDescent="0.35">
      <c r="A94" t="s">
        <v>304</v>
      </c>
      <c r="B94" t="s">
        <v>79</v>
      </c>
      <c r="C94" t="s">
        <v>279</v>
      </c>
      <c r="D94" t="s">
        <v>81</v>
      </c>
      <c r="E94" s="2" t="str">
        <f>HYPERLINK("capsilon://?command=openfolder&amp;siteaddress=FAM.docvelocity-na8.net&amp;folderid=FXD017FEBE-EFC1-AD45-B13A-1657DB1D5FE9","FX220310884")</f>
        <v>FX220310884</v>
      </c>
      <c r="F94" t="s">
        <v>19</v>
      </c>
      <c r="G94" t="s">
        <v>19</v>
      </c>
      <c r="H94" t="s">
        <v>82</v>
      </c>
      <c r="I94" t="s">
        <v>305</v>
      </c>
      <c r="J94">
        <v>0</v>
      </c>
      <c r="K94" t="s">
        <v>84</v>
      </c>
      <c r="L94" t="s">
        <v>85</v>
      </c>
      <c r="M94" t="s">
        <v>86</v>
      </c>
      <c r="N94">
        <v>2</v>
      </c>
      <c r="O94" s="1">
        <v>44652.635023148148</v>
      </c>
      <c r="P94" s="1">
        <v>44652.650127314817</v>
      </c>
      <c r="Q94">
        <v>1153</v>
      </c>
      <c r="R94">
        <v>152</v>
      </c>
      <c r="S94" t="b">
        <v>0</v>
      </c>
      <c r="T94" t="s">
        <v>87</v>
      </c>
      <c r="U94" t="b">
        <v>0</v>
      </c>
      <c r="V94" t="s">
        <v>93</v>
      </c>
      <c r="W94" s="1">
        <v>44652.640983796293</v>
      </c>
      <c r="X94">
        <v>48</v>
      </c>
      <c r="Y94">
        <v>9</v>
      </c>
      <c r="Z94">
        <v>0</v>
      </c>
      <c r="AA94">
        <v>9</v>
      </c>
      <c r="AB94">
        <v>0</v>
      </c>
      <c r="AC94">
        <v>4</v>
      </c>
      <c r="AD94">
        <v>-9</v>
      </c>
      <c r="AE94">
        <v>0</v>
      </c>
      <c r="AF94">
        <v>0</v>
      </c>
      <c r="AG94">
        <v>0</v>
      </c>
      <c r="AH94" t="s">
        <v>102</v>
      </c>
      <c r="AI94" s="1">
        <v>44652.650127314817</v>
      </c>
      <c r="AJ94">
        <v>104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-9</v>
      </c>
      <c r="AQ94">
        <v>0</v>
      </c>
      <c r="AR94">
        <v>0</v>
      </c>
      <c r="AS94">
        <v>0</v>
      </c>
      <c r="AT94" t="s">
        <v>87</v>
      </c>
      <c r="AU94" t="s">
        <v>87</v>
      </c>
      <c r="AV94" t="s">
        <v>87</v>
      </c>
      <c r="AW94" t="s">
        <v>87</v>
      </c>
      <c r="AX94" t="s">
        <v>87</v>
      </c>
      <c r="AY94" t="s">
        <v>87</v>
      </c>
      <c r="AZ94" t="s">
        <v>87</v>
      </c>
      <c r="BA94" t="s">
        <v>87</v>
      </c>
      <c r="BB94" t="s">
        <v>87</v>
      </c>
      <c r="BC94" t="s">
        <v>87</v>
      </c>
      <c r="BD94" t="s">
        <v>87</v>
      </c>
      <c r="BE94" t="s">
        <v>87</v>
      </c>
    </row>
    <row r="95" spans="1:57" x14ac:dyDescent="0.35">
      <c r="A95" t="s">
        <v>306</v>
      </c>
      <c r="B95" t="s">
        <v>79</v>
      </c>
      <c r="C95" t="s">
        <v>307</v>
      </c>
      <c r="D95" t="s">
        <v>81</v>
      </c>
      <c r="E95" s="2" t="str">
        <f>HYPERLINK("capsilon://?command=openfolder&amp;siteaddress=FAM.docvelocity-na8.net&amp;folderid=FXD9775687-185F-A24D-BCDA-695FEA24A05E","FX22042148")</f>
        <v>FX22042148</v>
      </c>
      <c r="F95" t="s">
        <v>19</v>
      </c>
      <c r="G95" t="s">
        <v>19</v>
      </c>
      <c r="H95" t="s">
        <v>82</v>
      </c>
      <c r="I95" t="s">
        <v>308</v>
      </c>
      <c r="J95">
        <v>0</v>
      </c>
      <c r="K95" t="s">
        <v>84</v>
      </c>
      <c r="L95" t="s">
        <v>85</v>
      </c>
      <c r="M95" t="s">
        <v>86</v>
      </c>
      <c r="N95">
        <v>2</v>
      </c>
      <c r="O95" s="1">
        <v>44662.338240740741</v>
      </c>
      <c r="P95" s="1">
        <v>44662.353796296295</v>
      </c>
      <c r="Q95">
        <v>1185</v>
      </c>
      <c r="R95">
        <v>159</v>
      </c>
      <c r="S95" t="b">
        <v>0</v>
      </c>
      <c r="T95" t="s">
        <v>87</v>
      </c>
      <c r="U95" t="b">
        <v>0</v>
      </c>
      <c r="V95" t="s">
        <v>113</v>
      </c>
      <c r="W95" s="1">
        <v>44662.352800925924</v>
      </c>
      <c r="X95">
        <v>82</v>
      </c>
      <c r="Y95">
        <v>9</v>
      </c>
      <c r="Z95">
        <v>0</v>
      </c>
      <c r="AA95">
        <v>9</v>
      </c>
      <c r="AB95">
        <v>0</v>
      </c>
      <c r="AC95">
        <v>2</v>
      </c>
      <c r="AD95">
        <v>-9</v>
      </c>
      <c r="AE95">
        <v>0</v>
      </c>
      <c r="AF95">
        <v>0</v>
      </c>
      <c r="AG95">
        <v>0</v>
      </c>
      <c r="AH95" t="s">
        <v>114</v>
      </c>
      <c r="AI95" s="1">
        <v>44662.353796296295</v>
      </c>
      <c r="AJ95">
        <v>77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-9</v>
      </c>
      <c r="AQ95">
        <v>0</v>
      </c>
      <c r="AR95">
        <v>0</v>
      </c>
      <c r="AS95">
        <v>0</v>
      </c>
      <c r="AT95" t="s">
        <v>87</v>
      </c>
      <c r="AU95" t="s">
        <v>87</v>
      </c>
      <c r="AV95" t="s">
        <v>87</v>
      </c>
      <c r="AW95" t="s">
        <v>87</v>
      </c>
      <c r="AX95" t="s">
        <v>87</v>
      </c>
      <c r="AY95" t="s">
        <v>87</v>
      </c>
      <c r="AZ95" t="s">
        <v>87</v>
      </c>
      <c r="BA95" t="s">
        <v>87</v>
      </c>
      <c r="BB95" t="s">
        <v>87</v>
      </c>
      <c r="BC95" t="s">
        <v>87</v>
      </c>
      <c r="BD95" t="s">
        <v>87</v>
      </c>
      <c r="BE95" t="s">
        <v>87</v>
      </c>
    </row>
    <row r="96" spans="1:57" x14ac:dyDescent="0.35">
      <c r="A96" t="s">
        <v>309</v>
      </c>
      <c r="B96" t="s">
        <v>79</v>
      </c>
      <c r="C96" t="s">
        <v>310</v>
      </c>
      <c r="D96" t="s">
        <v>81</v>
      </c>
      <c r="E96" s="2" t="str">
        <f>HYPERLINK("capsilon://?command=openfolder&amp;siteaddress=FAM.docvelocity-na8.net&amp;folderid=FX0EED0700-CAB7-069A-AF81-AFDAF3A1F074","FX22041482")</f>
        <v>FX22041482</v>
      </c>
      <c r="F96" t="s">
        <v>19</v>
      </c>
      <c r="G96" t="s">
        <v>19</v>
      </c>
      <c r="H96" t="s">
        <v>82</v>
      </c>
      <c r="I96" t="s">
        <v>311</v>
      </c>
      <c r="J96">
        <v>0</v>
      </c>
      <c r="K96" t="s">
        <v>84</v>
      </c>
      <c r="L96" t="s">
        <v>85</v>
      </c>
      <c r="M96" t="s">
        <v>86</v>
      </c>
      <c r="N96">
        <v>1</v>
      </c>
      <c r="O96" s="1">
        <v>44662.448240740741</v>
      </c>
      <c r="P96" s="1">
        <v>44662.449745370373</v>
      </c>
      <c r="Q96">
        <v>17</v>
      </c>
      <c r="R96">
        <v>113</v>
      </c>
      <c r="S96" t="b">
        <v>0</v>
      </c>
      <c r="T96" t="s">
        <v>87</v>
      </c>
      <c r="U96" t="b">
        <v>0</v>
      </c>
      <c r="V96" t="s">
        <v>206</v>
      </c>
      <c r="W96" s="1">
        <v>44662.449745370373</v>
      </c>
      <c r="X96">
        <v>63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52</v>
      </c>
      <c r="AF96">
        <v>0</v>
      </c>
      <c r="AG96">
        <v>1</v>
      </c>
      <c r="AH96" t="s">
        <v>87</v>
      </c>
      <c r="AI96" t="s">
        <v>87</v>
      </c>
      <c r="AJ96" t="s">
        <v>87</v>
      </c>
      <c r="AK96" t="s">
        <v>87</v>
      </c>
      <c r="AL96" t="s">
        <v>87</v>
      </c>
      <c r="AM96" t="s">
        <v>87</v>
      </c>
      <c r="AN96" t="s">
        <v>87</v>
      </c>
      <c r="AO96" t="s">
        <v>87</v>
      </c>
      <c r="AP96" t="s">
        <v>87</v>
      </c>
      <c r="AQ96" t="s">
        <v>87</v>
      </c>
      <c r="AR96" t="s">
        <v>87</v>
      </c>
      <c r="AS96" t="s">
        <v>87</v>
      </c>
      <c r="AT96" t="s">
        <v>87</v>
      </c>
      <c r="AU96" t="s">
        <v>87</v>
      </c>
      <c r="AV96" t="s">
        <v>87</v>
      </c>
      <c r="AW96" t="s">
        <v>87</v>
      </c>
      <c r="AX96" t="s">
        <v>87</v>
      </c>
      <c r="AY96" t="s">
        <v>87</v>
      </c>
      <c r="AZ96" t="s">
        <v>87</v>
      </c>
      <c r="BA96" t="s">
        <v>87</v>
      </c>
      <c r="BB96" t="s">
        <v>87</v>
      </c>
      <c r="BC96" t="s">
        <v>87</v>
      </c>
      <c r="BD96" t="s">
        <v>87</v>
      </c>
      <c r="BE96" t="s">
        <v>87</v>
      </c>
    </row>
    <row r="97" spans="1:57" x14ac:dyDescent="0.35">
      <c r="A97" t="s">
        <v>312</v>
      </c>
      <c r="B97" t="s">
        <v>79</v>
      </c>
      <c r="C97" t="s">
        <v>310</v>
      </c>
      <c r="D97" t="s">
        <v>81</v>
      </c>
      <c r="E97" s="2" t="str">
        <f>HYPERLINK("capsilon://?command=openfolder&amp;siteaddress=FAM.docvelocity-na8.net&amp;folderid=FX0EED0700-CAB7-069A-AF81-AFDAF3A1F074","FX22041482")</f>
        <v>FX22041482</v>
      </c>
      <c r="F97" t="s">
        <v>19</v>
      </c>
      <c r="G97" t="s">
        <v>19</v>
      </c>
      <c r="H97" t="s">
        <v>82</v>
      </c>
      <c r="I97" t="s">
        <v>311</v>
      </c>
      <c r="J97">
        <v>0</v>
      </c>
      <c r="K97" t="s">
        <v>84</v>
      </c>
      <c r="L97" t="s">
        <v>85</v>
      </c>
      <c r="M97" t="s">
        <v>86</v>
      </c>
      <c r="N97">
        <v>2</v>
      </c>
      <c r="O97" s="1">
        <v>44662.450046296297</v>
      </c>
      <c r="P97" s="1">
        <v>44662.465960648151</v>
      </c>
      <c r="Q97">
        <v>229</v>
      </c>
      <c r="R97">
        <v>1146</v>
      </c>
      <c r="S97" t="b">
        <v>0</v>
      </c>
      <c r="T97" t="s">
        <v>87</v>
      </c>
      <c r="U97" t="b">
        <v>1</v>
      </c>
      <c r="V97" t="s">
        <v>133</v>
      </c>
      <c r="W97" s="1">
        <v>44662.459062499998</v>
      </c>
      <c r="X97">
        <v>773</v>
      </c>
      <c r="Y97">
        <v>37</v>
      </c>
      <c r="Z97">
        <v>0</v>
      </c>
      <c r="AA97">
        <v>37</v>
      </c>
      <c r="AB97">
        <v>0</v>
      </c>
      <c r="AC97">
        <v>20</v>
      </c>
      <c r="AD97">
        <v>-37</v>
      </c>
      <c r="AE97">
        <v>0</v>
      </c>
      <c r="AF97">
        <v>0</v>
      </c>
      <c r="AG97">
        <v>0</v>
      </c>
      <c r="AH97" t="s">
        <v>143</v>
      </c>
      <c r="AI97" s="1">
        <v>44662.465960648151</v>
      </c>
      <c r="AJ97">
        <v>342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-37</v>
      </c>
      <c r="AQ97">
        <v>0</v>
      </c>
      <c r="AR97">
        <v>0</v>
      </c>
      <c r="AS97">
        <v>0</v>
      </c>
      <c r="AT97" t="s">
        <v>87</v>
      </c>
      <c r="AU97" t="s">
        <v>87</v>
      </c>
      <c r="AV97" t="s">
        <v>87</v>
      </c>
      <c r="AW97" t="s">
        <v>87</v>
      </c>
      <c r="AX97" t="s">
        <v>87</v>
      </c>
      <c r="AY97" t="s">
        <v>87</v>
      </c>
      <c r="AZ97" t="s">
        <v>87</v>
      </c>
      <c r="BA97" t="s">
        <v>87</v>
      </c>
      <c r="BB97" t="s">
        <v>87</v>
      </c>
      <c r="BC97" t="s">
        <v>87</v>
      </c>
      <c r="BD97" t="s">
        <v>87</v>
      </c>
      <c r="BE97" t="s">
        <v>87</v>
      </c>
    </row>
    <row r="98" spans="1:57" x14ac:dyDescent="0.35">
      <c r="A98" t="s">
        <v>313</v>
      </c>
      <c r="B98" t="s">
        <v>79</v>
      </c>
      <c r="C98" t="s">
        <v>314</v>
      </c>
      <c r="D98" t="s">
        <v>81</v>
      </c>
      <c r="E98" s="2" t="str">
        <f>HYPERLINK("capsilon://?command=openfolder&amp;siteaddress=FAM.docvelocity-na8.net&amp;folderid=FXE4A4A723-1671-2EE9-56A4-C55EADF63A85","FX220312246")</f>
        <v>FX220312246</v>
      </c>
      <c r="F98" t="s">
        <v>19</v>
      </c>
      <c r="G98" t="s">
        <v>19</v>
      </c>
      <c r="H98" t="s">
        <v>82</v>
      </c>
      <c r="I98" t="s">
        <v>315</v>
      </c>
      <c r="J98">
        <v>64</v>
      </c>
      <c r="K98" t="s">
        <v>84</v>
      </c>
      <c r="L98" t="s">
        <v>85</v>
      </c>
      <c r="M98" t="s">
        <v>86</v>
      </c>
      <c r="N98">
        <v>2</v>
      </c>
      <c r="O98" s="1">
        <v>44662.517025462963</v>
      </c>
      <c r="P98" s="1">
        <v>44662.63013888889</v>
      </c>
      <c r="Q98">
        <v>6642</v>
      </c>
      <c r="R98">
        <v>3131</v>
      </c>
      <c r="S98" t="b">
        <v>0</v>
      </c>
      <c r="T98" t="s">
        <v>87</v>
      </c>
      <c r="U98" t="b">
        <v>0</v>
      </c>
      <c r="V98" t="s">
        <v>316</v>
      </c>
      <c r="W98" s="1">
        <v>44662.537812499999</v>
      </c>
      <c r="X98">
        <v>1730</v>
      </c>
      <c r="Y98">
        <v>154</v>
      </c>
      <c r="Z98">
        <v>0</v>
      </c>
      <c r="AA98">
        <v>154</v>
      </c>
      <c r="AB98">
        <v>0</v>
      </c>
      <c r="AC98">
        <v>139</v>
      </c>
      <c r="AD98">
        <v>-90</v>
      </c>
      <c r="AE98">
        <v>0</v>
      </c>
      <c r="AF98">
        <v>0</v>
      </c>
      <c r="AG98">
        <v>0</v>
      </c>
      <c r="AH98" t="s">
        <v>89</v>
      </c>
      <c r="AI98" s="1">
        <v>44662.63013888889</v>
      </c>
      <c r="AJ98">
        <v>595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-90</v>
      </c>
      <c r="AQ98">
        <v>0</v>
      </c>
      <c r="AR98">
        <v>0</v>
      </c>
      <c r="AS98">
        <v>0</v>
      </c>
      <c r="AT98" t="s">
        <v>87</v>
      </c>
      <c r="AU98" t="s">
        <v>87</v>
      </c>
      <c r="AV98" t="s">
        <v>87</v>
      </c>
      <c r="AW98" t="s">
        <v>87</v>
      </c>
      <c r="AX98" t="s">
        <v>87</v>
      </c>
      <c r="AY98" t="s">
        <v>87</v>
      </c>
      <c r="AZ98" t="s">
        <v>87</v>
      </c>
      <c r="BA98" t="s">
        <v>87</v>
      </c>
      <c r="BB98" t="s">
        <v>87</v>
      </c>
      <c r="BC98" t="s">
        <v>87</v>
      </c>
      <c r="BD98" t="s">
        <v>87</v>
      </c>
      <c r="BE98" t="s">
        <v>87</v>
      </c>
    </row>
    <row r="99" spans="1:57" x14ac:dyDescent="0.35">
      <c r="A99" t="s">
        <v>317</v>
      </c>
      <c r="B99" t="s">
        <v>79</v>
      </c>
      <c r="C99" t="s">
        <v>318</v>
      </c>
      <c r="D99" t="s">
        <v>81</v>
      </c>
      <c r="E99" s="2" t="str">
        <f>HYPERLINK("capsilon://?command=openfolder&amp;siteaddress=FAM.docvelocity-na8.net&amp;folderid=FX48474BF1-EC84-4B63-C82B-B5D6FCEE9033","FX22031213")</f>
        <v>FX22031213</v>
      </c>
      <c r="F99" t="s">
        <v>19</v>
      </c>
      <c r="G99" t="s">
        <v>19</v>
      </c>
      <c r="H99" t="s">
        <v>82</v>
      </c>
      <c r="I99" t="s">
        <v>319</v>
      </c>
      <c r="J99">
        <v>0</v>
      </c>
      <c r="K99" t="s">
        <v>84</v>
      </c>
      <c r="L99" t="s">
        <v>85</v>
      </c>
      <c r="M99" t="s">
        <v>86</v>
      </c>
      <c r="N99">
        <v>2</v>
      </c>
      <c r="O99" s="1">
        <v>44662.532997685186</v>
      </c>
      <c r="P99" s="1">
        <v>44662.630312499998</v>
      </c>
      <c r="Q99">
        <v>8248</v>
      </c>
      <c r="R99">
        <v>160</v>
      </c>
      <c r="S99" t="b">
        <v>0</v>
      </c>
      <c r="T99" t="s">
        <v>87</v>
      </c>
      <c r="U99" t="b">
        <v>0</v>
      </c>
      <c r="V99" t="s">
        <v>316</v>
      </c>
      <c r="W99" s="1">
        <v>44662.539293981485</v>
      </c>
      <c r="X99">
        <v>127</v>
      </c>
      <c r="Y99">
        <v>0</v>
      </c>
      <c r="Z99">
        <v>0</v>
      </c>
      <c r="AA99">
        <v>0</v>
      </c>
      <c r="AB99">
        <v>52</v>
      </c>
      <c r="AC99">
        <v>0</v>
      </c>
      <c r="AD99">
        <v>0</v>
      </c>
      <c r="AE99">
        <v>0</v>
      </c>
      <c r="AF99">
        <v>0</v>
      </c>
      <c r="AG99">
        <v>0</v>
      </c>
      <c r="AH99" t="s">
        <v>89</v>
      </c>
      <c r="AI99" s="1">
        <v>44662.630312499998</v>
      </c>
      <c r="AJ99">
        <v>14</v>
      </c>
      <c r="AK99">
        <v>0</v>
      </c>
      <c r="AL99">
        <v>0</v>
      </c>
      <c r="AM99">
        <v>0</v>
      </c>
      <c r="AN99">
        <v>52</v>
      </c>
      <c r="AO99">
        <v>0</v>
      </c>
      <c r="AP99">
        <v>0</v>
      </c>
      <c r="AQ99">
        <v>0</v>
      </c>
      <c r="AR99">
        <v>0</v>
      </c>
      <c r="AS99">
        <v>0</v>
      </c>
      <c r="AT99" t="s">
        <v>87</v>
      </c>
      <c r="AU99" t="s">
        <v>87</v>
      </c>
      <c r="AV99" t="s">
        <v>87</v>
      </c>
      <c r="AW99" t="s">
        <v>87</v>
      </c>
      <c r="AX99" t="s">
        <v>87</v>
      </c>
      <c r="AY99" t="s">
        <v>87</v>
      </c>
      <c r="AZ99" t="s">
        <v>87</v>
      </c>
      <c r="BA99" t="s">
        <v>87</v>
      </c>
      <c r="BB99" t="s">
        <v>87</v>
      </c>
      <c r="BC99" t="s">
        <v>87</v>
      </c>
      <c r="BD99" t="s">
        <v>87</v>
      </c>
      <c r="BE99" t="s">
        <v>87</v>
      </c>
    </row>
    <row r="100" spans="1:57" x14ac:dyDescent="0.35">
      <c r="A100" t="s">
        <v>320</v>
      </c>
      <c r="B100" t="s">
        <v>79</v>
      </c>
      <c r="C100" t="s">
        <v>321</v>
      </c>
      <c r="D100" t="s">
        <v>81</v>
      </c>
      <c r="E100" s="2" t="str">
        <f>HYPERLINK("capsilon://?command=openfolder&amp;siteaddress=FAM.docvelocity-na8.net&amp;folderid=FX0F722F7B-665D-F056-B07C-1773775F9DA7","FX22017357")</f>
        <v>FX22017357</v>
      </c>
      <c r="F100" t="s">
        <v>19</v>
      </c>
      <c r="G100" t="s">
        <v>19</v>
      </c>
      <c r="H100" t="s">
        <v>82</v>
      </c>
      <c r="I100" t="s">
        <v>322</v>
      </c>
      <c r="J100">
        <v>32</v>
      </c>
      <c r="K100" t="s">
        <v>84</v>
      </c>
      <c r="L100" t="s">
        <v>85</v>
      </c>
      <c r="M100" t="s">
        <v>86</v>
      </c>
      <c r="N100">
        <v>1</v>
      </c>
      <c r="O100" s="1">
        <v>44662.561238425929</v>
      </c>
      <c r="P100" s="1">
        <v>44662.571574074071</v>
      </c>
      <c r="Q100">
        <v>479</v>
      </c>
      <c r="R100">
        <v>414</v>
      </c>
      <c r="S100" t="b">
        <v>0</v>
      </c>
      <c r="T100" t="s">
        <v>87</v>
      </c>
      <c r="U100" t="b">
        <v>0</v>
      </c>
      <c r="V100" t="s">
        <v>93</v>
      </c>
      <c r="W100" s="1">
        <v>44662.571574074071</v>
      </c>
      <c r="X100">
        <v>385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32</v>
      </c>
      <c r="AE100">
        <v>27</v>
      </c>
      <c r="AF100">
        <v>0</v>
      </c>
      <c r="AG100">
        <v>2</v>
      </c>
      <c r="AH100" t="s">
        <v>87</v>
      </c>
      <c r="AI100" t="s">
        <v>87</v>
      </c>
      <c r="AJ100" t="s">
        <v>87</v>
      </c>
      <c r="AK100" t="s">
        <v>87</v>
      </c>
      <c r="AL100" t="s">
        <v>87</v>
      </c>
      <c r="AM100" t="s">
        <v>87</v>
      </c>
      <c r="AN100" t="s">
        <v>87</v>
      </c>
      <c r="AO100" t="s">
        <v>87</v>
      </c>
      <c r="AP100" t="s">
        <v>87</v>
      </c>
      <c r="AQ100" t="s">
        <v>87</v>
      </c>
      <c r="AR100" t="s">
        <v>87</v>
      </c>
      <c r="AS100" t="s">
        <v>87</v>
      </c>
      <c r="AT100" t="s">
        <v>87</v>
      </c>
      <c r="AU100" t="s">
        <v>87</v>
      </c>
      <c r="AV100" t="s">
        <v>87</v>
      </c>
      <c r="AW100" t="s">
        <v>87</v>
      </c>
      <c r="AX100" t="s">
        <v>87</v>
      </c>
      <c r="AY100" t="s">
        <v>87</v>
      </c>
      <c r="AZ100" t="s">
        <v>87</v>
      </c>
      <c r="BA100" t="s">
        <v>87</v>
      </c>
      <c r="BB100" t="s">
        <v>87</v>
      </c>
      <c r="BC100" t="s">
        <v>87</v>
      </c>
      <c r="BD100" t="s">
        <v>87</v>
      </c>
      <c r="BE100" t="s">
        <v>87</v>
      </c>
    </row>
    <row r="101" spans="1:57" x14ac:dyDescent="0.35">
      <c r="A101" t="s">
        <v>323</v>
      </c>
      <c r="B101" t="s">
        <v>79</v>
      </c>
      <c r="C101" t="s">
        <v>321</v>
      </c>
      <c r="D101" t="s">
        <v>81</v>
      </c>
      <c r="E101" s="2" t="str">
        <f>HYPERLINK("capsilon://?command=openfolder&amp;siteaddress=FAM.docvelocity-na8.net&amp;folderid=FX0F722F7B-665D-F056-B07C-1773775F9DA7","FX22017357")</f>
        <v>FX22017357</v>
      </c>
      <c r="F101" t="s">
        <v>19</v>
      </c>
      <c r="G101" t="s">
        <v>19</v>
      </c>
      <c r="H101" t="s">
        <v>82</v>
      </c>
      <c r="I101" t="s">
        <v>324</v>
      </c>
      <c r="J101">
        <v>32</v>
      </c>
      <c r="K101" t="s">
        <v>84</v>
      </c>
      <c r="L101" t="s">
        <v>85</v>
      </c>
      <c r="M101" t="s">
        <v>86</v>
      </c>
      <c r="N101">
        <v>2</v>
      </c>
      <c r="O101" s="1">
        <v>44662.571319444447</v>
      </c>
      <c r="P101" s="1">
        <v>44662.632997685185</v>
      </c>
      <c r="Q101">
        <v>4261</v>
      </c>
      <c r="R101">
        <v>1068</v>
      </c>
      <c r="S101" t="b">
        <v>0</v>
      </c>
      <c r="T101" t="s">
        <v>87</v>
      </c>
      <c r="U101" t="b">
        <v>0</v>
      </c>
      <c r="V101" t="s">
        <v>243</v>
      </c>
      <c r="W101" s="1">
        <v>44662.621412037035</v>
      </c>
      <c r="X101">
        <v>819</v>
      </c>
      <c r="Y101">
        <v>49</v>
      </c>
      <c r="Z101">
        <v>0</v>
      </c>
      <c r="AA101">
        <v>49</v>
      </c>
      <c r="AB101">
        <v>0</v>
      </c>
      <c r="AC101">
        <v>31</v>
      </c>
      <c r="AD101">
        <v>-17</v>
      </c>
      <c r="AE101">
        <v>0</v>
      </c>
      <c r="AF101">
        <v>0</v>
      </c>
      <c r="AG101">
        <v>0</v>
      </c>
      <c r="AH101" t="s">
        <v>89</v>
      </c>
      <c r="AI101" s="1">
        <v>44662.632997685185</v>
      </c>
      <c r="AJ101">
        <v>231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-17</v>
      </c>
      <c r="AQ101">
        <v>0</v>
      </c>
      <c r="AR101">
        <v>0</v>
      </c>
      <c r="AS101">
        <v>0</v>
      </c>
      <c r="AT101" t="s">
        <v>87</v>
      </c>
      <c r="AU101" t="s">
        <v>87</v>
      </c>
      <c r="AV101" t="s">
        <v>87</v>
      </c>
      <c r="AW101" t="s">
        <v>87</v>
      </c>
      <c r="AX101" t="s">
        <v>87</v>
      </c>
      <c r="AY101" t="s">
        <v>87</v>
      </c>
      <c r="AZ101" t="s">
        <v>87</v>
      </c>
      <c r="BA101" t="s">
        <v>87</v>
      </c>
      <c r="BB101" t="s">
        <v>87</v>
      </c>
      <c r="BC101" t="s">
        <v>87</v>
      </c>
      <c r="BD101" t="s">
        <v>87</v>
      </c>
      <c r="BE101" t="s">
        <v>87</v>
      </c>
    </row>
    <row r="102" spans="1:57" x14ac:dyDescent="0.35">
      <c r="A102" t="s">
        <v>325</v>
      </c>
      <c r="B102" t="s">
        <v>79</v>
      </c>
      <c r="C102" t="s">
        <v>321</v>
      </c>
      <c r="D102" t="s">
        <v>81</v>
      </c>
      <c r="E102" s="2" t="str">
        <f>HYPERLINK("capsilon://?command=openfolder&amp;siteaddress=FAM.docvelocity-na8.net&amp;folderid=FX0F722F7B-665D-F056-B07C-1773775F9DA7","FX22017357")</f>
        <v>FX22017357</v>
      </c>
      <c r="F102" t="s">
        <v>19</v>
      </c>
      <c r="G102" t="s">
        <v>19</v>
      </c>
      <c r="H102" t="s">
        <v>82</v>
      </c>
      <c r="I102" t="s">
        <v>322</v>
      </c>
      <c r="J102">
        <v>64</v>
      </c>
      <c r="K102" t="s">
        <v>84</v>
      </c>
      <c r="L102" t="s">
        <v>85</v>
      </c>
      <c r="M102" t="s">
        <v>86</v>
      </c>
      <c r="N102">
        <v>2</v>
      </c>
      <c r="O102" s="1">
        <v>44662.574976851851</v>
      </c>
      <c r="P102" s="1">
        <v>44662.647152777776</v>
      </c>
      <c r="Q102">
        <v>3451</v>
      </c>
      <c r="R102">
        <v>2785</v>
      </c>
      <c r="S102" t="b">
        <v>0</v>
      </c>
      <c r="T102" t="s">
        <v>87</v>
      </c>
      <c r="U102" t="b">
        <v>1</v>
      </c>
      <c r="V102" t="s">
        <v>88</v>
      </c>
      <c r="W102" s="1">
        <v>44662.635381944441</v>
      </c>
      <c r="X102">
        <v>2267</v>
      </c>
      <c r="Y102">
        <v>125</v>
      </c>
      <c r="Z102">
        <v>0</v>
      </c>
      <c r="AA102">
        <v>125</v>
      </c>
      <c r="AB102">
        <v>0</v>
      </c>
      <c r="AC102">
        <v>87</v>
      </c>
      <c r="AD102">
        <v>-61</v>
      </c>
      <c r="AE102">
        <v>0</v>
      </c>
      <c r="AF102">
        <v>0</v>
      </c>
      <c r="AG102">
        <v>0</v>
      </c>
      <c r="AH102" t="s">
        <v>273</v>
      </c>
      <c r="AI102" s="1">
        <v>44662.647152777776</v>
      </c>
      <c r="AJ102">
        <v>467</v>
      </c>
      <c r="AK102">
        <v>9</v>
      </c>
      <c r="AL102">
        <v>0</v>
      </c>
      <c r="AM102">
        <v>9</v>
      </c>
      <c r="AN102">
        <v>0</v>
      </c>
      <c r="AO102">
        <v>8</v>
      </c>
      <c r="AP102">
        <v>-70</v>
      </c>
      <c r="AQ102">
        <v>0</v>
      </c>
      <c r="AR102">
        <v>0</v>
      </c>
      <c r="AS102">
        <v>0</v>
      </c>
      <c r="AT102" t="s">
        <v>87</v>
      </c>
      <c r="AU102" t="s">
        <v>87</v>
      </c>
      <c r="AV102" t="s">
        <v>87</v>
      </c>
      <c r="AW102" t="s">
        <v>87</v>
      </c>
      <c r="AX102" t="s">
        <v>87</v>
      </c>
      <c r="AY102" t="s">
        <v>87</v>
      </c>
      <c r="AZ102" t="s">
        <v>87</v>
      </c>
      <c r="BA102" t="s">
        <v>87</v>
      </c>
      <c r="BB102" t="s">
        <v>87</v>
      </c>
      <c r="BC102" t="s">
        <v>87</v>
      </c>
      <c r="BD102" t="s">
        <v>87</v>
      </c>
      <c r="BE102" t="s">
        <v>87</v>
      </c>
    </row>
    <row r="103" spans="1:57" x14ac:dyDescent="0.35">
      <c r="A103" t="s">
        <v>326</v>
      </c>
      <c r="B103" t="s">
        <v>79</v>
      </c>
      <c r="C103" t="s">
        <v>327</v>
      </c>
      <c r="D103" t="s">
        <v>81</v>
      </c>
      <c r="E103" s="2" t="str">
        <f>HYPERLINK("capsilon://?command=openfolder&amp;siteaddress=FAM.docvelocity-na8.net&amp;folderid=FX2D1EF45E-5A4E-59F2-D442-CC5BFA9B2C57","FX22043079")</f>
        <v>FX22043079</v>
      </c>
      <c r="F103" t="s">
        <v>19</v>
      </c>
      <c r="G103" t="s">
        <v>19</v>
      </c>
      <c r="H103" t="s">
        <v>82</v>
      </c>
      <c r="I103" t="s">
        <v>328</v>
      </c>
      <c r="J103">
        <v>92</v>
      </c>
      <c r="K103" t="s">
        <v>84</v>
      </c>
      <c r="L103" t="s">
        <v>85</v>
      </c>
      <c r="M103" t="s">
        <v>86</v>
      </c>
      <c r="N103">
        <v>1</v>
      </c>
      <c r="O103" s="1">
        <v>44662.657696759263</v>
      </c>
      <c r="P103" s="1">
        <v>44662.70412037037</v>
      </c>
      <c r="Q103">
        <v>3511</v>
      </c>
      <c r="R103">
        <v>500</v>
      </c>
      <c r="S103" t="b">
        <v>0</v>
      </c>
      <c r="T103" t="s">
        <v>87</v>
      </c>
      <c r="U103" t="b">
        <v>0</v>
      </c>
      <c r="V103" t="s">
        <v>93</v>
      </c>
      <c r="W103" s="1">
        <v>44662.70412037037</v>
      </c>
      <c r="X103">
        <v>195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92</v>
      </c>
      <c r="AE103">
        <v>75</v>
      </c>
      <c r="AF103">
        <v>0</v>
      </c>
      <c r="AG103">
        <v>6</v>
      </c>
      <c r="AH103" t="s">
        <v>87</v>
      </c>
      <c r="AI103" t="s">
        <v>87</v>
      </c>
      <c r="AJ103" t="s">
        <v>87</v>
      </c>
      <c r="AK103" t="s">
        <v>87</v>
      </c>
      <c r="AL103" t="s">
        <v>87</v>
      </c>
      <c r="AM103" t="s">
        <v>87</v>
      </c>
      <c r="AN103" t="s">
        <v>87</v>
      </c>
      <c r="AO103" t="s">
        <v>87</v>
      </c>
      <c r="AP103" t="s">
        <v>87</v>
      </c>
      <c r="AQ103" t="s">
        <v>87</v>
      </c>
      <c r="AR103" t="s">
        <v>87</v>
      </c>
      <c r="AS103" t="s">
        <v>87</v>
      </c>
      <c r="AT103" t="s">
        <v>87</v>
      </c>
      <c r="AU103" t="s">
        <v>87</v>
      </c>
      <c r="AV103" t="s">
        <v>87</v>
      </c>
      <c r="AW103" t="s">
        <v>87</v>
      </c>
      <c r="AX103" t="s">
        <v>87</v>
      </c>
      <c r="AY103" t="s">
        <v>87</v>
      </c>
      <c r="AZ103" t="s">
        <v>87</v>
      </c>
      <c r="BA103" t="s">
        <v>87</v>
      </c>
      <c r="BB103" t="s">
        <v>87</v>
      </c>
      <c r="BC103" t="s">
        <v>87</v>
      </c>
      <c r="BD103" t="s">
        <v>87</v>
      </c>
      <c r="BE103" t="s">
        <v>87</v>
      </c>
    </row>
    <row r="104" spans="1:57" x14ac:dyDescent="0.35">
      <c r="A104" t="s">
        <v>329</v>
      </c>
      <c r="B104" t="s">
        <v>79</v>
      </c>
      <c r="C104" t="s">
        <v>327</v>
      </c>
      <c r="D104" t="s">
        <v>81</v>
      </c>
      <c r="E104" s="2" t="str">
        <f>HYPERLINK("capsilon://?command=openfolder&amp;siteaddress=FAM.docvelocity-na8.net&amp;folderid=FX2D1EF45E-5A4E-59F2-D442-CC5BFA9B2C57","FX22043079")</f>
        <v>FX22043079</v>
      </c>
      <c r="F104" t="s">
        <v>19</v>
      </c>
      <c r="G104" t="s">
        <v>19</v>
      </c>
      <c r="H104" t="s">
        <v>82</v>
      </c>
      <c r="I104" t="s">
        <v>330</v>
      </c>
      <c r="J104">
        <v>92</v>
      </c>
      <c r="K104" t="s">
        <v>84</v>
      </c>
      <c r="L104" t="s">
        <v>85</v>
      </c>
      <c r="M104" t="s">
        <v>86</v>
      </c>
      <c r="N104">
        <v>1</v>
      </c>
      <c r="O104" s="1">
        <v>44662.667685185188</v>
      </c>
      <c r="P104" s="1">
        <v>44662.706134259257</v>
      </c>
      <c r="Q104">
        <v>3036</v>
      </c>
      <c r="R104">
        <v>286</v>
      </c>
      <c r="S104" t="b">
        <v>0</v>
      </c>
      <c r="T104" t="s">
        <v>87</v>
      </c>
      <c r="U104" t="b">
        <v>0</v>
      </c>
      <c r="V104" t="s">
        <v>93</v>
      </c>
      <c r="W104" s="1">
        <v>44662.706134259257</v>
      </c>
      <c r="X104">
        <v>173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92</v>
      </c>
      <c r="AE104">
        <v>75</v>
      </c>
      <c r="AF104">
        <v>0</v>
      </c>
      <c r="AG104">
        <v>6</v>
      </c>
      <c r="AH104" t="s">
        <v>87</v>
      </c>
      <c r="AI104" t="s">
        <v>87</v>
      </c>
      <c r="AJ104" t="s">
        <v>87</v>
      </c>
      <c r="AK104" t="s">
        <v>87</v>
      </c>
      <c r="AL104" t="s">
        <v>87</v>
      </c>
      <c r="AM104" t="s">
        <v>87</v>
      </c>
      <c r="AN104" t="s">
        <v>87</v>
      </c>
      <c r="AO104" t="s">
        <v>87</v>
      </c>
      <c r="AP104" t="s">
        <v>87</v>
      </c>
      <c r="AQ104" t="s">
        <v>87</v>
      </c>
      <c r="AR104" t="s">
        <v>87</v>
      </c>
      <c r="AS104" t="s">
        <v>87</v>
      </c>
      <c r="AT104" t="s">
        <v>87</v>
      </c>
      <c r="AU104" t="s">
        <v>87</v>
      </c>
      <c r="AV104" t="s">
        <v>87</v>
      </c>
      <c r="AW104" t="s">
        <v>87</v>
      </c>
      <c r="AX104" t="s">
        <v>87</v>
      </c>
      <c r="AY104" t="s">
        <v>87</v>
      </c>
      <c r="AZ104" t="s">
        <v>87</v>
      </c>
      <c r="BA104" t="s">
        <v>87</v>
      </c>
      <c r="BB104" t="s">
        <v>87</v>
      </c>
      <c r="BC104" t="s">
        <v>87</v>
      </c>
      <c r="BD104" t="s">
        <v>87</v>
      </c>
      <c r="BE104" t="s">
        <v>87</v>
      </c>
    </row>
    <row r="105" spans="1:57" x14ac:dyDescent="0.35">
      <c r="A105" t="s">
        <v>331</v>
      </c>
      <c r="B105" t="s">
        <v>79</v>
      </c>
      <c r="C105" t="s">
        <v>327</v>
      </c>
      <c r="D105" t="s">
        <v>81</v>
      </c>
      <c r="E105" s="2" t="str">
        <f>HYPERLINK("capsilon://?command=openfolder&amp;siteaddress=FAM.docvelocity-na8.net&amp;folderid=FX2D1EF45E-5A4E-59F2-D442-CC5BFA9B2C57","FX22043079")</f>
        <v>FX22043079</v>
      </c>
      <c r="F105" t="s">
        <v>19</v>
      </c>
      <c r="G105" t="s">
        <v>19</v>
      </c>
      <c r="H105" t="s">
        <v>82</v>
      </c>
      <c r="I105" t="s">
        <v>328</v>
      </c>
      <c r="J105">
        <v>184</v>
      </c>
      <c r="K105" t="s">
        <v>84</v>
      </c>
      <c r="L105" t="s">
        <v>85</v>
      </c>
      <c r="M105" t="s">
        <v>86</v>
      </c>
      <c r="N105">
        <v>2</v>
      </c>
      <c r="O105" s="1">
        <v>44662.704699074071</v>
      </c>
      <c r="P105" s="1">
        <v>44662.78570601852</v>
      </c>
      <c r="Q105">
        <v>3281</v>
      </c>
      <c r="R105">
        <v>3718</v>
      </c>
      <c r="S105" t="b">
        <v>0</v>
      </c>
      <c r="T105" t="s">
        <v>87</v>
      </c>
      <c r="U105" t="b">
        <v>1</v>
      </c>
      <c r="V105" t="s">
        <v>332</v>
      </c>
      <c r="W105" s="1">
        <v>44662.742731481485</v>
      </c>
      <c r="X105">
        <v>2640</v>
      </c>
      <c r="Y105">
        <v>238</v>
      </c>
      <c r="Z105">
        <v>0</v>
      </c>
      <c r="AA105">
        <v>238</v>
      </c>
      <c r="AB105">
        <v>0</v>
      </c>
      <c r="AC105">
        <v>218</v>
      </c>
      <c r="AD105">
        <v>-54</v>
      </c>
      <c r="AE105">
        <v>0</v>
      </c>
      <c r="AF105">
        <v>0</v>
      </c>
      <c r="AG105">
        <v>0</v>
      </c>
      <c r="AH105" t="s">
        <v>89</v>
      </c>
      <c r="AI105" s="1">
        <v>44662.78570601852</v>
      </c>
      <c r="AJ105">
        <v>1009</v>
      </c>
      <c r="AK105">
        <v>5</v>
      </c>
      <c r="AL105">
        <v>0</v>
      </c>
      <c r="AM105">
        <v>5</v>
      </c>
      <c r="AN105">
        <v>0</v>
      </c>
      <c r="AO105">
        <v>5</v>
      </c>
      <c r="AP105">
        <v>-59</v>
      </c>
      <c r="AQ105">
        <v>0</v>
      </c>
      <c r="AR105">
        <v>0</v>
      </c>
      <c r="AS105">
        <v>0</v>
      </c>
      <c r="AT105" t="s">
        <v>87</v>
      </c>
      <c r="AU105" t="s">
        <v>87</v>
      </c>
      <c r="AV105" t="s">
        <v>87</v>
      </c>
      <c r="AW105" t="s">
        <v>87</v>
      </c>
      <c r="AX105" t="s">
        <v>87</v>
      </c>
      <c r="AY105" t="s">
        <v>87</v>
      </c>
      <c r="AZ105" t="s">
        <v>87</v>
      </c>
      <c r="BA105" t="s">
        <v>87</v>
      </c>
      <c r="BB105" t="s">
        <v>87</v>
      </c>
      <c r="BC105" t="s">
        <v>87</v>
      </c>
      <c r="BD105" t="s">
        <v>87</v>
      </c>
      <c r="BE105" t="s">
        <v>87</v>
      </c>
    </row>
    <row r="106" spans="1:57" x14ac:dyDescent="0.35">
      <c r="A106" t="s">
        <v>333</v>
      </c>
      <c r="B106" t="s">
        <v>79</v>
      </c>
      <c r="C106" t="s">
        <v>327</v>
      </c>
      <c r="D106" t="s">
        <v>81</v>
      </c>
      <c r="E106" s="2" t="str">
        <f>HYPERLINK("capsilon://?command=openfolder&amp;siteaddress=FAM.docvelocity-na8.net&amp;folderid=FX2D1EF45E-5A4E-59F2-D442-CC5BFA9B2C57","FX22043079")</f>
        <v>FX22043079</v>
      </c>
      <c r="F106" t="s">
        <v>19</v>
      </c>
      <c r="G106" t="s">
        <v>19</v>
      </c>
      <c r="H106" t="s">
        <v>82</v>
      </c>
      <c r="I106" t="s">
        <v>330</v>
      </c>
      <c r="J106">
        <v>184</v>
      </c>
      <c r="K106" t="s">
        <v>84</v>
      </c>
      <c r="L106" t="s">
        <v>85</v>
      </c>
      <c r="M106" t="s">
        <v>86</v>
      </c>
      <c r="N106">
        <v>2</v>
      </c>
      <c r="O106" s="1">
        <v>44662.709618055553</v>
      </c>
      <c r="P106" s="1">
        <v>44662.785127314812</v>
      </c>
      <c r="Q106">
        <v>4749</v>
      </c>
      <c r="R106">
        <v>1775</v>
      </c>
      <c r="S106" t="b">
        <v>0</v>
      </c>
      <c r="T106" t="s">
        <v>87</v>
      </c>
      <c r="U106" t="b">
        <v>1</v>
      </c>
      <c r="V106" t="s">
        <v>334</v>
      </c>
      <c r="W106" s="1">
        <v>44662.73300925926</v>
      </c>
      <c r="X106">
        <v>1451</v>
      </c>
      <c r="Y106">
        <v>244</v>
      </c>
      <c r="Z106">
        <v>0</v>
      </c>
      <c r="AA106">
        <v>244</v>
      </c>
      <c r="AB106">
        <v>0</v>
      </c>
      <c r="AC106">
        <v>213</v>
      </c>
      <c r="AD106">
        <v>-60</v>
      </c>
      <c r="AE106">
        <v>0</v>
      </c>
      <c r="AF106">
        <v>0</v>
      </c>
      <c r="AG106">
        <v>0</v>
      </c>
      <c r="AH106" t="s">
        <v>273</v>
      </c>
      <c r="AI106" s="1">
        <v>44662.785127314812</v>
      </c>
      <c r="AJ106">
        <v>291</v>
      </c>
      <c r="AK106">
        <v>1</v>
      </c>
      <c r="AL106">
        <v>0</v>
      </c>
      <c r="AM106">
        <v>1</v>
      </c>
      <c r="AN106">
        <v>0</v>
      </c>
      <c r="AO106">
        <v>0</v>
      </c>
      <c r="AP106">
        <v>-61</v>
      </c>
      <c r="AQ106">
        <v>0</v>
      </c>
      <c r="AR106">
        <v>0</v>
      </c>
      <c r="AS106">
        <v>0</v>
      </c>
      <c r="AT106" t="s">
        <v>87</v>
      </c>
      <c r="AU106" t="s">
        <v>87</v>
      </c>
      <c r="AV106" t="s">
        <v>87</v>
      </c>
      <c r="AW106" t="s">
        <v>87</v>
      </c>
      <c r="AX106" t="s">
        <v>87</v>
      </c>
      <c r="AY106" t="s">
        <v>87</v>
      </c>
      <c r="AZ106" t="s">
        <v>87</v>
      </c>
      <c r="BA106" t="s">
        <v>87</v>
      </c>
      <c r="BB106" t="s">
        <v>87</v>
      </c>
      <c r="BC106" t="s">
        <v>87</v>
      </c>
      <c r="BD106" t="s">
        <v>87</v>
      </c>
      <c r="BE106" t="s">
        <v>87</v>
      </c>
    </row>
    <row r="107" spans="1:57" x14ac:dyDescent="0.35">
      <c r="A107" t="s">
        <v>335</v>
      </c>
      <c r="B107" t="s">
        <v>79</v>
      </c>
      <c r="C107" t="s">
        <v>336</v>
      </c>
      <c r="D107" t="s">
        <v>81</v>
      </c>
      <c r="E107" s="2" t="str">
        <f t="shared" ref="E107:E112" si="3">HYPERLINK("capsilon://?command=openfolder&amp;siteaddress=FAM.docvelocity-na8.net&amp;folderid=FX8E7ED5DD-E9D8-7BA0-4DAF-C1EF0375A399","FX22042188")</f>
        <v>FX22042188</v>
      </c>
      <c r="F107" t="s">
        <v>19</v>
      </c>
      <c r="G107" t="s">
        <v>19</v>
      </c>
      <c r="H107" t="s">
        <v>82</v>
      </c>
      <c r="I107" t="s">
        <v>337</v>
      </c>
      <c r="J107">
        <v>77</v>
      </c>
      <c r="K107" t="s">
        <v>84</v>
      </c>
      <c r="L107" t="s">
        <v>85</v>
      </c>
      <c r="M107" t="s">
        <v>86</v>
      </c>
      <c r="N107">
        <v>1</v>
      </c>
      <c r="O107" s="1">
        <v>44663.392488425925</v>
      </c>
      <c r="P107" s="1">
        <v>44663.397743055553</v>
      </c>
      <c r="Q107">
        <v>263</v>
      </c>
      <c r="R107">
        <v>191</v>
      </c>
      <c r="S107" t="b">
        <v>0</v>
      </c>
      <c r="T107" t="s">
        <v>87</v>
      </c>
      <c r="U107" t="b">
        <v>0</v>
      </c>
      <c r="V107" t="s">
        <v>210</v>
      </c>
      <c r="W107" s="1">
        <v>44663.397743055553</v>
      </c>
      <c r="X107">
        <v>191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77</v>
      </c>
      <c r="AE107">
        <v>72</v>
      </c>
      <c r="AF107">
        <v>0</v>
      </c>
      <c r="AG107">
        <v>2</v>
      </c>
      <c r="AH107" t="s">
        <v>87</v>
      </c>
      <c r="AI107" t="s">
        <v>87</v>
      </c>
      <c r="AJ107" t="s">
        <v>87</v>
      </c>
      <c r="AK107" t="s">
        <v>87</v>
      </c>
      <c r="AL107" t="s">
        <v>87</v>
      </c>
      <c r="AM107" t="s">
        <v>87</v>
      </c>
      <c r="AN107" t="s">
        <v>87</v>
      </c>
      <c r="AO107" t="s">
        <v>87</v>
      </c>
      <c r="AP107" t="s">
        <v>87</v>
      </c>
      <c r="AQ107" t="s">
        <v>87</v>
      </c>
      <c r="AR107" t="s">
        <v>87</v>
      </c>
      <c r="AS107" t="s">
        <v>87</v>
      </c>
      <c r="AT107" t="s">
        <v>87</v>
      </c>
      <c r="AU107" t="s">
        <v>87</v>
      </c>
      <c r="AV107" t="s">
        <v>87</v>
      </c>
      <c r="AW107" t="s">
        <v>87</v>
      </c>
      <c r="AX107" t="s">
        <v>87</v>
      </c>
      <c r="AY107" t="s">
        <v>87</v>
      </c>
      <c r="AZ107" t="s">
        <v>87</v>
      </c>
      <c r="BA107" t="s">
        <v>87</v>
      </c>
      <c r="BB107" t="s">
        <v>87</v>
      </c>
      <c r="BC107" t="s">
        <v>87</v>
      </c>
      <c r="BD107" t="s">
        <v>87</v>
      </c>
      <c r="BE107" t="s">
        <v>87</v>
      </c>
    </row>
    <row r="108" spans="1:57" x14ac:dyDescent="0.35">
      <c r="A108" t="s">
        <v>338</v>
      </c>
      <c r="B108" t="s">
        <v>79</v>
      </c>
      <c r="C108" t="s">
        <v>336</v>
      </c>
      <c r="D108" t="s">
        <v>81</v>
      </c>
      <c r="E108" s="2" t="str">
        <f t="shared" si="3"/>
        <v>FX22042188</v>
      </c>
      <c r="F108" t="s">
        <v>19</v>
      </c>
      <c r="G108" t="s">
        <v>19</v>
      </c>
      <c r="H108" t="s">
        <v>82</v>
      </c>
      <c r="I108" t="s">
        <v>339</v>
      </c>
      <c r="J108">
        <v>28</v>
      </c>
      <c r="K108" t="s">
        <v>84</v>
      </c>
      <c r="L108" t="s">
        <v>85</v>
      </c>
      <c r="M108" t="s">
        <v>86</v>
      </c>
      <c r="N108">
        <v>1</v>
      </c>
      <c r="O108" s="1">
        <v>44663.395821759259</v>
      </c>
      <c r="P108" s="1">
        <v>44663.400104166663</v>
      </c>
      <c r="Q108">
        <v>167</v>
      </c>
      <c r="R108">
        <v>203</v>
      </c>
      <c r="S108" t="b">
        <v>0</v>
      </c>
      <c r="T108" t="s">
        <v>87</v>
      </c>
      <c r="U108" t="b">
        <v>0</v>
      </c>
      <c r="V108" t="s">
        <v>210</v>
      </c>
      <c r="W108" s="1">
        <v>44663.400104166663</v>
      </c>
      <c r="X108">
        <v>203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28</v>
      </c>
      <c r="AE108">
        <v>2</v>
      </c>
      <c r="AF108">
        <v>0</v>
      </c>
      <c r="AG108">
        <v>2</v>
      </c>
      <c r="AH108" t="s">
        <v>87</v>
      </c>
      <c r="AI108" t="s">
        <v>87</v>
      </c>
      <c r="AJ108" t="s">
        <v>87</v>
      </c>
      <c r="AK108" t="s">
        <v>87</v>
      </c>
      <c r="AL108" t="s">
        <v>87</v>
      </c>
      <c r="AM108" t="s">
        <v>87</v>
      </c>
      <c r="AN108" t="s">
        <v>87</v>
      </c>
      <c r="AO108" t="s">
        <v>87</v>
      </c>
      <c r="AP108" t="s">
        <v>87</v>
      </c>
      <c r="AQ108" t="s">
        <v>87</v>
      </c>
      <c r="AR108" t="s">
        <v>87</v>
      </c>
      <c r="AS108" t="s">
        <v>87</v>
      </c>
      <c r="AT108" t="s">
        <v>87</v>
      </c>
      <c r="AU108" t="s">
        <v>87</v>
      </c>
      <c r="AV108" t="s">
        <v>87</v>
      </c>
      <c r="AW108" t="s">
        <v>87</v>
      </c>
      <c r="AX108" t="s">
        <v>87</v>
      </c>
      <c r="AY108" t="s">
        <v>87</v>
      </c>
      <c r="AZ108" t="s">
        <v>87</v>
      </c>
      <c r="BA108" t="s">
        <v>87</v>
      </c>
      <c r="BB108" t="s">
        <v>87</v>
      </c>
      <c r="BC108" t="s">
        <v>87</v>
      </c>
      <c r="BD108" t="s">
        <v>87</v>
      </c>
      <c r="BE108" t="s">
        <v>87</v>
      </c>
    </row>
    <row r="109" spans="1:57" x14ac:dyDescent="0.35">
      <c r="A109" t="s">
        <v>340</v>
      </c>
      <c r="B109" t="s">
        <v>79</v>
      </c>
      <c r="C109" t="s">
        <v>336</v>
      </c>
      <c r="D109" t="s">
        <v>81</v>
      </c>
      <c r="E109" s="2" t="str">
        <f t="shared" si="3"/>
        <v>FX22042188</v>
      </c>
      <c r="F109" t="s">
        <v>19</v>
      </c>
      <c r="G109" t="s">
        <v>19</v>
      </c>
      <c r="H109" t="s">
        <v>82</v>
      </c>
      <c r="I109" t="s">
        <v>341</v>
      </c>
      <c r="J109">
        <v>28</v>
      </c>
      <c r="K109" t="s">
        <v>84</v>
      </c>
      <c r="L109" t="s">
        <v>85</v>
      </c>
      <c r="M109" t="s">
        <v>86</v>
      </c>
      <c r="N109">
        <v>1</v>
      </c>
      <c r="O109" s="1">
        <v>44663.397916666669</v>
      </c>
      <c r="P109" s="1">
        <v>44663.409479166665</v>
      </c>
      <c r="Q109">
        <v>409</v>
      </c>
      <c r="R109">
        <v>590</v>
      </c>
      <c r="S109" t="b">
        <v>0</v>
      </c>
      <c r="T109" t="s">
        <v>87</v>
      </c>
      <c r="U109" t="b">
        <v>0</v>
      </c>
      <c r="V109" t="s">
        <v>206</v>
      </c>
      <c r="W109" s="1">
        <v>44663.409479166665</v>
      </c>
      <c r="X109">
        <v>590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28</v>
      </c>
      <c r="AE109">
        <v>21</v>
      </c>
      <c r="AF109">
        <v>0</v>
      </c>
      <c r="AG109">
        <v>3</v>
      </c>
      <c r="AH109" t="s">
        <v>87</v>
      </c>
      <c r="AI109" t="s">
        <v>87</v>
      </c>
      <c r="AJ109" t="s">
        <v>87</v>
      </c>
      <c r="AK109" t="s">
        <v>87</v>
      </c>
      <c r="AL109" t="s">
        <v>87</v>
      </c>
      <c r="AM109" t="s">
        <v>87</v>
      </c>
      <c r="AN109" t="s">
        <v>87</v>
      </c>
      <c r="AO109" t="s">
        <v>87</v>
      </c>
      <c r="AP109" t="s">
        <v>87</v>
      </c>
      <c r="AQ109" t="s">
        <v>87</v>
      </c>
      <c r="AR109" t="s">
        <v>87</v>
      </c>
      <c r="AS109" t="s">
        <v>87</v>
      </c>
      <c r="AT109" t="s">
        <v>87</v>
      </c>
      <c r="AU109" t="s">
        <v>87</v>
      </c>
      <c r="AV109" t="s">
        <v>87</v>
      </c>
      <c r="AW109" t="s">
        <v>87</v>
      </c>
      <c r="AX109" t="s">
        <v>87</v>
      </c>
      <c r="AY109" t="s">
        <v>87</v>
      </c>
      <c r="AZ109" t="s">
        <v>87</v>
      </c>
      <c r="BA109" t="s">
        <v>87</v>
      </c>
      <c r="BB109" t="s">
        <v>87</v>
      </c>
      <c r="BC109" t="s">
        <v>87</v>
      </c>
      <c r="BD109" t="s">
        <v>87</v>
      </c>
      <c r="BE109" t="s">
        <v>87</v>
      </c>
    </row>
    <row r="110" spans="1:57" x14ac:dyDescent="0.35">
      <c r="A110" t="s">
        <v>342</v>
      </c>
      <c r="B110" t="s">
        <v>79</v>
      </c>
      <c r="C110" t="s">
        <v>336</v>
      </c>
      <c r="D110" t="s">
        <v>81</v>
      </c>
      <c r="E110" s="2" t="str">
        <f t="shared" si="3"/>
        <v>FX22042188</v>
      </c>
      <c r="F110" t="s">
        <v>19</v>
      </c>
      <c r="G110" t="s">
        <v>19</v>
      </c>
      <c r="H110" t="s">
        <v>82</v>
      </c>
      <c r="I110" t="s">
        <v>337</v>
      </c>
      <c r="J110">
        <v>109</v>
      </c>
      <c r="K110" t="s">
        <v>84</v>
      </c>
      <c r="L110" t="s">
        <v>85</v>
      </c>
      <c r="M110" t="s">
        <v>86</v>
      </c>
      <c r="N110">
        <v>2</v>
      </c>
      <c r="O110" s="1">
        <v>44663.398310185185</v>
      </c>
      <c r="P110" s="1">
        <v>44663.418078703704</v>
      </c>
      <c r="Q110">
        <v>162</v>
      </c>
      <c r="R110">
        <v>1546</v>
      </c>
      <c r="S110" t="b">
        <v>0</v>
      </c>
      <c r="T110" t="s">
        <v>87</v>
      </c>
      <c r="U110" t="b">
        <v>1</v>
      </c>
      <c r="V110" t="s">
        <v>210</v>
      </c>
      <c r="W110" s="1">
        <v>44663.412349537037</v>
      </c>
      <c r="X110">
        <v>1057</v>
      </c>
      <c r="Y110">
        <v>39</v>
      </c>
      <c r="Z110">
        <v>0</v>
      </c>
      <c r="AA110">
        <v>39</v>
      </c>
      <c r="AB110">
        <v>27</v>
      </c>
      <c r="AC110">
        <v>19</v>
      </c>
      <c r="AD110">
        <v>70</v>
      </c>
      <c r="AE110">
        <v>0</v>
      </c>
      <c r="AF110">
        <v>0</v>
      </c>
      <c r="AG110">
        <v>0</v>
      </c>
      <c r="AH110" t="s">
        <v>114</v>
      </c>
      <c r="AI110" s="1">
        <v>44663.418078703704</v>
      </c>
      <c r="AJ110">
        <v>489</v>
      </c>
      <c r="AK110">
        <v>1</v>
      </c>
      <c r="AL110">
        <v>0</v>
      </c>
      <c r="AM110">
        <v>1</v>
      </c>
      <c r="AN110">
        <v>27</v>
      </c>
      <c r="AO110">
        <v>1</v>
      </c>
      <c r="AP110">
        <v>69</v>
      </c>
      <c r="AQ110">
        <v>0</v>
      </c>
      <c r="AR110">
        <v>0</v>
      </c>
      <c r="AS110">
        <v>0</v>
      </c>
      <c r="AT110" t="s">
        <v>87</v>
      </c>
      <c r="AU110" t="s">
        <v>87</v>
      </c>
      <c r="AV110" t="s">
        <v>87</v>
      </c>
      <c r="AW110" t="s">
        <v>87</v>
      </c>
      <c r="AX110" t="s">
        <v>87</v>
      </c>
      <c r="AY110" t="s">
        <v>87</v>
      </c>
      <c r="AZ110" t="s">
        <v>87</v>
      </c>
      <c r="BA110" t="s">
        <v>87</v>
      </c>
      <c r="BB110" t="s">
        <v>87</v>
      </c>
      <c r="BC110" t="s">
        <v>87</v>
      </c>
      <c r="BD110" t="s">
        <v>87</v>
      </c>
      <c r="BE110" t="s">
        <v>87</v>
      </c>
    </row>
    <row r="111" spans="1:57" x14ac:dyDescent="0.35">
      <c r="A111" t="s">
        <v>343</v>
      </c>
      <c r="B111" t="s">
        <v>79</v>
      </c>
      <c r="C111" t="s">
        <v>336</v>
      </c>
      <c r="D111" t="s">
        <v>81</v>
      </c>
      <c r="E111" s="2" t="str">
        <f t="shared" si="3"/>
        <v>FX22042188</v>
      </c>
      <c r="F111" t="s">
        <v>19</v>
      </c>
      <c r="G111" t="s">
        <v>19</v>
      </c>
      <c r="H111" t="s">
        <v>82</v>
      </c>
      <c r="I111" t="s">
        <v>339</v>
      </c>
      <c r="J111">
        <v>56</v>
      </c>
      <c r="K111" t="s">
        <v>84</v>
      </c>
      <c r="L111" t="s">
        <v>85</v>
      </c>
      <c r="M111" t="s">
        <v>86</v>
      </c>
      <c r="N111">
        <v>2</v>
      </c>
      <c r="O111" s="1">
        <v>44663.400763888887</v>
      </c>
      <c r="P111" s="1">
        <v>44663.428287037037</v>
      </c>
      <c r="Q111">
        <v>217</v>
      </c>
      <c r="R111">
        <v>2161</v>
      </c>
      <c r="S111" t="b">
        <v>0</v>
      </c>
      <c r="T111" t="s">
        <v>87</v>
      </c>
      <c r="U111" t="b">
        <v>1</v>
      </c>
      <c r="V111" t="s">
        <v>133</v>
      </c>
      <c r="W111" s="1">
        <v>44663.407256944447</v>
      </c>
      <c r="X111">
        <v>407</v>
      </c>
      <c r="Y111">
        <v>42</v>
      </c>
      <c r="Z111">
        <v>0</v>
      </c>
      <c r="AA111">
        <v>42</v>
      </c>
      <c r="AB111">
        <v>0</v>
      </c>
      <c r="AC111">
        <v>21</v>
      </c>
      <c r="AD111">
        <v>14</v>
      </c>
      <c r="AE111">
        <v>0</v>
      </c>
      <c r="AF111">
        <v>0</v>
      </c>
      <c r="AG111">
        <v>0</v>
      </c>
      <c r="AH111" t="s">
        <v>124</v>
      </c>
      <c r="AI111" s="1">
        <v>44663.428287037037</v>
      </c>
      <c r="AJ111">
        <v>1000</v>
      </c>
      <c r="AK111">
        <v>0</v>
      </c>
      <c r="AL111">
        <v>0</v>
      </c>
      <c r="AM111">
        <v>0</v>
      </c>
      <c r="AN111">
        <v>0</v>
      </c>
      <c r="AO111">
        <v>1</v>
      </c>
      <c r="AP111">
        <v>14</v>
      </c>
      <c r="AQ111">
        <v>0</v>
      </c>
      <c r="AR111">
        <v>0</v>
      </c>
      <c r="AS111">
        <v>0</v>
      </c>
      <c r="AT111" t="s">
        <v>87</v>
      </c>
      <c r="AU111" t="s">
        <v>87</v>
      </c>
      <c r="AV111" t="s">
        <v>87</v>
      </c>
      <c r="AW111" t="s">
        <v>87</v>
      </c>
      <c r="AX111" t="s">
        <v>87</v>
      </c>
      <c r="AY111" t="s">
        <v>87</v>
      </c>
      <c r="AZ111" t="s">
        <v>87</v>
      </c>
      <c r="BA111" t="s">
        <v>87</v>
      </c>
      <c r="BB111" t="s">
        <v>87</v>
      </c>
      <c r="BC111" t="s">
        <v>87</v>
      </c>
      <c r="BD111" t="s">
        <v>87</v>
      </c>
      <c r="BE111" t="s">
        <v>87</v>
      </c>
    </row>
    <row r="112" spans="1:57" x14ac:dyDescent="0.35">
      <c r="A112" t="s">
        <v>344</v>
      </c>
      <c r="B112" t="s">
        <v>79</v>
      </c>
      <c r="C112" t="s">
        <v>336</v>
      </c>
      <c r="D112" t="s">
        <v>81</v>
      </c>
      <c r="E112" s="2" t="str">
        <f t="shared" si="3"/>
        <v>FX22042188</v>
      </c>
      <c r="F112" t="s">
        <v>19</v>
      </c>
      <c r="G112" t="s">
        <v>19</v>
      </c>
      <c r="H112" t="s">
        <v>82</v>
      </c>
      <c r="I112" t="s">
        <v>341</v>
      </c>
      <c r="J112">
        <v>84</v>
      </c>
      <c r="K112" t="s">
        <v>84</v>
      </c>
      <c r="L112" t="s">
        <v>85</v>
      </c>
      <c r="M112" t="s">
        <v>86</v>
      </c>
      <c r="N112">
        <v>2</v>
      </c>
      <c r="O112" s="1">
        <v>44663.410243055558</v>
      </c>
      <c r="P112" s="1">
        <v>44663.422013888892</v>
      </c>
      <c r="Q112">
        <v>48</v>
      </c>
      <c r="R112">
        <v>969</v>
      </c>
      <c r="S112" t="b">
        <v>0</v>
      </c>
      <c r="T112" t="s">
        <v>87</v>
      </c>
      <c r="U112" t="b">
        <v>1</v>
      </c>
      <c r="V112" t="s">
        <v>206</v>
      </c>
      <c r="W112" s="1">
        <v>44663.417638888888</v>
      </c>
      <c r="X112">
        <v>630</v>
      </c>
      <c r="Y112">
        <v>63</v>
      </c>
      <c r="Z112">
        <v>0</v>
      </c>
      <c r="AA112">
        <v>63</v>
      </c>
      <c r="AB112">
        <v>0</v>
      </c>
      <c r="AC112">
        <v>36</v>
      </c>
      <c r="AD112">
        <v>21</v>
      </c>
      <c r="AE112">
        <v>0</v>
      </c>
      <c r="AF112">
        <v>0</v>
      </c>
      <c r="AG112">
        <v>0</v>
      </c>
      <c r="AH112" t="s">
        <v>114</v>
      </c>
      <c r="AI112" s="1">
        <v>44663.422013888892</v>
      </c>
      <c r="AJ112">
        <v>339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21</v>
      </c>
      <c r="AQ112">
        <v>0</v>
      </c>
      <c r="AR112">
        <v>0</v>
      </c>
      <c r="AS112">
        <v>0</v>
      </c>
      <c r="AT112" t="s">
        <v>87</v>
      </c>
      <c r="AU112" t="s">
        <v>87</v>
      </c>
      <c r="AV112" t="s">
        <v>87</v>
      </c>
      <c r="AW112" t="s">
        <v>87</v>
      </c>
      <c r="AX112" t="s">
        <v>87</v>
      </c>
      <c r="AY112" t="s">
        <v>87</v>
      </c>
      <c r="AZ112" t="s">
        <v>87</v>
      </c>
      <c r="BA112" t="s">
        <v>87</v>
      </c>
      <c r="BB112" t="s">
        <v>87</v>
      </c>
      <c r="BC112" t="s">
        <v>87</v>
      </c>
      <c r="BD112" t="s">
        <v>87</v>
      </c>
      <c r="BE112" t="s">
        <v>87</v>
      </c>
    </row>
    <row r="113" spans="1:57" x14ac:dyDescent="0.35">
      <c r="A113" t="s">
        <v>345</v>
      </c>
      <c r="B113" t="s">
        <v>79</v>
      </c>
      <c r="C113" t="s">
        <v>346</v>
      </c>
      <c r="D113" t="s">
        <v>81</v>
      </c>
      <c r="E113" s="2" t="str">
        <f>HYPERLINK("capsilon://?command=openfolder&amp;siteaddress=FAM.docvelocity-na8.net&amp;folderid=FX771C339B-706B-FFA1-4AE9-DD32E5E752E3","FX22042645")</f>
        <v>FX22042645</v>
      </c>
      <c r="F113" t="s">
        <v>19</v>
      </c>
      <c r="G113" t="s">
        <v>19</v>
      </c>
      <c r="H113" t="s">
        <v>82</v>
      </c>
      <c r="I113" t="s">
        <v>347</v>
      </c>
      <c r="J113">
        <v>56</v>
      </c>
      <c r="K113" t="s">
        <v>84</v>
      </c>
      <c r="L113" t="s">
        <v>85</v>
      </c>
      <c r="M113" t="s">
        <v>86</v>
      </c>
      <c r="N113">
        <v>1</v>
      </c>
      <c r="O113" s="1">
        <v>44663.47042824074</v>
      </c>
      <c r="P113" s="1">
        <v>44663.493171296293</v>
      </c>
      <c r="Q113">
        <v>1396</v>
      </c>
      <c r="R113">
        <v>569</v>
      </c>
      <c r="S113" t="b">
        <v>0</v>
      </c>
      <c r="T113" t="s">
        <v>87</v>
      </c>
      <c r="U113" t="b">
        <v>0</v>
      </c>
      <c r="V113" t="s">
        <v>93</v>
      </c>
      <c r="W113" s="1">
        <v>44663.493171296293</v>
      </c>
      <c r="X113">
        <v>488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56</v>
      </c>
      <c r="AE113">
        <v>42</v>
      </c>
      <c r="AF113">
        <v>0</v>
      </c>
      <c r="AG113">
        <v>9</v>
      </c>
      <c r="AH113" t="s">
        <v>87</v>
      </c>
      <c r="AI113" t="s">
        <v>87</v>
      </c>
      <c r="AJ113" t="s">
        <v>87</v>
      </c>
      <c r="AK113" t="s">
        <v>87</v>
      </c>
      <c r="AL113" t="s">
        <v>87</v>
      </c>
      <c r="AM113" t="s">
        <v>87</v>
      </c>
      <c r="AN113" t="s">
        <v>87</v>
      </c>
      <c r="AO113" t="s">
        <v>87</v>
      </c>
      <c r="AP113" t="s">
        <v>87</v>
      </c>
      <c r="AQ113" t="s">
        <v>87</v>
      </c>
      <c r="AR113" t="s">
        <v>87</v>
      </c>
      <c r="AS113" t="s">
        <v>87</v>
      </c>
      <c r="AT113" t="s">
        <v>87</v>
      </c>
      <c r="AU113" t="s">
        <v>87</v>
      </c>
      <c r="AV113" t="s">
        <v>87</v>
      </c>
      <c r="AW113" t="s">
        <v>87</v>
      </c>
      <c r="AX113" t="s">
        <v>87</v>
      </c>
      <c r="AY113" t="s">
        <v>87</v>
      </c>
      <c r="AZ113" t="s">
        <v>87</v>
      </c>
      <c r="BA113" t="s">
        <v>87</v>
      </c>
      <c r="BB113" t="s">
        <v>87</v>
      </c>
      <c r="BC113" t="s">
        <v>87</v>
      </c>
      <c r="BD113" t="s">
        <v>87</v>
      </c>
      <c r="BE113" t="s">
        <v>87</v>
      </c>
    </row>
    <row r="114" spans="1:57" x14ac:dyDescent="0.35">
      <c r="A114" t="s">
        <v>348</v>
      </c>
      <c r="B114" t="s">
        <v>79</v>
      </c>
      <c r="C114" t="s">
        <v>349</v>
      </c>
      <c r="D114" t="s">
        <v>81</v>
      </c>
      <c r="E114" s="2" t="str">
        <f>HYPERLINK("capsilon://?command=openfolder&amp;siteaddress=FAM.docvelocity-na8.net&amp;folderid=FX462B7AC7-E921-0408-1430-6ED18F09C156","FX21114978")</f>
        <v>FX21114978</v>
      </c>
      <c r="F114" t="s">
        <v>19</v>
      </c>
      <c r="G114" t="s">
        <v>19</v>
      </c>
      <c r="H114" t="s">
        <v>82</v>
      </c>
      <c r="I114" t="s">
        <v>350</v>
      </c>
      <c r="J114">
        <v>0</v>
      </c>
      <c r="K114" t="s">
        <v>84</v>
      </c>
      <c r="L114" t="s">
        <v>85</v>
      </c>
      <c r="M114" t="s">
        <v>86</v>
      </c>
      <c r="N114">
        <v>2</v>
      </c>
      <c r="O114" s="1">
        <v>44663.471736111111</v>
      </c>
      <c r="P114" s="1">
        <v>44663.48709490741</v>
      </c>
      <c r="Q114">
        <v>1173</v>
      </c>
      <c r="R114">
        <v>154</v>
      </c>
      <c r="S114" t="b">
        <v>0</v>
      </c>
      <c r="T114" t="s">
        <v>87</v>
      </c>
      <c r="U114" t="b">
        <v>0</v>
      </c>
      <c r="V114" t="s">
        <v>243</v>
      </c>
      <c r="W114" s="1">
        <v>44663.483472222222</v>
      </c>
      <c r="X114">
        <v>97</v>
      </c>
      <c r="Y114">
        <v>0</v>
      </c>
      <c r="Z114">
        <v>0</v>
      </c>
      <c r="AA114">
        <v>0</v>
      </c>
      <c r="AB114">
        <v>52</v>
      </c>
      <c r="AC114">
        <v>0</v>
      </c>
      <c r="AD114">
        <v>0</v>
      </c>
      <c r="AE114">
        <v>0</v>
      </c>
      <c r="AF114">
        <v>0</v>
      </c>
      <c r="AG114">
        <v>0</v>
      </c>
      <c r="AH114" t="s">
        <v>351</v>
      </c>
      <c r="AI114" s="1">
        <v>44663.48709490741</v>
      </c>
      <c r="AJ114">
        <v>20</v>
      </c>
      <c r="AK114">
        <v>0</v>
      </c>
      <c r="AL114">
        <v>0</v>
      </c>
      <c r="AM114">
        <v>0</v>
      </c>
      <c r="AN114">
        <v>52</v>
      </c>
      <c r="AO114">
        <v>0</v>
      </c>
      <c r="AP114">
        <v>0</v>
      </c>
      <c r="AQ114">
        <v>0</v>
      </c>
      <c r="AR114">
        <v>0</v>
      </c>
      <c r="AS114">
        <v>0</v>
      </c>
      <c r="AT114" t="s">
        <v>87</v>
      </c>
      <c r="AU114" t="s">
        <v>87</v>
      </c>
      <c r="AV114" t="s">
        <v>87</v>
      </c>
      <c r="AW114" t="s">
        <v>87</v>
      </c>
      <c r="AX114" t="s">
        <v>87</v>
      </c>
      <c r="AY114" t="s">
        <v>87</v>
      </c>
      <c r="AZ114" t="s">
        <v>87</v>
      </c>
      <c r="BA114" t="s">
        <v>87</v>
      </c>
      <c r="BB114" t="s">
        <v>87</v>
      </c>
      <c r="BC114" t="s">
        <v>87</v>
      </c>
      <c r="BD114" t="s">
        <v>87</v>
      </c>
      <c r="BE114" t="s">
        <v>87</v>
      </c>
    </row>
    <row r="115" spans="1:57" x14ac:dyDescent="0.35">
      <c r="A115" t="s">
        <v>352</v>
      </c>
      <c r="B115" t="s">
        <v>79</v>
      </c>
      <c r="C115" t="s">
        <v>349</v>
      </c>
      <c r="D115" t="s">
        <v>81</v>
      </c>
      <c r="E115" s="2" t="str">
        <f>HYPERLINK("capsilon://?command=openfolder&amp;siteaddress=FAM.docvelocity-na8.net&amp;folderid=FX462B7AC7-E921-0408-1430-6ED18F09C156","FX21114978")</f>
        <v>FX21114978</v>
      </c>
      <c r="F115" t="s">
        <v>19</v>
      </c>
      <c r="G115" t="s">
        <v>19</v>
      </c>
      <c r="H115" t="s">
        <v>82</v>
      </c>
      <c r="I115" t="s">
        <v>353</v>
      </c>
      <c r="J115">
        <v>0</v>
      </c>
      <c r="K115" t="s">
        <v>84</v>
      </c>
      <c r="L115" t="s">
        <v>85</v>
      </c>
      <c r="M115" t="s">
        <v>86</v>
      </c>
      <c r="N115">
        <v>2</v>
      </c>
      <c r="O115" s="1">
        <v>44663.471851851849</v>
      </c>
      <c r="P115" s="1">
        <v>44663.487349537034</v>
      </c>
      <c r="Q115">
        <v>1210</v>
      </c>
      <c r="R115">
        <v>129</v>
      </c>
      <c r="S115" t="b">
        <v>0</v>
      </c>
      <c r="T115" t="s">
        <v>87</v>
      </c>
      <c r="U115" t="b">
        <v>0</v>
      </c>
      <c r="V115" t="s">
        <v>243</v>
      </c>
      <c r="W115" s="1">
        <v>44663.484525462962</v>
      </c>
      <c r="X115">
        <v>90</v>
      </c>
      <c r="Y115">
        <v>0</v>
      </c>
      <c r="Z115">
        <v>0</v>
      </c>
      <c r="AA115">
        <v>0</v>
      </c>
      <c r="AB115">
        <v>52</v>
      </c>
      <c r="AC115">
        <v>0</v>
      </c>
      <c r="AD115">
        <v>0</v>
      </c>
      <c r="AE115">
        <v>0</v>
      </c>
      <c r="AF115">
        <v>0</v>
      </c>
      <c r="AG115">
        <v>0</v>
      </c>
      <c r="AH115" t="s">
        <v>351</v>
      </c>
      <c r="AI115" s="1">
        <v>44663.487349537034</v>
      </c>
      <c r="AJ115">
        <v>21</v>
      </c>
      <c r="AK115">
        <v>0</v>
      </c>
      <c r="AL115">
        <v>0</v>
      </c>
      <c r="AM115">
        <v>0</v>
      </c>
      <c r="AN115">
        <v>52</v>
      </c>
      <c r="AO115">
        <v>0</v>
      </c>
      <c r="AP115">
        <v>0</v>
      </c>
      <c r="AQ115">
        <v>0</v>
      </c>
      <c r="AR115">
        <v>0</v>
      </c>
      <c r="AS115">
        <v>0</v>
      </c>
      <c r="AT115" t="s">
        <v>87</v>
      </c>
      <c r="AU115" t="s">
        <v>87</v>
      </c>
      <c r="AV115" t="s">
        <v>87</v>
      </c>
      <c r="AW115" t="s">
        <v>87</v>
      </c>
      <c r="AX115" t="s">
        <v>87</v>
      </c>
      <c r="AY115" t="s">
        <v>87</v>
      </c>
      <c r="AZ115" t="s">
        <v>87</v>
      </c>
      <c r="BA115" t="s">
        <v>87</v>
      </c>
      <c r="BB115" t="s">
        <v>87</v>
      </c>
      <c r="BC115" t="s">
        <v>87</v>
      </c>
      <c r="BD115" t="s">
        <v>87</v>
      </c>
      <c r="BE115" t="s">
        <v>87</v>
      </c>
    </row>
    <row r="116" spans="1:57" x14ac:dyDescent="0.35">
      <c r="A116" t="s">
        <v>354</v>
      </c>
      <c r="B116" t="s">
        <v>79</v>
      </c>
      <c r="C116" t="s">
        <v>346</v>
      </c>
      <c r="D116" t="s">
        <v>81</v>
      </c>
      <c r="E116" s="2" t="str">
        <f>HYPERLINK("capsilon://?command=openfolder&amp;siteaddress=FAM.docvelocity-na8.net&amp;folderid=FX771C339B-706B-FFA1-4AE9-DD32E5E752E3","FX22042645")</f>
        <v>FX22042645</v>
      </c>
      <c r="F116" t="s">
        <v>19</v>
      </c>
      <c r="G116" t="s">
        <v>19</v>
      </c>
      <c r="H116" t="s">
        <v>82</v>
      </c>
      <c r="I116" t="s">
        <v>347</v>
      </c>
      <c r="J116">
        <v>252</v>
      </c>
      <c r="K116" t="s">
        <v>84</v>
      </c>
      <c r="L116" t="s">
        <v>85</v>
      </c>
      <c r="M116" t="s">
        <v>86</v>
      </c>
      <c r="N116">
        <v>2</v>
      </c>
      <c r="O116" s="1">
        <v>44663.494375000002</v>
      </c>
      <c r="P116" s="1">
        <v>44663.547974537039</v>
      </c>
      <c r="Q116">
        <v>1008</v>
      </c>
      <c r="R116">
        <v>3623</v>
      </c>
      <c r="S116" t="b">
        <v>0</v>
      </c>
      <c r="T116" t="s">
        <v>87</v>
      </c>
      <c r="U116" t="b">
        <v>1</v>
      </c>
      <c r="V116" t="s">
        <v>272</v>
      </c>
      <c r="W116" s="1">
        <v>44663.524097222224</v>
      </c>
      <c r="X116">
        <v>2556</v>
      </c>
      <c r="Y116">
        <v>189</v>
      </c>
      <c r="Z116">
        <v>0</v>
      </c>
      <c r="AA116">
        <v>189</v>
      </c>
      <c r="AB116">
        <v>0</v>
      </c>
      <c r="AC116">
        <v>26</v>
      </c>
      <c r="AD116">
        <v>63</v>
      </c>
      <c r="AE116">
        <v>0</v>
      </c>
      <c r="AF116">
        <v>0</v>
      </c>
      <c r="AG116">
        <v>0</v>
      </c>
      <c r="AH116" t="s">
        <v>232</v>
      </c>
      <c r="AI116" s="1">
        <v>44663.547974537039</v>
      </c>
      <c r="AJ116">
        <v>1060</v>
      </c>
      <c r="AK116">
        <v>2</v>
      </c>
      <c r="AL116">
        <v>0</v>
      </c>
      <c r="AM116">
        <v>2</v>
      </c>
      <c r="AN116">
        <v>0</v>
      </c>
      <c r="AO116">
        <v>2</v>
      </c>
      <c r="AP116">
        <v>61</v>
      </c>
      <c r="AQ116">
        <v>0</v>
      </c>
      <c r="AR116">
        <v>0</v>
      </c>
      <c r="AS116">
        <v>0</v>
      </c>
      <c r="AT116" t="s">
        <v>87</v>
      </c>
      <c r="AU116" t="s">
        <v>87</v>
      </c>
      <c r="AV116" t="s">
        <v>87</v>
      </c>
      <c r="AW116" t="s">
        <v>87</v>
      </c>
      <c r="AX116" t="s">
        <v>87</v>
      </c>
      <c r="AY116" t="s">
        <v>87</v>
      </c>
      <c r="AZ116" t="s">
        <v>87</v>
      </c>
      <c r="BA116" t="s">
        <v>87</v>
      </c>
      <c r="BB116" t="s">
        <v>87</v>
      </c>
      <c r="BC116" t="s">
        <v>87</v>
      </c>
      <c r="BD116" t="s">
        <v>87</v>
      </c>
      <c r="BE116" t="s">
        <v>87</v>
      </c>
    </row>
    <row r="117" spans="1:57" x14ac:dyDescent="0.35">
      <c r="A117" t="s">
        <v>355</v>
      </c>
      <c r="B117" t="s">
        <v>79</v>
      </c>
      <c r="C117" t="s">
        <v>356</v>
      </c>
      <c r="D117" t="s">
        <v>81</v>
      </c>
      <c r="E117" s="2" t="str">
        <f>HYPERLINK("capsilon://?command=openfolder&amp;siteaddress=FAM.docvelocity-na8.net&amp;folderid=FXDC018C12-98FF-9F97-9E87-52264466CDA6","FX220310002")</f>
        <v>FX220310002</v>
      </c>
      <c r="F117" t="s">
        <v>19</v>
      </c>
      <c r="G117" t="s">
        <v>19</v>
      </c>
      <c r="H117" t="s">
        <v>82</v>
      </c>
      <c r="I117" t="s">
        <v>357</v>
      </c>
      <c r="J117">
        <v>0</v>
      </c>
      <c r="K117" t="s">
        <v>84</v>
      </c>
      <c r="L117" t="s">
        <v>85</v>
      </c>
      <c r="M117" t="s">
        <v>86</v>
      </c>
      <c r="N117">
        <v>2</v>
      </c>
      <c r="O117" s="1">
        <v>44663.498888888891</v>
      </c>
      <c r="P117" s="1">
        <v>44663.612800925926</v>
      </c>
      <c r="Q117">
        <v>1734</v>
      </c>
      <c r="R117">
        <v>8108</v>
      </c>
      <c r="S117" t="b">
        <v>0</v>
      </c>
      <c r="T117" t="s">
        <v>87</v>
      </c>
      <c r="U117" t="b">
        <v>0</v>
      </c>
      <c r="V117" t="s">
        <v>88</v>
      </c>
      <c r="W117" s="1">
        <v>44663.609409722223</v>
      </c>
      <c r="X117">
        <v>8059</v>
      </c>
      <c r="Y117">
        <v>0</v>
      </c>
      <c r="Z117">
        <v>0</v>
      </c>
      <c r="AA117">
        <v>0</v>
      </c>
      <c r="AB117">
        <v>52</v>
      </c>
      <c r="AC117">
        <v>0</v>
      </c>
      <c r="AD117">
        <v>0</v>
      </c>
      <c r="AE117">
        <v>0</v>
      </c>
      <c r="AF117">
        <v>0</v>
      </c>
      <c r="AG117">
        <v>0</v>
      </c>
      <c r="AH117" t="s">
        <v>89</v>
      </c>
      <c r="AI117" s="1">
        <v>44663.612800925926</v>
      </c>
      <c r="AJ117">
        <v>20</v>
      </c>
      <c r="AK117">
        <v>0</v>
      </c>
      <c r="AL117">
        <v>0</v>
      </c>
      <c r="AM117">
        <v>0</v>
      </c>
      <c r="AN117">
        <v>52</v>
      </c>
      <c r="AO117">
        <v>0</v>
      </c>
      <c r="AP117">
        <v>0</v>
      </c>
      <c r="AQ117">
        <v>0</v>
      </c>
      <c r="AR117">
        <v>0</v>
      </c>
      <c r="AS117">
        <v>0</v>
      </c>
      <c r="AT117" t="s">
        <v>87</v>
      </c>
      <c r="AU117" t="s">
        <v>87</v>
      </c>
      <c r="AV117" t="s">
        <v>87</v>
      </c>
      <c r="AW117" t="s">
        <v>87</v>
      </c>
      <c r="AX117" t="s">
        <v>87</v>
      </c>
      <c r="AY117" t="s">
        <v>87</v>
      </c>
      <c r="AZ117" t="s">
        <v>87</v>
      </c>
      <c r="BA117" t="s">
        <v>87</v>
      </c>
      <c r="BB117" t="s">
        <v>87</v>
      </c>
      <c r="BC117" t="s">
        <v>87</v>
      </c>
      <c r="BD117" t="s">
        <v>87</v>
      </c>
      <c r="BE117" t="s">
        <v>87</v>
      </c>
    </row>
    <row r="118" spans="1:57" x14ac:dyDescent="0.35">
      <c r="A118" t="s">
        <v>358</v>
      </c>
      <c r="B118" t="s">
        <v>79</v>
      </c>
      <c r="C118" t="s">
        <v>359</v>
      </c>
      <c r="D118" t="s">
        <v>81</v>
      </c>
      <c r="E118" s="2" t="str">
        <f>HYPERLINK("capsilon://?command=openfolder&amp;siteaddress=FAM.docvelocity-na8.net&amp;folderid=FX5FE1E230-9F33-EE92-9EC4-07352C708F82","FX220313827")</f>
        <v>FX220313827</v>
      </c>
      <c r="F118" t="s">
        <v>19</v>
      </c>
      <c r="G118" t="s">
        <v>19</v>
      </c>
      <c r="H118" t="s">
        <v>82</v>
      </c>
      <c r="I118" t="s">
        <v>360</v>
      </c>
      <c r="J118">
        <v>0</v>
      </c>
      <c r="K118" t="s">
        <v>84</v>
      </c>
      <c r="L118" t="s">
        <v>85</v>
      </c>
      <c r="M118" t="s">
        <v>86</v>
      </c>
      <c r="N118">
        <v>2</v>
      </c>
      <c r="O118" s="1">
        <v>44663.505995370368</v>
      </c>
      <c r="P118" s="1">
        <v>44663.510312500002</v>
      </c>
      <c r="Q118">
        <v>132</v>
      </c>
      <c r="R118">
        <v>241</v>
      </c>
      <c r="S118" t="b">
        <v>0</v>
      </c>
      <c r="T118" t="s">
        <v>87</v>
      </c>
      <c r="U118" t="b">
        <v>0</v>
      </c>
      <c r="V118" t="s">
        <v>228</v>
      </c>
      <c r="W118" s="1">
        <v>44663.508344907408</v>
      </c>
      <c r="X118">
        <v>141</v>
      </c>
      <c r="Y118">
        <v>9</v>
      </c>
      <c r="Z118">
        <v>0</v>
      </c>
      <c r="AA118">
        <v>9</v>
      </c>
      <c r="AB118">
        <v>0</v>
      </c>
      <c r="AC118">
        <v>2</v>
      </c>
      <c r="AD118">
        <v>-9</v>
      </c>
      <c r="AE118">
        <v>0</v>
      </c>
      <c r="AF118">
        <v>0</v>
      </c>
      <c r="AG118">
        <v>0</v>
      </c>
      <c r="AH118" t="s">
        <v>89</v>
      </c>
      <c r="AI118" s="1">
        <v>44663.510312500002</v>
      </c>
      <c r="AJ118">
        <v>100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-9</v>
      </c>
      <c r="AQ118">
        <v>0</v>
      </c>
      <c r="AR118">
        <v>0</v>
      </c>
      <c r="AS118">
        <v>0</v>
      </c>
      <c r="AT118" t="s">
        <v>87</v>
      </c>
      <c r="AU118" t="s">
        <v>87</v>
      </c>
      <c r="AV118" t="s">
        <v>87</v>
      </c>
      <c r="AW118" t="s">
        <v>87</v>
      </c>
      <c r="AX118" t="s">
        <v>87</v>
      </c>
      <c r="AY118" t="s">
        <v>87</v>
      </c>
      <c r="AZ118" t="s">
        <v>87</v>
      </c>
      <c r="BA118" t="s">
        <v>87</v>
      </c>
      <c r="BB118" t="s">
        <v>87</v>
      </c>
      <c r="BC118" t="s">
        <v>87</v>
      </c>
      <c r="BD118" t="s">
        <v>87</v>
      </c>
      <c r="BE118" t="s">
        <v>87</v>
      </c>
    </row>
    <row r="119" spans="1:57" x14ac:dyDescent="0.35">
      <c r="A119" t="s">
        <v>361</v>
      </c>
      <c r="B119" t="s">
        <v>79</v>
      </c>
      <c r="C119" t="s">
        <v>362</v>
      </c>
      <c r="D119" t="s">
        <v>81</v>
      </c>
      <c r="E119" s="2" t="str">
        <f>HYPERLINK("capsilon://?command=openfolder&amp;siteaddress=FAM.docvelocity-na8.net&amp;folderid=FX00C0B322-6DFC-FAA5-A1A7-40272651CDED","FX22041383")</f>
        <v>FX22041383</v>
      </c>
      <c r="F119" t="s">
        <v>19</v>
      </c>
      <c r="G119" t="s">
        <v>19</v>
      </c>
      <c r="H119" t="s">
        <v>82</v>
      </c>
      <c r="I119" t="s">
        <v>363</v>
      </c>
      <c r="J119">
        <v>58</v>
      </c>
      <c r="K119" t="s">
        <v>84</v>
      </c>
      <c r="L119" t="s">
        <v>85</v>
      </c>
      <c r="M119" t="s">
        <v>86</v>
      </c>
      <c r="N119">
        <v>2</v>
      </c>
      <c r="O119" s="1">
        <v>44663.611770833333</v>
      </c>
      <c r="P119" s="1">
        <v>44663.696261574078</v>
      </c>
      <c r="Q119">
        <v>5168</v>
      </c>
      <c r="R119">
        <v>2132</v>
      </c>
      <c r="S119" t="b">
        <v>0</v>
      </c>
      <c r="T119" t="s">
        <v>87</v>
      </c>
      <c r="U119" t="b">
        <v>0</v>
      </c>
      <c r="V119" t="s">
        <v>88</v>
      </c>
      <c r="W119" s="1">
        <v>44663.632719907408</v>
      </c>
      <c r="X119">
        <v>1553</v>
      </c>
      <c r="Y119">
        <v>72</v>
      </c>
      <c r="Z119">
        <v>0</v>
      </c>
      <c r="AA119">
        <v>72</v>
      </c>
      <c r="AB119">
        <v>0</v>
      </c>
      <c r="AC119">
        <v>61</v>
      </c>
      <c r="AD119">
        <v>-14</v>
      </c>
      <c r="AE119">
        <v>0</v>
      </c>
      <c r="AF119">
        <v>0</v>
      </c>
      <c r="AG119">
        <v>0</v>
      </c>
      <c r="AH119" t="s">
        <v>232</v>
      </c>
      <c r="AI119" s="1">
        <v>44663.696261574078</v>
      </c>
      <c r="AJ119">
        <v>511</v>
      </c>
      <c r="AK119">
        <v>5</v>
      </c>
      <c r="AL119">
        <v>0</v>
      </c>
      <c r="AM119">
        <v>5</v>
      </c>
      <c r="AN119">
        <v>0</v>
      </c>
      <c r="AO119">
        <v>5</v>
      </c>
      <c r="AP119">
        <v>-19</v>
      </c>
      <c r="AQ119">
        <v>0</v>
      </c>
      <c r="AR119">
        <v>0</v>
      </c>
      <c r="AS119">
        <v>0</v>
      </c>
      <c r="AT119" t="s">
        <v>87</v>
      </c>
      <c r="AU119" t="s">
        <v>87</v>
      </c>
      <c r="AV119" t="s">
        <v>87</v>
      </c>
      <c r="AW119" t="s">
        <v>87</v>
      </c>
      <c r="AX119" t="s">
        <v>87</v>
      </c>
      <c r="AY119" t="s">
        <v>87</v>
      </c>
      <c r="AZ119" t="s">
        <v>87</v>
      </c>
      <c r="BA119" t="s">
        <v>87</v>
      </c>
      <c r="BB119" t="s">
        <v>87</v>
      </c>
      <c r="BC119" t="s">
        <v>87</v>
      </c>
      <c r="BD119" t="s">
        <v>87</v>
      </c>
      <c r="BE119" t="s">
        <v>87</v>
      </c>
    </row>
    <row r="120" spans="1:57" x14ac:dyDescent="0.35">
      <c r="A120" t="s">
        <v>364</v>
      </c>
      <c r="B120" t="s">
        <v>79</v>
      </c>
      <c r="C120" t="s">
        <v>365</v>
      </c>
      <c r="D120" t="s">
        <v>81</v>
      </c>
      <c r="E120" s="2" t="str">
        <f>HYPERLINK("capsilon://?command=openfolder&amp;siteaddress=FAM.docvelocity-na8.net&amp;folderid=FX39A79A3E-225D-E871-5F83-766BA35C42F5","FX2203502")</f>
        <v>FX2203502</v>
      </c>
      <c r="F120" t="s">
        <v>19</v>
      </c>
      <c r="G120" t="s">
        <v>19</v>
      </c>
      <c r="H120" t="s">
        <v>82</v>
      </c>
      <c r="I120" t="s">
        <v>366</v>
      </c>
      <c r="J120">
        <v>490</v>
      </c>
      <c r="K120" t="s">
        <v>84</v>
      </c>
      <c r="L120" t="s">
        <v>85</v>
      </c>
      <c r="M120" t="s">
        <v>86</v>
      </c>
      <c r="N120">
        <v>1</v>
      </c>
      <c r="O120" s="1">
        <v>44652.787372685183</v>
      </c>
      <c r="P120" s="1">
        <v>44653.169328703705</v>
      </c>
      <c r="Q120">
        <v>32058</v>
      </c>
      <c r="R120">
        <v>943</v>
      </c>
      <c r="S120" t="b">
        <v>0</v>
      </c>
      <c r="T120" t="s">
        <v>87</v>
      </c>
      <c r="U120" t="b">
        <v>0</v>
      </c>
      <c r="V120" t="s">
        <v>181</v>
      </c>
      <c r="W120" s="1">
        <v>44653.169328703705</v>
      </c>
      <c r="X120">
        <v>648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490</v>
      </c>
      <c r="AE120">
        <v>475</v>
      </c>
      <c r="AF120">
        <v>0</v>
      </c>
      <c r="AG120">
        <v>9</v>
      </c>
      <c r="AH120" t="s">
        <v>87</v>
      </c>
      <c r="AI120" t="s">
        <v>87</v>
      </c>
      <c r="AJ120" t="s">
        <v>87</v>
      </c>
      <c r="AK120" t="s">
        <v>87</v>
      </c>
      <c r="AL120" t="s">
        <v>87</v>
      </c>
      <c r="AM120" t="s">
        <v>87</v>
      </c>
      <c r="AN120" t="s">
        <v>87</v>
      </c>
      <c r="AO120" t="s">
        <v>87</v>
      </c>
      <c r="AP120" t="s">
        <v>87</v>
      </c>
      <c r="AQ120" t="s">
        <v>87</v>
      </c>
      <c r="AR120" t="s">
        <v>87</v>
      </c>
      <c r="AS120" t="s">
        <v>87</v>
      </c>
      <c r="AT120" t="s">
        <v>87</v>
      </c>
      <c r="AU120" t="s">
        <v>87</v>
      </c>
      <c r="AV120" t="s">
        <v>87</v>
      </c>
      <c r="AW120" t="s">
        <v>87</v>
      </c>
      <c r="AX120" t="s">
        <v>87</v>
      </c>
      <c r="AY120" t="s">
        <v>87</v>
      </c>
      <c r="AZ120" t="s">
        <v>87</v>
      </c>
      <c r="BA120" t="s">
        <v>87</v>
      </c>
      <c r="BB120" t="s">
        <v>87</v>
      </c>
      <c r="BC120" t="s">
        <v>87</v>
      </c>
      <c r="BD120" t="s">
        <v>87</v>
      </c>
      <c r="BE120" t="s">
        <v>87</v>
      </c>
    </row>
    <row r="121" spans="1:57" x14ac:dyDescent="0.35">
      <c r="A121" t="s">
        <v>367</v>
      </c>
      <c r="B121" t="s">
        <v>79</v>
      </c>
      <c r="C121" t="s">
        <v>365</v>
      </c>
      <c r="D121" t="s">
        <v>81</v>
      </c>
      <c r="E121" s="2" t="str">
        <f>HYPERLINK("capsilon://?command=openfolder&amp;siteaddress=FAM.docvelocity-na8.net&amp;folderid=FX39A79A3E-225D-E871-5F83-766BA35C42F5","FX2203502")</f>
        <v>FX2203502</v>
      </c>
      <c r="F121" t="s">
        <v>19</v>
      </c>
      <c r="G121" t="s">
        <v>19</v>
      </c>
      <c r="H121" t="s">
        <v>82</v>
      </c>
      <c r="I121" t="s">
        <v>368</v>
      </c>
      <c r="J121">
        <v>84</v>
      </c>
      <c r="K121" t="s">
        <v>84</v>
      </c>
      <c r="L121" t="s">
        <v>85</v>
      </c>
      <c r="M121" t="s">
        <v>86</v>
      </c>
      <c r="N121">
        <v>1</v>
      </c>
      <c r="O121" s="1">
        <v>44652.791759259257</v>
      </c>
      <c r="P121" s="1">
        <v>44653.174490740741</v>
      </c>
      <c r="Q121">
        <v>32494</v>
      </c>
      <c r="R121">
        <v>574</v>
      </c>
      <c r="S121" t="b">
        <v>0</v>
      </c>
      <c r="T121" t="s">
        <v>87</v>
      </c>
      <c r="U121" t="b">
        <v>0</v>
      </c>
      <c r="V121" t="s">
        <v>181</v>
      </c>
      <c r="W121" s="1">
        <v>44653.174490740741</v>
      </c>
      <c r="X121">
        <v>445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84</v>
      </c>
      <c r="AE121">
        <v>63</v>
      </c>
      <c r="AF121">
        <v>0</v>
      </c>
      <c r="AG121">
        <v>6</v>
      </c>
      <c r="AH121" t="s">
        <v>87</v>
      </c>
      <c r="AI121" t="s">
        <v>87</v>
      </c>
      <c r="AJ121" t="s">
        <v>87</v>
      </c>
      <c r="AK121" t="s">
        <v>87</v>
      </c>
      <c r="AL121" t="s">
        <v>87</v>
      </c>
      <c r="AM121" t="s">
        <v>87</v>
      </c>
      <c r="AN121" t="s">
        <v>87</v>
      </c>
      <c r="AO121" t="s">
        <v>87</v>
      </c>
      <c r="AP121" t="s">
        <v>87</v>
      </c>
      <c r="AQ121" t="s">
        <v>87</v>
      </c>
      <c r="AR121" t="s">
        <v>87</v>
      </c>
      <c r="AS121" t="s">
        <v>87</v>
      </c>
      <c r="AT121" t="s">
        <v>87</v>
      </c>
      <c r="AU121" t="s">
        <v>87</v>
      </c>
      <c r="AV121" t="s">
        <v>87</v>
      </c>
      <c r="AW121" t="s">
        <v>87</v>
      </c>
      <c r="AX121" t="s">
        <v>87</v>
      </c>
      <c r="AY121" t="s">
        <v>87</v>
      </c>
      <c r="AZ121" t="s">
        <v>87</v>
      </c>
      <c r="BA121" t="s">
        <v>87</v>
      </c>
      <c r="BB121" t="s">
        <v>87</v>
      </c>
      <c r="BC121" t="s">
        <v>87</v>
      </c>
      <c r="BD121" t="s">
        <v>87</v>
      </c>
      <c r="BE121" t="s">
        <v>87</v>
      </c>
    </row>
    <row r="122" spans="1:57" x14ac:dyDescent="0.35">
      <c r="A122" t="s">
        <v>369</v>
      </c>
      <c r="B122" t="s">
        <v>79</v>
      </c>
      <c r="C122" t="s">
        <v>370</v>
      </c>
      <c r="D122" t="s">
        <v>81</v>
      </c>
      <c r="E122" s="2" t="str">
        <f>HYPERLINK("capsilon://?command=openfolder&amp;siteaddress=FAM.docvelocity-na8.net&amp;folderid=FX4F78B596-7BD2-D5BE-0DD7-C258AC7FE6BB","FX220310630")</f>
        <v>FX220310630</v>
      </c>
      <c r="F122" t="s">
        <v>19</v>
      </c>
      <c r="G122" t="s">
        <v>19</v>
      </c>
      <c r="H122" t="s">
        <v>82</v>
      </c>
      <c r="I122" t="s">
        <v>371</v>
      </c>
      <c r="J122">
        <v>0</v>
      </c>
      <c r="K122" t="s">
        <v>84</v>
      </c>
      <c r="L122" t="s">
        <v>85</v>
      </c>
      <c r="M122" t="s">
        <v>86</v>
      </c>
      <c r="N122">
        <v>2</v>
      </c>
      <c r="O122" s="1">
        <v>44663.6562962963</v>
      </c>
      <c r="P122" s="1">
        <v>44663.690960648149</v>
      </c>
      <c r="Q122">
        <v>2933</v>
      </c>
      <c r="R122">
        <v>62</v>
      </c>
      <c r="S122" t="b">
        <v>0</v>
      </c>
      <c r="T122" t="s">
        <v>87</v>
      </c>
      <c r="U122" t="b">
        <v>0</v>
      </c>
      <c r="V122" t="s">
        <v>372</v>
      </c>
      <c r="W122" s="1">
        <v>44663.658796296295</v>
      </c>
      <c r="X122">
        <v>49</v>
      </c>
      <c r="Y122">
        <v>0</v>
      </c>
      <c r="Z122">
        <v>0</v>
      </c>
      <c r="AA122">
        <v>0</v>
      </c>
      <c r="AB122">
        <v>52</v>
      </c>
      <c r="AC122">
        <v>0</v>
      </c>
      <c r="AD122">
        <v>0</v>
      </c>
      <c r="AE122">
        <v>0</v>
      </c>
      <c r="AF122">
        <v>0</v>
      </c>
      <c r="AG122">
        <v>0</v>
      </c>
      <c r="AH122" t="s">
        <v>89</v>
      </c>
      <c r="AI122" s="1">
        <v>44663.690960648149</v>
      </c>
      <c r="AJ122">
        <v>13</v>
      </c>
      <c r="AK122">
        <v>0</v>
      </c>
      <c r="AL122">
        <v>0</v>
      </c>
      <c r="AM122">
        <v>0</v>
      </c>
      <c r="AN122">
        <v>52</v>
      </c>
      <c r="AO122">
        <v>0</v>
      </c>
      <c r="AP122">
        <v>0</v>
      </c>
      <c r="AQ122">
        <v>0</v>
      </c>
      <c r="AR122">
        <v>0</v>
      </c>
      <c r="AS122">
        <v>0</v>
      </c>
      <c r="AT122" t="s">
        <v>87</v>
      </c>
      <c r="AU122" t="s">
        <v>87</v>
      </c>
      <c r="AV122" t="s">
        <v>87</v>
      </c>
      <c r="AW122" t="s">
        <v>87</v>
      </c>
      <c r="AX122" t="s">
        <v>87</v>
      </c>
      <c r="AY122" t="s">
        <v>87</v>
      </c>
      <c r="AZ122" t="s">
        <v>87</v>
      </c>
      <c r="BA122" t="s">
        <v>87</v>
      </c>
      <c r="BB122" t="s">
        <v>87</v>
      </c>
      <c r="BC122" t="s">
        <v>87</v>
      </c>
      <c r="BD122" t="s">
        <v>87</v>
      </c>
      <c r="BE122" t="s">
        <v>87</v>
      </c>
    </row>
    <row r="123" spans="1:57" x14ac:dyDescent="0.35">
      <c r="A123" t="s">
        <v>373</v>
      </c>
      <c r="B123" t="s">
        <v>79</v>
      </c>
      <c r="C123" t="s">
        <v>374</v>
      </c>
      <c r="D123" t="s">
        <v>81</v>
      </c>
      <c r="E123" s="2" t="str">
        <f>HYPERLINK("capsilon://?command=openfolder&amp;siteaddress=FAM.docvelocity-na8.net&amp;folderid=FX508AB9FD-4768-34D3-7DBD-14D4DB16252C","FX22043650")</f>
        <v>FX22043650</v>
      </c>
      <c r="F123" t="s">
        <v>19</v>
      </c>
      <c r="G123" t="s">
        <v>19</v>
      </c>
      <c r="H123" t="s">
        <v>82</v>
      </c>
      <c r="I123" t="s">
        <v>375</v>
      </c>
      <c r="J123">
        <v>253</v>
      </c>
      <c r="K123" t="s">
        <v>84</v>
      </c>
      <c r="L123" t="s">
        <v>85</v>
      </c>
      <c r="M123" t="s">
        <v>86</v>
      </c>
      <c r="N123">
        <v>2</v>
      </c>
      <c r="O123" s="1">
        <v>44663.878275462965</v>
      </c>
      <c r="P123" s="1">
        <v>44663.9453125</v>
      </c>
      <c r="Q123">
        <v>2382</v>
      </c>
      <c r="R123">
        <v>3410</v>
      </c>
      <c r="S123" t="b">
        <v>0</v>
      </c>
      <c r="T123" t="s">
        <v>87</v>
      </c>
      <c r="U123" t="b">
        <v>0</v>
      </c>
      <c r="V123" t="s">
        <v>174</v>
      </c>
      <c r="W123" s="1">
        <v>44663.927187499998</v>
      </c>
      <c r="X123">
        <v>1850</v>
      </c>
      <c r="Y123">
        <v>249</v>
      </c>
      <c r="Z123">
        <v>0</v>
      </c>
      <c r="AA123">
        <v>249</v>
      </c>
      <c r="AB123">
        <v>0</v>
      </c>
      <c r="AC123">
        <v>52</v>
      </c>
      <c r="AD123">
        <v>4</v>
      </c>
      <c r="AE123">
        <v>0</v>
      </c>
      <c r="AF123">
        <v>0</v>
      </c>
      <c r="AG123">
        <v>0</v>
      </c>
      <c r="AH123" t="s">
        <v>198</v>
      </c>
      <c r="AI123" s="1">
        <v>44663.9453125</v>
      </c>
      <c r="AJ123">
        <v>1549</v>
      </c>
      <c r="AK123">
        <v>11</v>
      </c>
      <c r="AL123">
        <v>0</v>
      </c>
      <c r="AM123">
        <v>11</v>
      </c>
      <c r="AN123">
        <v>0</v>
      </c>
      <c r="AO123">
        <v>11</v>
      </c>
      <c r="AP123">
        <v>-7</v>
      </c>
      <c r="AQ123">
        <v>0</v>
      </c>
      <c r="AR123">
        <v>0</v>
      </c>
      <c r="AS123">
        <v>0</v>
      </c>
      <c r="AT123" t="s">
        <v>87</v>
      </c>
      <c r="AU123" t="s">
        <v>87</v>
      </c>
      <c r="AV123" t="s">
        <v>87</v>
      </c>
      <c r="AW123" t="s">
        <v>87</v>
      </c>
      <c r="AX123" t="s">
        <v>87</v>
      </c>
      <c r="AY123" t="s">
        <v>87</v>
      </c>
      <c r="AZ123" t="s">
        <v>87</v>
      </c>
      <c r="BA123" t="s">
        <v>87</v>
      </c>
      <c r="BB123" t="s">
        <v>87</v>
      </c>
      <c r="BC123" t="s">
        <v>87</v>
      </c>
      <c r="BD123" t="s">
        <v>87</v>
      </c>
      <c r="BE123" t="s">
        <v>87</v>
      </c>
    </row>
    <row r="124" spans="1:57" x14ac:dyDescent="0.35">
      <c r="A124" t="s">
        <v>376</v>
      </c>
      <c r="B124" t="s">
        <v>79</v>
      </c>
      <c r="C124" t="s">
        <v>234</v>
      </c>
      <c r="D124" t="s">
        <v>81</v>
      </c>
      <c r="E124" s="2" t="str">
        <f>HYPERLINK("capsilon://?command=openfolder&amp;siteaddress=FAM.docvelocity-na8.net&amp;folderid=FXB3B406C9-76A6-D47F-4BAB-37AA13AD7477","FX220313707")</f>
        <v>FX220313707</v>
      </c>
      <c r="F124" t="s">
        <v>19</v>
      </c>
      <c r="G124" t="s">
        <v>19</v>
      </c>
      <c r="H124" t="s">
        <v>82</v>
      </c>
      <c r="I124" t="s">
        <v>377</v>
      </c>
      <c r="J124">
        <v>0</v>
      </c>
      <c r="K124" t="s">
        <v>84</v>
      </c>
      <c r="L124" t="s">
        <v>85</v>
      </c>
      <c r="M124" t="s">
        <v>86</v>
      </c>
      <c r="N124">
        <v>2</v>
      </c>
      <c r="O124" s="1">
        <v>44664.338946759257</v>
      </c>
      <c r="P124" s="1">
        <v>44664.342685185184</v>
      </c>
      <c r="Q124">
        <v>170</v>
      </c>
      <c r="R124">
        <v>153</v>
      </c>
      <c r="S124" t="b">
        <v>0</v>
      </c>
      <c r="T124" t="s">
        <v>87</v>
      </c>
      <c r="U124" t="b">
        <v>0</v>
      </c>
      <c r="V124" t="s">
        <v>119</v>
      </c>
      <c r="W124" s="1">
        <v>44664.341435185182</v>
      </c>
      <c r="X124">
        <v>136</v>
      </c>
      <c r="Y124">
        <v>0</v>
      </c>
      <c r="Z124">
        <v>0</v>
      </c>
      <c r="AA124">
        <v>0</v>
      </c>
      <c r="AB124">
        <v>52</v>
      </c>
      <c r="AC124">
        <v>0</v>
      </c>
      <c r="AD124">
        <v>0</v>
      </c>
      <c r="AE124">
        <v>0</v>
      </c>
      <c r="AF124">
        <v>0</v>
      </c>
      <c r="AG124">
        <v>0</v>
      </c>
      <c r="AH124" t="s">
        <v>351</v>
      </c>
      <c r="AI124" s="1">
        <v>44664.342685185184</v>
      </c>
      <c r="AJ124">
        <v>17</v>
      </c>
      <c r="AK124">
        <v>0</v>
      </c>
      <c r="AL124">
        <v>0</v>
      </c>
      <c r="AM124">
        <v>0</v>
      </c>
      <c r="AN124">
        <v>52</v>
      </c>
      <c r="AO124">
        <v>0</v>
      </c>
      <c r="AP124">
        <v>0</v>
      </c>
      <c r="AQ124">
        <v>0</v>
      </c>
      <c r="AR124">
        <v>0</v>
      </c>
      <c r="AS124">
        <v>0</v>
      </c>
      <c r="AT124" t="s">
        <v>87</v>
      </c>
      <c r="AU124" t="s">
        <v>87</v>
      </c>
      <c r="AV124" t="s">
        <v>87</v>
      </c>
      <c r="AW124" t="s">
        <v>87</v>
      </c>
      <c r="AX124" t="s">
        <v>87</v>
      </c>
      <c r="AY124" t="s">
        <v>87</v>
      </c>
      <c r="AZ124" t="s">
        <v>87</v>
      </c>
      <c r="BA124" t="s">
        <v>87</v>
      </c>
      <c r="BB124" t="s">
        <v>87</v>
      </c>
      <c r="BC124" t="s">
        <v>87</v>
      </c>
      <c r="BD124" t="s">
        <v>87</v>
      </c>
      <c r="BE124" t="s">
        <v>87</v>
      </c>
    </row>
    <row r="125" spans="1:57" x14ac:dyDescent="0.35">
      <c r="A125" t="s">
        <v>378</v>
      </c>
      <c r="B125" t="s">
        <v>79</v>
      </c>
      <c r="C125" t="s">
        <v>234</v>
      </c>
      <c r="D125" t="s">
        <v>81</v>
      </c>
      <c r="E125" s="2" t="str">
        <f>HYPERLINK("capsilon://?command=openfolder&amp;siteaddress=FAM.docvelocity-na8.net&amp;folderid=FXB3B406C9-76A6-D47F-4BAB-37AA13AD7477","FX220313707")</f>
        <v>FX220313707</v>
      </c>
      <c r="F125" t="s">
        <v>19</v>
      </c>
      <c r="G125" t="s">
        <v>19</v>
      </c>
      <c r="H125" t="s">
        <v>82</v>
      </c>
      <c r="I125" t="s">
        <v>379</v>
      </c>
      <c r="J125">
        <v>0</v>
      </c>
      <c r="K125" t="s">
        <v>84</v>
      </c>
      <c r="L125" t="s">
        <v>85</v>
      </c>
      <c r="M125" t="s">
        <v>86</v>
      </c>
      <c r="N125">
        <v>2</v>
      </c>
      <c r="O125" s="1">
        <v>44664.343229166669</v>
      </c>
      <c r="P125" s="1">
        <v>44664.347071759257</v>
      </c>
      <c r="Q125">
        <v>193</v>
      </c>
      <c r="R125">
        <v>139</v>
      </c>
      <c r="S125" t="b">
        <v>0</v>
      </c>
      <c r="T125" t="s">
        <v>87</v>
      </c>
      <c r="U125" t="b">
        <v>0</v>
      </c>
      <c r="V125" t="s">
        <v>119</v>
      </c>
      <c r="W125" s="1">
        <v>44664.344837962963</v>
      </c>
      <c r="X125">
        <v>119</v>
      </c>
      <c r="Y125">
        <v>0</v>
      </c>
      <c r="Z125">
        <v>0</v>
      </c>
      <c r="AA125">
        <v>0</v>
      </c>
      <c r="AB125">
        <v>52</v>
      </c>
      <c r="AC125">
        <v>0</v>
      </c>
      <c r="AD125">
        <v>0</v>
      </c>
      <c r="AE125">
        <v>0</v>
      </c>
      <c r="AF125">
        <v>0</v>
      </c>
      <c r="AG125">
        <v>0</v>
      </c>
      <c r="AH125" t="s">
        <v>351</v>
      </c>
      <c r="AI125" s="1">
        <v>44664.347071759257</v>
      </c>
      <c r="AJ125">
        <v>20</v>
      </c>
      <c r="AK125">
        <v>0</v>
      </c>
      <c r="AL125">
        <v>0</v>
      </c>
      <c r="AM125">
        <v>0</v>
      </c>
      <c r="AN125">
        <v>52</v>
      </c>
      <c r="AO125">
        <v>0</v>
      </c>
      <c r="AP125">
        <v>0</v>
      </c>
      <c r="AQ125">
        <v>0</v>
      </c>
      <c r="AR125">
        <v>0</v>
      </c>
      <c r="AS125">
        <v>0</v>
      </c>
      <c r="AT125" t="s">
        <v>87</v>
      </c>
      <c r="AU125" t="s">
        <v>87</v>
      </c>
      <c r="AV125" t="s">
        <v>87</v>
      </c>
      <c r="AW125" t="s">
        <v>87</v>
      </c>
      <c r="AX125" t="s">
        <v>87</v>
      </c>
      <c r="AY125" t="s">
        <v>87</v>
      </c>
      <c r="AZ125" t="s">
        <v>87</v>
      </c>
      <c r="BA125" t="s">
        <v>87</v>
      </c>
      <c r="BB125" t="s">
        <v>87</v>
      </c>
      <c r="BC125" t="s">
        <v>87</v>
      </c>
      <c r="BD125" t="s">
        <v>87</v>
      </c>
      <c r="BE125" t="s">
        <v>87</v>
      </c>
    </row>
    <row r="126" spans="1:57" x14ac:dyDescent="0.35">
      <c r="A126" t="s">
        <v>380</v>
      </c>
      <c r="B126" t="s">
        <v>79</v>
      </c>
      <c r="C126" t="s">
        <v>381</v>
      </c>
      <c r="D126" t="s">
        <v>81</v>
      </c>
      <c r="E126" s="2" t="str">
        <f>HYPERLINK("capsilon://?command=openfolder&amp;siteaddress=FAM.docvelocity-na8.net&amp;folderid=FX131A8FD7-0162-1108-2DBA-5B041560B298","FX22042702")</f>
        <v>FX22042702</v>
      </c>
      <c r="F126" t="s">
        <v>19</v>
      </c>
      <c r="G126" t="s">
        <v>19</v>
      </c>
      <c r="H126" t="s">
        <v>82</v>
      </c>
      <c r="I126" t="s">
        <v>382</v>
      </c>
      <c r="J126">
        <v>0</v>
      </c>
      <c r="K126" t="s">
        <v>84</v>
      </c>
      <c r="L126" t="s">
        <v>85</v>
      </c>
      <c r="M126" t="s">
        <v>86</v>
      </c>
      <c r="N126">
        <v>2</v>
      </c>
      <c r="O126" s="1">
        <v>44664.354930555557</v>
      </c>
      <c r="P126" s="1">
        <v>44664.369004629632</v>
      </c>
      <c r="Q126">
        <v>971</v>
      </c>
      <c r="R126">
        <v>245</v>
      </c>
      <c r="S126" t="b">
        <v>0</v>
      </c>
      <c r="T126" t="s">
        <v>87</v>
      </c>
      <c r="U126" t="b">
        <v>0</v>
      </c>
      <c r="V126" t="s">
        <v>119</v>
      </c>
      <c r="W126" s="1">
        <v>44664.36142361111</v>
      </c>
      <c r="X126">
        <v>105</v>
      </c>
      <c r="Y126">
        <v>9</v>
      </c>
      <c r="Z126">
        <v>0</v>
      </c>
      <c r="AA126">
        <v>9</v>
      </c>
      <c r="AB126">
        <v>0</v>
      </c>
      <c r="AC126">
        <v>2</v>
      </c>
      <c r="AD126">
        <v>-9</v>
      </c>
      <c r="AE126">
        <v>0</v>
      </c>
      <c r="AF126">
        <v>0</v>
      </c>
      <c r="AG126">
        <v>0</v>
      </c>
      <c r="AH126" t="s">
        <v>351</v>
      </c>
      <c r="AI126" s="1">
        <v>44664.369004629632</v>
      </c>
      <c r="AJ126">
        <v>140</v>
      </c>
      <c r="AK126">
        <v>1</v>
      </c>
      <c r="AL126">
        <v>0</v>
      </c>
      <c r="AM126">
        <v>1</v>
      </c>
      <c r="AN126">
        <v>0</v>
      </c>
      <c r="AO126">
        <v>0</v>
      </c>
      <c r="AP126">
        <v>-10</v>
      </c>
      <c r="AQ126">
        <v>0</v>
      </c>
      <c r="AR126">
        <v>0</v>
      </c>
      <c r="AS126">
        <v>0</v>
      </c>
      <c r="AT126" t="s">
        <v>87</v>
      </c>
      <c r="AU126" t="s">
        <v>87</v>
      </c>
      <c r="AV126" t="s">
        <v>87</v>
      </c>
      <c r="AW126" t="s">
        <v>87</v>
      </c>
      <c r="AX126" t="s">
        <v>87</v>
      </c>
      <c r="AY126" t="s">
        <v>87</v>
      </c>
      <c r="AZ126" t="s">
        <v>87</v>
      </c>
      <c r="BA126" t="s">
        <v>87</v>
      </c>
      <c r="BB126" t="s">
        <v>87</v>
      </c>
      <c r="BC126" t="s">
        <v>87</v>
      </c>
      <c r="BD126" t="s">
        <v>87</v>
      </c>
      <c r="BE126" t="s">
        <v>87</v>
      </c>
    </row>
    <row r="127" spans="1:57" x14ac:dyDescent="0.35">
      <c r="A127" t="s">
        <v>383</v>
      </c>
      <c r="B127" t="s">
        <v>79</v>
      </c>
      <c r="C127" t="s">
        <v>365</v>
      </c>
      <c r="D127" t="s">
        <v>81</v>
      </c>
      <c r="E127" s="2" t="str">
        <f>HYPERLINK("capsilon://?command=openfolder&amp;siteaddress=FAM.docvelocity-na8.net&amp;folderid=FX39A79A3E-225D-E871-5F83-766BA35C42F5","FX2203502")</f>
        <v>FX2203502</v>
      </c>
      <c r="F127" t="s">
        <v>19</v>
      </c>
      <c r="G127" t="s">
        <v>19</v>
      </c>
      <c r="H127" t="s">
        <v>82</v>
      </c>
      <c r="I127" t="s">
        <v>366</v>
      </c>
      <c r="J127">
        <v>634</v>
      </c>
      <c r="K127" t="s">
        <v>84</v>
      </c>
      <c r="L127" t="s">
        <v>85</v>
      </c>
      <c r="M127" t="s">
        <v>86</v>
      </c>
      <c r="N127">
        <v>2</v>
      </c>
      <c r="O127" s="1">
        <v>44653.170289351852</v>
      </c>
      <c r="P127" s="1">
        <v>44653.242106481484</v>
      </c>
      <c r="Q127">
        <v>1308</v>
      </c>
      <c r="R127">
        <v>4897</v>
      </c>
      <c r="S127" t="b">
        <v>0</v>
      </c>
      <c r="T127" t="s">
        <v>87</v>
      </c>
      <c r="U127" t="b">
        <v>1</v>
      </c>
      <c r="V127" t="s">
        <v>181</v>
      </c>
      <c r="W127" s="1">
        <v>44653.209733796299</v>
      </c>
      <c r="X127">
        <v>3044</v>
      </c>
      <c r="Y127">
        <v>564</v>
      </c>
      <c r="Z127">
        <v>0</v>
      </c>
      <c r="AA127">
        <v>564</v>
      </c>
      <c r="AB127">
        <v>0</v>
      </c>
      <c r="AC127">
        <v>65</v>
      </c>
      <c r="AD127">
        <v>70</v>
      </c>
      <c r="AE127">
        <v>0</v>
      </c>
      <c r="AF127">
        <v>0</v>
      </c>
      <c r="AG127">
        <v>0</v>
      </c>
      <c r="AH127" t="s">
        <v>109</v>
      </c>
      <c r="AI127" s="1">
        <v>44653.242106481484</v>
      </c>
      <c r="AJ127">
        <v>1853</v>
      </c>
      <c r="AK127">
        <v>2</v>
      </c>
      <c r="AL127">
        <v>0</v>
      </c>
      <c r="AM127">
        <v>2</v>
      </c>
      <c r="AN127">
        <v>0</v>
      </c>
      <c r="AO127">
        <v>1</v>
      </c>
      <c r="AP127">
        <v>68</v>
      </c>
      <c r="AQ127">
        <v>0</v>
      </c>
      <c r="AR127">
        <v>0</v>
      </c>
      <c r="AS127">
        <v>0</v>
      </c>
      <c r="AT127" t="s">
        <v>87</v>
      </c>
      <c r="AU127" t="s">
        <v>87</v>
      </c>
      <c r="AV127" t="s">
        <v>87</v>
      </c>
      <c r="AW127" t="s">
        <v>87</v>
      </c>
      <c r="AX127" t="s">
        <v>87</v>
      </c>
      <c r="AY127" t="s">
        <v>87</v>
      </c>
      <c r="AZ127" t="s">
        <v>87</v>
      </c>
      <c r="BA127" t="s">
        <v>87</v>
      </c>
      <c r="BB127" t="s">
        <v>87</v>
      </c>
      <c r="BC127" t="s">
        <v>87</v>
      </c>
      <c r="BD127" t="s">
        <v>87</v>
      </c>
      <c r="BE127" t="s">
        <v>87</v>
      </c>
    </row>
    <row r="128" spans="1:57" x14ac:dyDescent="0.35">
      <c r="A128" t="s">
        <v>384</v>
      </c>
      <c r="B128" t="s">
        <v>79</v>
      </c>
      <c r="C128" t="s">
        <v>365</v>
      </c>
      <c r="D128" t="s">
        <v>81</v>
      </c>
      <c r="E128" s="2" t="str">
        <f>HYPERLINK("capsilon://?command=openfolder&amp;siteaddress=FAM.docvelocity-na8.net&amp;folderid=FX39A79A3E-225D-E871-5F83-766BA35C42F5","FX2203502")</f>
        <v>FX2203502</v>
      </c>
      <c r="F128" t="s">
        <v>19</v>
      </c>
      <c r="G128" t="s">
        <v>19</v>
      </c>
      <c r="H128" t="s">
        <v>82</v>
      </c>
      <c r="I128" t="s">
        <v>368</v>
      </c>
      <c r="J128">
        <v>168</v>
      </c>
      <c r="K128" t="s">
        <v>84</v>
      </c>
      <c r="L128" t="s">
        <v>85</v>
      </c>
      <c r="M128" t="s">
        <v>86</v>
      </c>
      <c r="N128">
        <v>2</v>
      </c>
      <c r="O128" s="1">
        <v>44653.175543981481</v>
      </c>
      <c r="P128" s="1">
        <v>44653.259467592594</v>
      </c>
      <c r="Q128">
        <v>3545</v>
      </c>
      <c r="R128">
        <v>3706</v>
      </c>
      <c r="S128" t="b">
        <v>0</v>
      </c>
      <c r="T128" t="s">
        <v>87</v>
      </c>
      <c r="U128" t="b">
        <v>1</v>
      </c>
      <c r="V128" t="s">
        <v>113</v>
      </c>
      <c r="W128" s="1">
        <v>44653.214444444442</v>
      </c>
      <c r="X128">
        <v>2207</v>
      </c>
      <c r="Y128">
        <v>126</v>
      </c>
      <c r="Z128">
        <v>0</v>
      </c>
      <c r="AA128">
        <v>126</v>
      </c>
      <c r="AB128">
        <v>0</v>
      </c>
      <c r="AC128">
        <v>22</v>
      </c>
      <c r="AD128">
        <v>42</v>
      </c>
      <c r="AE128">
        <v>0</v>
      </c>
      <c r="AF128">
        <v>0</v>
      </c>
      <c r="AG128">
        <v>0</v>
      </c>
      <c r="AH128" t="s">
        <v>109</v>
      </c>
      <c r="AI128" s="1">
        <v>44653.259467592594</v>
      </c>
      <c r="AJ128">
        <v>1499</v>
      </c>
      <c r="AK128">
        <v>2</v>
      </c>
      <c r="AL128">
        <v>0</v>
      </c>
      <c r="AM128">
        <v>2</v>
      </c>
      <c r="AN128">
        <v>0</v>
      </c>
      <c r="AO128">
        <v>2</v>
      </c>
      <c r="AP128">
        <v>40</v>
      </c>
      <c r="AQ128">
        <v>0</v>
      </c>
      <c r="AR128">
        <v>0</v>
      </c>
      <c r="AS128">
        <v>0</v>
      </c>
      <c r="AT128" t="s">
        <v>87</v>
      </c>
      <c r="AU128" t="s">
        <v>87</v>
      </c>
      <c r="AV128" t="s">
        <v>87</v>
      </c>
      <c r="AW128" t="s">
        <v>87</v>
      </c>
      <c r="AX128" t="s">
        <v>87</v>
      </c>
      <c r="AY128" t="s">
        <v>87</v>
      </c>
      <c r="AZ128" t="s">
        <v>87</v>
      </c>
      <c r="BA128" t="s">
        <v>87</v>
      </c>
      <c r="BB128" t="s">
        <v>87</v>
      </c>
      <c r="BC128" t="s">
        <v>87</v>
      </c>
      <c r="BD128" t="s">
        <v>87</v>
      </c>
      <c r="BE128" t="s">
        <v>87</v>
      </c>
    </row>
    <row r="129" spans="1:57" x14ac:dyDescent="0.35">
      <c r="A129" t="s">
        <v>385</v>
      </c>
      <c r="B129" t="s">
        <v>79</v>
      </c>
      <c r="C129" t="s">
        <v>386</v>
      </c>
      <c r="D129" t="s">
        <v>81</v>
      </c>
      <c r="E129" s="2" t="str">
        <f>HYPERLINK("capsilon://?command=openfolder&amp;siteaddress=FAM.docvelocity-na8.net&amp;folderid=FX6E7E91CB-FBF9-1EE3-ACDA-416A92B990A9","FX2204296")</f>
        <v>FX2204296</v>
      </c>
      <c r="F129" t="s">
        <v>19</v>
      </c>
      <c r="G129" t="s">
        <v>19</v>
      </c>
      <c r="H129" t="s">
        <v>82</v>
      </c>
      <c r="I129" t="s">
        <v>387</v>
      </c>
      <c r="J129">
        <v>0</v>
      </c>
      <c r="K129" t="s">
        <v>84</v>
      </c>
      <c r="L129" t="s">
        <v>85</v>
      </c>
      <c r="M129" t="s">
        <v>86</v>
      </c>
      <c r="N129">
        <v>2</v>
      </c>
      <c r="O129" s="1">
        <v>44664.536712962959</v>
      </c>
      <c r="P129" s="1">
        <v>44664.564039351855</v>
      </c>
      <c r="Q129">
        <v>2228</v>
      </c>
      <c r="R129">
        <v>133</v>
      </c>
      <c r="S129" t="b">
        <v>0</v>
      </c>
      <c r="T129" t="s">
        <v>87</v>
      </c>
      <c r="U129" t="b">
        <v>0</v>
      </c>
      <c r="V129" t="s">
        <v>88</v>
      </c>
      <c r="W129" s="1">
        <v>44664.552094907405</v>
      </c>
      <c r="X129">
        <v>77</v>
      </c>
      <c r="Y129">
        <v>0</v>
      </c>
      <c r="Z129">
        <v>0</v>
      </c>
      <c r="AA129">
        <v>0</v>
      </c>
      <c r="AB129">
        <v>52</v>
      </c>
      <c r="AC129">
        <v>0</v>
      </c>
      <c r="AD129">
        <v>0</v>
      </c>
      <c r="AE129">
        <v>0</v>
      </c>
      <c r="AF129">
        <v>0</v>
      </c>
      <c r="AG129">
        <v>0</v>
      </c>
      <c r="AH129" t="s">
        <v>388</v>
      </c>
      <c r="AI129" s="1">
        <v>44664.564039351855</v>
      </c>
      <c r="AJ129">
        <v>25</v>
      </c>
      <c r="AK129">
        <v>0</v>
      </c>
      <c r="AL129">
        <v>0</v>
      </c>
      <c r="AM129">
        <v>0</v>
      </c>
      <c r="AN129">
        <v>52</v>
      </c>
      <c r="AO129">
        <v>0</v>
      </c>
      <c r="AP129">
        <v>0</v>
      </c>
      <c r="AQ129">
        <v>0</v>
      </c>
      <c r="AR129">
        <v>0</v>
      </c>
      <c r="AS129">
        <v>0</v>
      </c>
      <c r="AT129" t="s">
        <v>87</v>
      </c>
      <c r="AU129" t="s">
        <v>87</v>
      </c>
      <c r="AV129" t="s">
        <v>87</v>
      </c>
      <c r="AW129" t="s">
        <v>87</v>
      </c>
      <c r="AX129" t="s">
        <v>87</v>
      </c>
      <c r="AY129" t="s">
        <v>87</v>
      </c>
      <c r="AZ129" t="s">
        <v>87</v>
      </c>
      <c r="BA129" t="s">
        <v>87</v>
      </c>
      <c r="BB129" t="s">
        <v>87</v>
      </c>
      <c r="BC129" t="s">
        <v>87</v>
      </c>
      <c r="BD129" t="s">
        <v>87</v>
      </c>
      <c r="BE129" t="s">
        <v>87</v>
      </c>
    </row>
    <row r="130" spans="1:57" x14ac:dyDescent="0.35">
      <c r="A130" t="s">
        <v>389</v>
      </c>
      <c r="B130" t="s">
        <v>79</v>
      </c>
      <c r="C130" t="s">
        <v>386</v>
      </c>
      <c r="D130" t="s">
        <v>81</v>
      </c>
      <c r="E130" s="2" t="str">
        <f>HYPERLINK("capsilon://?command=openfolder&amp;siteaddress=FAM.docvelocity-na8.net&amp;folderid=FX6E7E91CB-FBF9-1EE3-ACDA-416A92B990A9","FX2204296")</f>
        <v>FX2204296</v>
      </c>
      <c r="F130" t="s">
        <v>19</v>
      </c>
      <c r="G130" t="s">
        <v>19</v>
      </c>
      <c r="H130" t="s">
        <v>82</v>
      </c>
      <c r="I130" t="s">
        <v>390</v>
      </c>
      <c r="J130">
        <v>0</v>
      </c>
      <c r="K130" t="s">
        <v>84</v>
      </c>
      <c r="L130" t="s">
        <v>85</v>
      </c>
      <c r="M130" t="s">
        <v>86</v>
      </c>
      <c r="N130">
        <v>2</v>
      </c>
      <c r="O130" s="1">
        <v>44664.538831018515</v>
      </c>
      <c r="P130" s="1">
        <v>44664.564328703702</v>
      </c>
      <c r="Q130">
        <v>2074</v>
      </c>
      <c r="R130">
        <v>129</v>
      </c>
      <c r="S130" t="b">
        <v>0</v>
      </c>
      <c r="T130" t="s">
        <v>87</v>
      </c>
      <c r="U130" t="b">
        <v>0</v>
      </c>
      <c r="V130" t="s">
        <v>88</v>
      </c>
      <c r="W130" s="1">
        <v>44664.552847222221</v>
      </c>
      <c r="X130">
        <v>64</v>
      </c>
      <c r="Y130">
        <v>0</v>
      </c>
      <c r="Z130">
        <v>0</v>
      </c>
      <c r="AA130">
        <v>0</v>
      </c>
      <c r="AB130">
        <v>52</v>
      </c>
      <c r="AC130">
        <v>0</v>
      </c>
      <c r="AD130">
        <v>0</v>
      </c>
      <c r="AE130">
        <v>0</v>
      </c>
      <c r="AF130">
        <v>0</v>
      </c>
      <c r="AG130">
        <v>0</v>
      </c>
      <c r="AH130" t="s">
        <v>388</v>
      </c>
      <c r="AI130" s="1">
        <v>44664.564328703702</v>
      </c>
      <c r="AJ130">
        <v>24</v>
      </c>
      <c r="AK130">
        <v>0</v>
      </c>
      <c r="AL130">
        <v>0</v>
      </c>
      <c r="AM130">
        <v>0</v>
      </c>
      <c r="AN130">
        <v>52</v>
      </c>
      <c r="AO130">
        <v>0</v>
      </c>
      <c r="AP130">
        <v>0</v>
      </c>
      <c r="AQ130">
        <v>0</v>
      </c>
      <c r="AR130">
        <v>0</v>
      </c>
      <c r="AS130">
        <v>0</v>
      </c>
      <c r="AT130" t="s">
        <v>87</v>
      </c>
      <c r="AU130" t="s">
        <v>87</v>
      </c>
      <c r="AV130" t="s">
        <v>87</v>
      </c>
      <c r="AW130" t="s">
        <v>87</v>
      </c>
      <c r="AX130" t="s">
        <v>87</v>
      </c>
      <c r="AY130" t="s">
        <v>87</v>
      </c>
      <c r="AZ130" t="s">
        <v>87</v>
      </c>
      <c r="BA130" t="s">
        <v>87</v>
      </c>
      <c r="BB130" t="s">
        <v>87</v>
      </c>
      <c r="BC130" t="s">
        <v>87</v>
      </c>
      <c r="BD130" t="s">
        <v>87</v>
      </c>
      <c r="BE130" t="s">
        <v>87</v>
      </c>
    </row>
    <row r="131" spans="1:57" x14ac:dyDescent="0.35">
      <c r="A131" t="s">
        <v>391</v>
      </c>
      <c r="B131" t="s">
        <v>79</v>
      </c>
      <c r="C131" t="s">
        <v>386</v>
      </c>
      <c r="D131" t="s">
        <v>81</v>
      </c>
      <c r="E131" s="2" t="str">
        <f>HYPERLINK("capsilon://?command=openfolder&amp;siteaddress=FAM.docvelocity-na8.net&amp;folderid=FX6E7E91CB-FBF9-1EE3-ACDA-416A92B990A9","FX2204296")</f>
        <v>FX2204296</v>
      </c>
      <c r="F131" t="s">
        <v>19</v>
      </c>
      <c r="G131" t="s">
        <v>19</v>
      </c>
      <c r="H131" t="s">
        <v>82</v>
      </c>
      <c r="I131" t="s">
        <v>392</v>
      </c>
      <c r="J131">
        <v>0</v>
      </c>
      <c r="K131" t="s">
        <v>84</v>
      </c>
      <c r="L131" t="s">
        <v>85</v>
      </c>
      <c r="M131" t="s">
        <v>86</v>
      </c>
      <c r="N131">
        <v>2</v>
      </c>
      <c r="O131" s="1">
        <v>44664.569571759261</v>
      </c>
      <c r="P131" s="1">
        <v>44664.667858796296</v>
      </c>
      <c r="Q131">
        <v>7985</v>
      </c>
      <c r="R131">
        <v>507</v>
      </c>
      <c r="S131" t="b">
        <v>0</v>
      </c>
      <c r="T131" t="s">
        <v>87</v>
      </c>
      <c r="U131" t="b">
        <v>0</v>
      </c>
      <c r="V131" t="s">
        <v>88</v>
      </c>
      <c r="W131" s="1">
        <v>44664.581226851849</v>
      </c>
      <c r="X131">
        <v>398</v>
      </c>
      <c r="Y131">
        <v>9</v>
      </c>
      <c r="Z131">
        <v>0</v>
      </c>
      <c r="AA131">
        <v>9</v>
      </c>
      <c r="AB131">
        <v>0</v>
      </c>
      <c r="AC131">
        <v>8</v>
      </c>
      <c r="AD131">
        <v>-9</v>
      </c>
      <c r="AE131">
        <v>0</v>
      </c>
      <c r="AF131">
        <v>0</v>
      </c>
      <c r="AG131">
        <v>0</v>
      </c>
      <c r="AH131" t="s">
        <v>237</v>
      </c>
      <c r="AI131" s="1">
        <v>44664.667858796296</v>
      </c>
      <c r="AJ131">
        <v>77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-9</v>
      </c>
      <c r="AQ131">
        <v>0</v>
      </c>
      <c r="AR131">
        <v>0</v>
      </c>
      <c r="AS131">
        <v>0</v>
      </c>
      <c r="AT131" t="s">
        <v>87</v>
      </c>
      <c r="AU131" t="s">
        <v>87</v>
      </c>
      <c r="AV131" t="s">
        <v>87</v>
      </c>
      <c r="AW131" t="s">
        <v>87</v>
      </c>
      <c r="AX131" t="s">
        <v>87</v>
      </c>
      <c r="AY131" t="s">
        <v>87</v>
      </c>
      <c r="AZ131" t="s">
        <v>87</v>
      </c>
      <c r="BA131" t="s">
        <v>87</v>
      </c>
      <c r="BB131" t="s">
        <v>87</v>
      </c>
      <c r="BC131" t="s">
        <v>87</v>
      </c>
      <c r="BD131" t="s">
        <v>87</v>
      </c>
      <c r="BE131" t="s">
        <v>87</v>
      </c>
    </row>
    <row r="132" spans="1:57" x14ac:dyDescent="0.35">
      <c r="A132" t="s">
        <v>393</v>
      </c>
      <c r="B132" t="s">
        <v>79</v>
      </c>
      <c r="C132" t="s">
        <v>394</v>
      </c>
      <c r="D132" t="s">
        <v>81</v>
      </c>
      <c r="E132" s="2" t="str">
        <f>HYPERLINK("capsilon://?command=openfolder&amp;siteaddress=FAM.docvelocity-na8.net&amp;folderid=FX63A7DAB5-29E8-8D2C-AAE4-5AD302536CFD","FX2204561")</f>
        <v>FX2204561</v>
      </c>
      <c r="F132" t="s">
        <v>19</v>
      </c>
      <c r="G132" t="s">
        <v>19</v>
      </c>
      <c r="H132" t="s">
        <v>82</v>
      </c>
      <c r="I132" t="s">
        <v>395</v>
      </c>
      <c r="J132">
        <v>0</v>
      </c>
      <c r="K132" t="s">
        <v>84</v>
      </c>
      <c r="L132" t="s">
        <v>85</v>
      </c>
      <c r="M132" t="s">
        <v>86</v>
      </c>
      <c r="N132">
        <v>2</v>
      </c>
      <c r="O132" s="1">
        <v>44664.576574074075</v>
      </c>
      <c r="P132" s="1">
        <v>44664.668900462966</v>
      </c>
      <c r="Q132">
        <v>7768</v>
      </c>
      <c r="R132">
        <v>209</v>
      </c>
      <c r="S132" t="b">
        <v>0</v>
      </c>
      <c r="T132" t="s">
        <v>87</v>
      </c>
      <c r="U132" t="b">
        <v>0</v>
      </c>
      <c r="V132" t="s">
        <v>162</v>
      </c>
      <c r="W132" s="1">
        <v>44664.58085648148</v>
      </c>
      <c r="X132">
        <v>120</v>
      </c>
      <c r="Y132">
        <v>9</v>
      </c>
      <c r="Z132">
        <v>0</v>
      </c>
      <c r="AA132">
        <v>9</v>
      </c>
      <c r="AB132">
        <v>0</v>
      </c>
      <c r="AC132">
        <v>0</v>
      </c>
      <c r="AD132">
        <v>-9</v>
      </c>
      <c r="AE132">
        <v>0</v>
      </c>
      <c r="AF132">
        <v>0</v>
      </c>
      <c r="AG132">
        <v>0</v>
      </c>
      <c r="AH132" t="s">
        <v>237</v>
      </c>
      <c r="AI132" s="1">
        <v>44664.668900462966</v>
      </c>
      <c r="AJ132">
        <v>89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-9</v>
      </c>
      <c r="AQ132">
        <v>0</v>
      </c>
      <c r="AR132">
        <v>0</v>
      </c>
      <c r="AS132">
        <v>0</v>
      </c>
      <c r="AT132" t="s">
        <v>87</v>
      </c>
      <c r="AU132" t="s">
        <v>87</v>
      </c>
      <c r="AV132" t="s">
        <v>87</v>
      </c>
      <c r="AW132" t="s">
        <v>87</v>
      </c>
      <c r="AX132" t="s">
        <v>87</v>
      </c>
      <c r="AY132" t="s">
        <v>87</v>
      </c>
      <c r="AZ132" t="s">
        <v>87</v>
      </c>
      <c r="BA132" t="s">
        <v>87</v>
      </c>
      <c r="BB132" t="s">
        <v>87</v>
      </c>
      <c r="BC132" t="s">
        <v>87</v>
      </c>
      <c r="BD132" t="s">
        <v>87</v>
      </c>
      <c r="BE132" t="s">
        <v>87</v>
      </c>
    </row>
    <row r="133" spans="1:57" x14ac:dyDescent="0.35">
      <c r="A133" t="s">
        <v>396</v>
      </c>
      <c r="B133" t="s">
        <v>79</v>
      </c>
      <c r="C133" t="s">
        <v>397</v>
      </c>
      <c r="D133" t="s">
        <v>81</v>
      </c>
      <c r="E133" s="2" t="str">
        <f>HYPERLINK("capsilon://?command=openfolder&amp;siteaddress=FAM.docvelocity-na8.net&amp;folderid=FX64EB07BD-0E5C-92B6-FE44-590B024BC54F","FX22035173")</f>
        <v>FX22035173</v>
      </c>
      <c r="F133" t="s">
        <v>19</v>
      </c>
      <c r="G133" t="s">
        <v>19</v>
      </c>
      <c r="H133" t="s">
        <v>82</v>
      </c>
      <c r="I133" t="s">
        <v>398</v>
      </c>
      <c r="J133">
        <v>0</v>
      </c>
      <c r="K133" t="s">
        <v>84</v>
      </c>
      <c r="L133" t="s">
        <v>85</v>
      </c>
      <c r="M133" t="s">
        <v>81</v>
      </c>
      <c r="N133">
        <v>2</v>
      </c>
      <c r="O133" s="1">
        <v>44664.656006944446</v>
      </c>
      <c r="P133" s="1">
        <v>44664.68476851852</v>
      </c>
      <c r="Q133">
        <v>1612</v>
      </c>
      <c r="R133">
        <v>873</v>
      </c>
      <c r="S133" t="b">
        <v>0</v>
      </c>
      <c r="T133" t="s">
        <v>399</v>
      </c>
      <c r="U133" t="b">
        <v>0</v>
      </c>
      <c r="V133" t="s">
        <v>243</v>
      </c>
      <c r="W133" s="1">
        <v>44664.667303240742</v>
      </c>
      <c r="X133">
        <v>737</v>
      </c>
      <c r="Y133">
        <v>37</v>
      </c>
      <c r="Z133">
        <v>0</v>
      </c>
      <c r="AA133">
        <v>37</v>
      </c>
      <c r="AB133">
        <v>0</v>
      </c>
      <c r="AC133">
        <v>22</v>
      </c>
      <c r="AD133">
        <v>-37</v>
      </c>
      <c r="AE133">
        <v>0</v>
      </c>
      <c r="AF133">
        <v>0</v>
      </c>
      <c r="AG133">
        <v>0</v>
      </c>
      <c r="AH133" t="s">
        <v>399</v>
      </c>
      <c r="AI133" s="1">
        <v>44664.68476851852</v>
      </c>
      <c r="AJ133">
        <v>58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-37</v>
      </c>
      <c r="AQ133">
        <v>0</v>
      </c>
      <c r="AR133">
        <v>0</v>
      </c>
      <c r="AS133">
        <v>0</v>
      </c>
      <c r="AT133" t="s">
        <v>87</v>
      </c>
      <c r="AU133" t="s">
        <v>87</v>
      </c>
      <c r="AV133" t="s">
        <v>87</v>
      </c>
      <c r="AW133" t="s">
        <v>87</v>
      </c>
      <c r="AX133" t="s">
        <v>87</v>
      </c>
      <c r="AY133" t="s">
        <v>87</v>
      </c>
      <c r="AZ133" t="s">
        <v>87</v>
      </c>
      <c r="BA133" t="s">
        <v>87</v>
      </c>
      <c r="BB133" t="s">
        <v>87</v>
      </c>
      <c r="BC133" t="s">
        <v>87</v>
      </c>
      <c r="BD133" t="s">
        <v>87</v>
      </c>
      <c r="BE133" t="s">
        <v>87</v>
      </c>
    </row>
    <row r="134" spans="1:57" x14ac:dyDescent="0.35">
      <c r="A134" t="s">
        <v>400</v>
      </c>
      <c r="B134" t="s">
        <v>79</v>
      </c>
      <c r="C134" t="s">
        <v>401</v>
      </c>
      <c r="D134" t="s">
        <v>81</v>
      </c>
      <c r="E134" s="2" t="str">
        <f>HYPERLINK("capsilon://?command=openfolder&amp;siteaddress=FAM.docvelocity-na8.net&amp;folderid=FX375CF87F-2CBD-F88D-2DB4-9B62B86873C1","FX22044027")</f>
        <v>FX22044027</v>
      </c>
      <c r="F134" t="s">
        <v>19</v>
      </c>
      <c r="G134" t="s">
        <v>19</v>
      </c>
      <c r="H134" t="s">
        <v>82</v>
      </c>
      <c r="I134" t="s">
        <v>402</v>
      </c>
      <c r="J134">
        <v>0</v>
      </c>
      <c r="K134" t="s">
        <v>84</v>
      </c>
      <c r="L134" t="s">
        <v>85</v>
      </c>
      <c r="M134" t="s">
        <v>86</v>
      </c>
      <c r="N134">
        <v>2</v>
      </c>
      <c r="O134" s="1">
        <v>44664.722280092596</v>
      </c>
      <c r="P134" s="1">
        <v>44664.7731712963</v>
      </c>
      <c r="Q134">
        <v>3570</v>
      </c>
      <c r="R134">
        <v>827</v>
      </c>
      <c r="S134" t="b">
        <v>0</v>
      </c>
      <c r="T134" t="s">
        <v>87</v>
      </c>
      <c r="U134" t="b">
        <v>0</v>
      </c>
      <c r="V134" t="s">
        <v>228</v>
      </c>
      <c r="W134" s="1">
        <v>44664.72991898148</v>
      </c>
      <c r="X134">
        <v>600</v>
      </c>
      <c r="Y134">
        <v>52</v>
      </c>
      <c r="Z134">
        <v>0</v>
      </c>
      <c r="AA134">
        <v>52</v>
      </c>
      <c r="AB134">
        <v>0</v>
      </c>
      <c r="AC134">
        <v>30</v>
      </c>
      <c r="AD134">
        <v>-52</v>
      </c>
      <c r="AE134">
        <v>0</v>
      </c>
      <c r="AF134">
        <v>0</v>
      </c>
      <c r="AG134">
        <v>0</v>
      </c>
      <c r="AH134" t="s">
        <v>237</v>
      </c>
      <c r="AI134" s="1">
        <v>44664.7731712963</v>
      </c>
      <c r="AJ134">
        <v>173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-52</v>
      </c>
      <c r="AQ134">
        <v>0</v>
      </c>
      <c r="AR134">
        <v>0</v>
      </c>
      <c r="AS134">
        <v>0</v>
      </c>
      <c r="AT134" t="s">
        <v>87</v>
      </c>
      <c r="AU134" t="s">
        <v>87</v>
      </c>
      <c r="AV134" t="s">
        <v>87</v>
      </c>
      <c r="AW134" t="s">
        <v>87</v>
      </c>
      <c r="AX134" t="s">
        <v>87</v>
      </c>
      <c r="AY134" t="s">
        <v>87</v>
      </c>
      <c r="AZ134" t="s">
        <v>87</v>
      </c>
      <c r="BA134" t="s">
        <v>87</v>
      </c>
      <c r="BB134" t="s">
        <v>87</v>
      </c>
      <c r="BC134" t="s">
        <v>87</v>
      </c>
      <c r="BD134" t="s">
        <v>87</v>
      </c>
      <c r="BE134" t="s">
        <v>87</v>
      </c>
    </row>
    <row r="135" spans="1:57" x14ac:dyDescent="0.35">
      <c r="A135" t="s">
        <v>403</v>
      </c>
      <c r="B135" t="s">
        <v>79</v>
      </c>
      <c r="C135" t="s">
        <v>404</v>
      </c>
      <c r="D135" t="s">
        <v>81</v>
      </c>
      <c r="E135" s="2" t="str">
        <f>HYPERLINK("capsilon://?command=openfolder&amp;siteaddress=FAM.docvelocity-na8.net&amp;folderid=FXA4ACE86E-7909-B775-DC93-2DE789C23C4F","FX22014353")</f>
        <v>FX22014353</v>
      </c>
      <c r="F135" t="s">
        <v>19</v>
      </c>
      <c r="G135" t="s">
        <v>19</v>
      </c>
      <c r="H135" t="s">
        <v>82</v>
      </c>
      <c r="I135" t="s">
        <v>405</v>
      </c>
      <c r="J135">
        <v>0</v>
      </c>
      <c r="K135" t="s">
        <v>84</v>
      </c>
      <c r="L135" t="s">
        <v>85</v>
      </c>
      <c r="M135" t="s">
        <v>86</v>
      </c>
      <c r="N135">
        <v>2</v>
      </c>
      <c r="O135" s="1">
        <v>44655.307233796295</v>
      </c>
      <c r="P135" s="1">
        <v>44655.32372685185</v>
      </c>
      <c r="Q135">
        <v>1182</v>
      </c>
      <c r="R135">
        <v>243</v>
      </c>
      <c r="S135" t="b">
        <v>0</v>
      </c>
      <c r="T135" t="s">
        <v>87</v>
      </c>
      <c r="U135" t="b">
        <v>0</v>
      </c>
      <c r="V135" t="s">
        <v>406</v>
      </c>
      <c r="W135" s="1">
        <v>44655.309050925927</v>
      </c>
      <c r="X135">
        <v>124</v>
      </c>
      <c r="Y135">
        <v>9</v>
      </c>
      <c r="Z135">
        <v>0</v>
      </c>
      <c r="AA135">
        <v>9</v>
      </c>
      <c r="AB135">
        <v>0</v>
      </c>
      <c r="AC135">
        <v>1</v>
      </c>
      <c r="AD135">
        <v>-9</v>
      </c>
      <c r="AE135">
        <v>0</v>
      </c>
      <c r="AF135">
        <v>0</v>
      </c>
      <c r="AG135">
        <v>0</v>
      </c>
      <c r="AH135" t="s">
        <v>124</v>
      </c>
      <c r="AI135" s="1">
        <v>44655.32372685185</v>
      </c>
      <c r="AJ135">
        <v>119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-9</v>
      </c>
      <c r="AQ135">
        <v>0</v>
      </c>
      <c r="AR135">
        <v>0</v>
      </c>
      <c r="AS135">
        <v>0</v>
      </c>
      <c r="AT135" t="s">
        <v>87</v>
      </c>
      <c r="AU135" t="s">
        <v>87</v>
      </c>
      <c r="AV135" t="s">
        <v>87</v>
      </c>
      <c r="AW135" t="s">
        <v>87</v>
      </c>
      <c r="AX135" t="s">
        <v>87</v>
      </c>
      <c r="AY135" t="s">
        <v>87</v>
      </c>
      <c r="AZ135" t="s">
        <v>87</v>
      </c>
      <c r="BA135" t="s">
        <v>87</v>
      </c>
      <c r="BB135" t="s">
        <v>87</v>
      </c>
      <c r="BC135" t="s">
        <v>87</v>
      </c>
      <c r="BD135" t="s">
        <v>87</v>
      </c>
      <c r="BE135" t="s">
        <v>87</v>
      </c>
    </row>
    <row r="136" spans="1:57" x14ac:dyDescent="0.35">
      <c r="A136" t="s">
        <v>407</v>
      </c>
      <c r="B136" t="s">
        <v>79</v>
      </c>
      <c r="C136" t="s">
        <v>359</v>
      </c>
      <c r="D136" t="s">
        <v>81</v>
      </c>
      <c r="E136" s="2" t="str">
        <f>HYPERLINK("capsilon://?command=openfolder&amp;siteaddress=FAM.docvelocity-na8.net&amp;folderid=FX5FE1E230-9F33-EE92-9EC4-07352C708F82","FX220313827")</f>
        <v>FX220313827</v>
      </c>
      <c r="F136" t="s">
        <v>19</v>
      </c>
      <c r="G136" t="s">
        <v>19</v>
      </c>
      <c r="H136" t="s">
        <v>82</v>
      </c>
      <c r="I136" t="s">
        <v>408</v>
      </c>
      <c r="J136">
        <v>103</v>
      </c>
      <c r="K136" t="s">
        <v>84</v>
      </c>
      <c r="L136" t="s">
        <v>85</v>
      </c>
      <c r="M136" t="s">
        <v>86</v>
      </c>
      <c r="N136">
        <v>1</v>
      </c>
      <c r="O136" s="1">
        <v>44655.339953703704</v>
      </c>
      <c r="P136" s="1">
        <v>44655.342187499999</v>
      </c>
      <c r="Q136">
        <v>57</v>
      </c>
      <c r="R136">
        <v>136</v>
      </c>
      <c r="S136" t="b">
        <v>0</v>
      </c>
      <c r="T136" t="s">
        <v>87</v>
      </c>
      <c r="U136" t="b">
        <v>0</v>
      </c>
      <c r="V136" t="s">
        <v>406</v>
      </c>
      <c r="W136" s="1">
        <v>44655.342187499999</v>
      </c>
      <c r="X136">
        <v>136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103</v>
      </c>
      <c r="AE136">
        <v>98</v>
      </c>
      <c r="AF136">
        <v>0</v>
      </c>
      <c r="AG136">
        <v>2</v>
      </c>
      <c r="AH136" t="s">
        <v>87</v>
      </c>
      <c r="AI136" t="s">
        <v>87</v>
      </c>
      <c r="AJ136" t="s">
        <v>87</v>
      </c>
      <c r="AK136" t="s">
        <v>87</v>
      </c>
      <c r="AL136" t="s">
        <v>87</v>
      </c>
      <c r="AM136" t="s">
        <v>87</v>
      </c>
      <c r="AN136" t="s">
        <v>87</v>
      </c>
      <c r="AO136" t="s">
        <v>87</v>
      </c>
      <c r="AP136" t="s">
        <v>87</v>
      </c>
      <c r="AQ136" t="s">
        <v>87</v>
      </c>
      <c r="AR136" t="s">
        <v>87</v>
      </c>
      <c r="AS136" t="s">
        <v>87</v>
      </c>
      <c r="AT136" t="s">
        <v>87</v>
      </c>
      <c r="AU136" t="s">
        <v>87</v>
      </c>
      <c r="AV136" t="s">
        <v>87</v>
      </c>
      <c r="AW136" t="s">
        <v>87</v>
      </c>
      <c r="AX136" t="s">
        <v>87</v>
      </c>
      <c r="AY136" t="s">
        <v>87</v>
      </c>
      <c r="AZ136" t="s">
        <v>87</v>
      </c>
      <c r="BA136" t="s">
        <v>87</v>
      </c>
      <c r="BB136" t="s">
        <v>87</v>
      </c>
      <c r="BC136" t="s">
        <v>87</v>
      </c>
      <c r="BD136" t="s">
        <v>87</v>
      </c>
      <c r="BE136" t="s">
        <v>87</v>
      </c>
    </row>
    <row r="137" spans="1:57" x14ac:dyDescent="0.35">
      <c r="A137" t="s">
        <v>409</v>
      </c>
      <c r="B137" t="s">
        <v>79</v>
      </c>
      <c r="C137" t="s">
        <v>359</v>
      </c>
      <c r="D137" t="s">
        <v>81</v>
      </c>
      <c r="E137" s="2" t="str">
        <f>HYPERLINK("capsilon://?command=openfolder&amp;siteaddress=FAM.docvelocity-na8.net&amp;folderid=FX5FE1E230-9F33-EE92-9EC4-07352C708F82","FX220313827")</f>
        <v>FX220313827</v>
      </c>
      <c r="F137" t="s">
        <v>19</v>
      </c>
      <c r="G137" t="s">
        <v>19</v>
      </c>
      <c r="H137" t="s">
        <v>82</v>
      </c>
      <c r="I137" t="s">
        <v>410</v>
      </c>
      <c r="J137">
        <v>103</v>
      </c>
      <c r="K137" t="s">
        <v>84</v>
      </c>
      <c r="L137" t="s">
        <v>85</v>
      </c>
      <c r="M137" t="s">
        <v>86</v>
      </c>
      <c r="N137">
        <v>1</v>
      </c>
      <c r="O137" s="1">
        <v>44655.342453703706</v>
      </c>
      <c r="P137" s="1">
        <v>44655.349537037036</v>
      </c>
      <c r="Q137">
        <v>530</v>
      </c>
      <c r="R137">
        <v>82</v>
      </c>
      <c r="S137" t="b">
        <v>0</v>
      </c>
      <c r="T137" t="s">
        <v>87</v>
      </c>
      <c r="U137" t="b">
        <v>0</v>
      </c>
      <c r="V137" t="s">
        <v>210</v>
      </c>
      <c r="W137" s="1">
        <v>44655.349537037036</v>
      </c>
      <c r="X137">
        <v>82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103</v>
      </c>
      <c r="AE137">
        <v>98</v>
      </c>
      <c r="AF137">
        <v>0</v>
      </c>
      <c r="AG137">
        <v>2</v>
      </c>
      <c r="AH137" t="s">
        <v>87</v>
      </c>
      <c r="AI137" t="s">
        <v>87</v>
      </c>
      <c r="AJ137" t="s">
        <v>87</v>
      </c>
      <c r="AK137" t="s">
        <v>87</v>
      </c>
      <c r="AL137" t="s">
        <v>87</v>
      </c>
      <c r="AM137" t="s">
        <v>87</v>
      </c>
      <c r="AN137" t="s">
        <v>87</v>
      </c>
      <c r="AO137" t="s">
        <v>87</v>
      </c>
      <c r="AP137" t="s">
        <v>87</v>
      </c>
      <c r="AQ137" t="s">
        <v>87</v>
      </c>
      <c r="AR137" t="s">
        <v>87</v>
      </c>
      <c r="AS137" t="s">
        <v>87</v>
      </c>
      <c r="AT137" t="s">
        <v>87</v>
      </c>
      <c r="AU137" t="s">
        <v>87</v>
      </c>
      <c r="AV137" t="s">
        <v>87</v>
      </c>
      <c r="AW137" t="s">
        <v>87</v>
      </c>
      <c r="AX137" t="s">
        <v>87</v>
      </c>
      <c r="AY137" t="s">
        <v>87</v>
      </c>
      <c r="AZ137" t="s">
        <v>87</v>
      </c>
      <c r="BA137" t="s">
        <v>87</v>
      </c>
      <c r="BB137" t="s">
        <v>87</v>
      </c>
      <c r="BC137" t="s">
        <v>87</v>
      </c>
      <c r="BD137" t="s">
        <v>87</v>
      </c>
      <c r="BE137" t="s">
        <v>87</v>
      </c>
    </row>
    <row r="138" spans="1:57" x14ac:dyDescent="0.35">
      <c r="A138" t="s">
        <v>411</v>
      </c>
      <c r="B138" t="s">
        <v>79</v>
      </c>
      <c r="C138" t="s">
        <v>359</v>
      </c>
      <c r="D138" t="s">
        <v>81</v>
      </c>
      <c r="E138" s="2" t="str">
        <f>HYPERLINK("capsilon://?command=openfolder&amp;siteaddress=FAM.docvelocity-na8.net&amp;folderid=FX5FE1E230-9F33-EE92-9EC4-07352C708F82","FX220313827")</f>
        <v>FX220313827</v>
      </c>
      <c r="F138" t="s">
        <v>19</v>
      </c>
      <c r="G138" t="s">
        <v>19</v>
      </c>
      <c r="H138" t="s">
        <v>82</v>
      </c>
      <c r="I138" t="s">
        <v>408</v>
      </c>
      <c r="J138">
        <v>127</v>
      </c>
      <c r="K138" t="s">
        <v>84</v>
      </c>
      <c r="L138" t="s">
        <v>85</v>
      </c>
      <c r="M138" t="s">
        <v>86</v>
      </c>
      <c r="N138">
        <v>2</v>
      </c>
      <c r="O138" s="1">
        <v>44655.342800925922</v>
      </c>
      <c r="P138" s="1">
        <v>44655.359849537039</v>
      </c>
      <c r="Q138">
        <v>278</v>
      </c>
      <c r="R138">
        <v>1195</v>
      </c>
      <c r="S138" t="b">
        <v>0</v>
      </c>
      <c r="T138" t="s">
        <v>87</v>
      </c>
      <c r="U138" t="b">
        <v>1</v>
      </c>
      <c r="V138" t="s">
        <v>133</v>
      </c>
      <c r="W138" s="1">
        <v>44655.354988425926</v>
      </c>
      <c r="X138">
        <v>779</v>
      </c>
      <c r="Y138">
        <v>117</v>
      </c>
      <c r="Z138">
        <v>0</v>
      </c>
      <c r="AA138">
        <v>117</v>
      </c>
      <c r="AB138">
        <v>0</v>
      </c>
      <c r="AC138">
        <v>1</v>
      </c>
      <c r="AD138">
        <v>10</v>
      </c>
      <c r="AE138">
        <v>0</v>
      </c>
      <c r="AF138">
        <v>0</v>
      </c>
      <c r="AG138">
        <v>0</v>
      </c>
      <c r="AH138" t="s">
        <v>114</v>
      </c>
      <c r="AI138" s="1">
        <v>44655.359849537039</v>
      </c>
      <c r="AJ138">
        <v>416</v>
      </c>
      <c r="AK138">
        <v>4</v>
      </c>
      <c r="AL138">
        <v>0</v>
      </c>
      <c r="AM138">
        <v>4</v>
      </c>
      <c r="AN138">
        <v>0</v>
      </c>
      <c r="AO138">
        <v>4</v>
      </c>
      <c r="AP138">
        <v>6</v>
      </c>
      <c r="AQ138">
        <v>0</v>
      </c>
      <c r="AR138">
        <v>0</v>
      </c>
      <c r="AS138">
        <v>0</v>
      </c>
      <c r="AT138" t="s">
        <v>87</v>
      </c>
      <c r="AU138" t="s">
        <v>87</v>
      </c>
      <c r="AV138" t="s">
        <v>87</v>
      </c>
      <c r="AW138" t="s">
        <v>87</v>
      </c>
      <c r="AX138" t="s">
        <v>87</v>
      </c>
      <c r="AY138" t="s">
        <v>87</v>
      </c>
      <c r="AZ138" t="s">
        <v>87</v>
      </c>
      <c r="BA138" t="s">
        <v>87</v>
      </c>
      <c r="BB138" t="s">
        <v>87</v>
      </c>
      <c r="BC138" t="s">
        <v>87</v>
      </c>
      <c r="BD138" t="s">
        <v>87</v>
      </c>
      <c r="BE138" t="s">
        <v>87</v>
      </c>
    </row>
    <row r="139" spans="1:57" x14ac:dyDescent="0.35">
      <c r="A139" t="s">
        <v>412</v>
      </c>
      <c r="B139" t="s">
        <v>79</v>
      </c>
      <c r="C139" t="s">
        <v>359</v>
      </c>
      <c r="D139" t="s">
        <v>81</v>
      </c>
      <c r="E139" s="2" t="str">
        <f>HYPERLINK("capsilon://?command=openfolder&amp;siteaddress=FAM.docvelocity-na8.net&amp;folderid=FX5FE1E230-9F33-EE92-9EC4-07352C708F82","FX220313827")</f>
        <v>FX220313827</v>
      </c>
      <c r="F139" t="s">
        <v>19</v>
      </c>
      <c r="G139" t="s">
        <v>19</v>
      </c>
      <c r="H139" t="s">
        <v>82</v>
      </c>
      <c r="I139" t="s">
        <v>410</v>
      </c>
      <c r="J139">
        <v>127</v>
      </c>
      <c r="K139" t="s">
        <v>84</v>
      </c>
      <c r="L139" t="s">
        <v>85</v>
      </c>
      <c r="M139" t="s">
        <v>86</v>
      </c>
      <c r="N139">
        <v>2</v>
      </c>
      <c r="O139" s="1">
        <v>44655.350243055553</v>
      </c>
      <c r="P139" s="1">
        <v>44655.364074074074</v>
      </c>
      <c r="Q139">
        <v>12</v>
      </c>
      <c r="R139">
        <v>1183</v>
      </c>
      <c r="S139" t="b">
        <v>0</v>
      </c>
      <c r="T139" t="s">
        <v>87</v>
      </c>
      <c r="U139" t="b">
        <v>1</v>
      </c>
      <c r="V139" t="s">
        <v>210</v>
      </c>
      <c r="W139" s="1">
        <v>44655.35738425926</v>
      </c>
      <c r="X139">
        <v>609</v>
      </c>
      <c r="Y139">
        <v>117</v>
      </c>
      <c r="Z139">
        <v>0</v>
      </c>
      <c r="AA139">
        <v>117</v>
      </c>
      <c r="AB139">
        <v>0</v>
      </c>
      <c r="AC139">
        <v>3</v>
      </c>
      <c r="AD139">
        <v>10</v>
      </c>
      <c r="AE139">
        <v>0</v>
      </c>
      <c r="AF139">
        <v>0</v>
      </c>
      <c r="AG139">
        <v>0</v>
      </c>
      <c r="AH139" t="s">
        <v>143</v>
      </c>
      <c r="AI139" s="1">
        <v>44655.364074074074</v>
      </c>
      <c r="AJ139">
        <v>574</v>
      </c>
      <c r="AK139">
        <v>4</v>
      </c>
      <c r="AL139">
        <v>0</v>
      </c>
      <c r="AM139">
        <v>4</v>
      </c>
      <c r="AN139">
        <v>0</v>
      </c>
      <c r="AO139">
        <v>3</v>
      </c>
      <c r="AP139">
        <v>6</v>
      </c>
      <c r="AQ139">
        <v>0</v>
      </c>
      <c r="AR139">
        <v>0</v>
      </c>
      <c r="AS139">
        <v>0</v>
      </c>
      <c r="AT139" t="s">
        <v>87</v>
      </c>
      <c r="AU139" t="s">
        <v>87</v>
      </c>
      <c r="AV139" t="s">
        <v>87</v>
      </c>
      <c r="AW139" t="s">
        <v>87</v>
      </c>
      <c r="AX139" t="s">
        <v>87</v>
      </c>
      <c r="AY139" t="s">
        <v>87</v>
      </c>
      <c r="AZ139" t="s">
        <v>87</v>
      </c>
      <c r="BA139" t="s">
        <v>87</v>
      </c>
      <c r="BB139" t="s">
        <v>87</v>
      </c>
      <c r="BC139" t="s">
        <v>87</v>
      </c>
      <c r="BD139" t="s">
        <v>87</v>
      </c>
      <c r="BE139" t="s">
        <v>87</v>
      </c>
    </row>
    <row r="140" spans="1:57" x14ac:dyDescent="0.35">
      <c r="A140" t="s">
        <v>413</v>
      </c>
      <c r="B140" t="s">
        <v>79</v>
      </c>
      <c r="C140" t="s">
        <v>160</v>
      </c>
      <c r="D140" t="s">
        <v>81</v>
      </c>
      <c r="E140" s="2" t="str">
        <f>HYPERLINK("capsilon://?command=openfolder&amp;siteaddress=FAM.docvelocity-na8.net&amp;folderid=FX41028851-6BD9-B7A4-7169-CAB39F3C8C36","FX220313465")</f>
        <v>FX220313465</v>
      </c>
      <c r="F140" t="s">
        <v>19</v>
      </c>
      <c r="G140" t="s">
        <v>19</v>
      </c>
      <c r="H140" t="s">
        <v>82</v>
      </c>
      <c r="I140" t="s">
        <v>414</v>
      </c>
      <c r="J140">
        <v>28</v>
      </c>
      <c r="K140" t="s">
        <v>84</v>
      </c>
      <c r="L140" t="s">
        <v>85</v>
      </c>
      <c r="M140" t="s">
        <v>86</v>
      </c>
      <c r="N140">
        <v>2</v>
      </c>
      <c r="O140" s="1">
        <v>44665.402453703704</v>
      </c>
      <c r="P140" s="1">
        <v>44665.421018518522</v>
      </c>
      <c r="Q140">
        <v>1204</v>
      </c>
      <c r="R140">
        <v>400</v>
      </c>
      <c r="S140" t="b">
        <v>0</v>
      </c>
      <c r="T140" t="s">
        <v>87</v>
      </c>
      <c r="U140" t="b">
        <v>0</v>
      </c>
      <c r="V140" t="s">
        <v>119</v>
      </c>
      <c r="W140" s="1">
        <v>44665.417766203704</v>
      </c>
      <c r="X140">
        <v>209</v>
      </c>
      <c r="Y140">
        <v>21</v>
      </c>
      <c r="Z140">
        <v>0</v>
      </c>
      <c r="AA140">
        <v>21</v>
      </c>
      <c r="AB140">
        <v>0</v>
      </c>
      <c r="AC140">
        <v>2</v>
      </c>
      <c r="AD140">
        <v>7</v>
      </c>
      <c r="AE140">
        <v>0</v>
      </c>
      <c r="AF140">
        <v>0</v>
      </c>
      <c r="AG140">
        <v>0</v>
      </c>
      <c r="AH140" t="s">
        <v>143</v>
      </c>
      <c r="AI140" s="1">
        <v>44665.421018518522</v>
      </c>
      <c r="AJ140">
        <v>191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7</v>
      </c>
      <c r="AQ140">
        <v>0</v>
      </c>
      <c r="AR140">
        <v>0</v>
      </c>
      <c r="AS140">
        <v>0</v>
      </c>
      <c r="AT140" t="s">
        <v>87</v>
      </c>
      <c r="AU140" t="s">
        <v>87</v>
      </c>
      <c r="AV140" t="s">
        <v>87</v>
      </c>
      <c r="AW140" t="s">
        <v>87</v>
      </c>
      <c r="AX140" t="s">
        <v>87</v>
      </c>
      <c r="AY140" t="s">
        <v>87</v>
      </c>
      <c r="AZ140" t="s">
        <v>87</v>
      </c>
      <c r="BA140" t="s">
        <v>87</v>
      </c>
      <c r="BB140" t="s">
        <v>87</v>
      </c>
      <c r="BC140" t="s">
        <v>87</v>
      </c>
      <c r="BD140" t="s">
        <v>87</v>
      </c>
      <c r="BE140" t="s">
        <v>87</v>
      </c>
    </row>
    <row r="141" spans="1:57" x14ac:dyDescent="0.35">
      <c r="A141" t="s">
        <v>415</v>
      </c>
      <c r="B141" t="s">
        <v>79</v>
      </c>
      <c r="C141" t="s">
        <v>160</v>
      </c>
      <c r="D141" t="s">
        <v>81</v>
      </c>
      <c r="E141" s="2" t="str">
        <f>HYPERLINK("capsilon://?command=openfolder&amp;siteaddress=FAM.docvelocity-na8.net&amp;folderid=FX41028851-6BD9-B7A4-7169-CAB39F3C8C36","FX220313465")</f>
        <v>FX220313465</v>
      </c>
      <c r="F141" t="s">
        <v>19</v>
      </c>
      <c r="G141" t="s">
        <v>19</v>
      </c>
      <c r="H141" t="s">
        <v>82</v>
      </c>
      <c r="I141" t="s">
        <v>416</v>
      </c>
      <c r="J141">
        <v>95</v>
      </c>
      <c r="K141" t="s">
        <v>84</v>
      </c>
      <c r="L141" t="s">
        <v>85</v>
      </c>
      <c r="M141" t="s">
        <v>86</v>
      </c>
      <c r="N141">
        <v>2</v>
      </c>
      <c r="O141" s="1">
        <v>44665.405231481483</v>
      </c>
      <c r="P141" s="1">
        <v>44665.431284722225</v>
      </c>
      <c r="Q141">
        <v>1384</v>
      </c>
      <c r="R141">
        <v>867</v>
      </c>
      <c r="S141" t="b">
        <v>0</v>
      </c>
      <c r="T141" t="s">
        <v>87</v>
      </c>
      <c r="U141" t="b">
        <v>0</v>
      </c>
      <c r="V141" t="s">
        <v>119</v>
      </c>
      <c r="W141" s="1">
        <v>44665.425138888888</v>
      </c>
      <c r="X141">
        <v>636</v>
      </c>
      <c r="Y141">
        <v>75</v>
      </c>
      <c r="Z141">
        <v>0</v>
      </c>
      <c r="AA141">
        <v>75</v>
      </c>
      <c r="AB141">
        <v>0</v>
      </c>
      <c r="AC141">
        <v>8</v>
      </c>
      <c r="AD141">
        <v>20</v>
      </c>
      <c r="AE141">
        <v>0</v>
      </c>
      <c r="AF141">
        <v>0</v>
      </c>
      <c r="AG141">
        <v>0</v>
      </c>
      <c r="AH141" t="s">
        <v>143</v>
      </c>
      <c r="AI141" s="1">
        <v>44665.431284722225</v>
      </c>
      <c r="AJ141">
        <v>231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20</v>
      </c>
      <c r="AQ141">
        <v>0</v>
      </c>
      <c r="AR141">
        <v>0</v>
      </c>
      <c r="AS141">
        <v>0</v>
      </c>
      <c r="AT141" t="s">
        <v>87</v>
      </c>
      <c r="AU141" t="s">
        <v>87</v>
      </c>
      <c r="AV141" t="s">
        <v>87</v>
      </c>
      <c r="AW141" t="s">
        <v>87</v>
      </c>
      <c r="AX141" t="s">
        <v>87</v>
      </c>
      <c r="AY141" t="s">
        <v>87</v>
      </c>
      <c r="AZ141" t="s">
        <v>87</v>
      </c>
      <c r="BA141" t="s">
        <v>87</v>
      </c>
      <c r="BB141" t="s">
        <v>87</v>
      </c>
      <c r="BC141" t="s">
        <v>87</v>
      </c>
      <c r="BD141" t="s">
        <v>87</v>
      </c>
      <c r="BE141" t="s">
        <v>87</v>
      </c>
    </row>
    <row r="142" spans="1:57" x14ac:dyDescent="0.35">
      <c r="A142" t="s">
        <v>417</v>
      </c>
      <c r="B142" t="s">
        <v>79</v>
      </c>
      <c r="C142" t="s">
        <v>160</v>
      </c>
      <c r="D142" t="s">
        <v>81</v>
      </c>
      <c r="E142" s="2" t="str">
        <f>HYPERLINK("capsilon://?command=openfolder&amp;siteaddress=FAM.docvelocity-na8.net&amp;folderid=FX41028851-6BD9-B7A4-7169-CAB39F3C8C36","FX220313465")</f>
        <v>FX220313465</v>
      </c>
      <c r="F142" t="s">
        <v>19</v>
      </c>
      <c r="G142" t="s">
        <v>19</v>
      </c>
      <c r="H142" t="s">
        <v>82</v>
      </c>
      <c r="I142" t="s">
        <v>418</v>
      </c>
      <c r="J142">
        <v>122</v>
      </c>
      <c r="K142" t="s">
        <v>84</v>
      </c>
      <c r="L142" t="s">
        <v>85</v>
      </c>
      <c r="M142" t="s">
        <v>86</v>
      </c>
      <c r="N142">
        <v>1</v>
      </c>
      <c r="O142" s="1">
        <v>44665.414537037039</v>
      </c>
      <c r="P142" s="1">
        <v>44665.429664351854</v>
      </c>
      <c r="Q142">
        <v>917</v>
      </c>
      <c r="R142">
        <v>390</v>
      </c>
      <c r="S142" t="b">
        <v>0</v>
      </c>
      <c r="T142" t="s">
        <v>87</v>
      </c>
      <c r="U142" t="b">
        <v>0</v>
      </c>
      <c r="V142" t="s">
        <v>119</v>
      </c>
      <c r="W142" s="1">
        <v>44665.429664351854</v>
      </c>
      <c r="X142">
        <v>390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122</v>
      </c>
      <c r="AE142">
        <v>117</v>
      </c>
      <c r="AF142">
        <v>0</v>
      </c>
      <c r="AG142">
        <v>3</v>
      </c>
      <c r="AH142" t="s">
        <v>87</v>
      </c>
      <c r="AI142" t="s">
        <v>87</v>
      </c>
      <c r="AJ142" t="s">
        <v>87</v>
      </c>
      <c r="AK142" t="s">
        <v>87</v>
      </c>
      <c r="AL142" t="s">
        <v>87</v>
      </c>
      <c r="AM142" t="s">
        <v>87</v>
      </c>
      <c r="AN142" t="s">
        <v>87</v>
      </c>
      <c r="AO142" t="s">
        <v>87</v>
      </c>
      <c r="AP142" t="s">
        <v>87</v>
      </c>
      <c r="AQ142" t="s">
        <v>87</v>
      </c>
      <c r="AR142" t="s">
        <v>87</v>
      </c>
      <c r="AS142" t="s">
        <v>87</v>
      </c>
      <c r="AT142" t="s">
        <v>87</v>
      </c>
      <c r="AU142" t="s">
        <v>87</v>
      </c>
      <c r="AV142" t="s">
        <v>87</v>
      </c>
      <c r="AW142" t="s">
        <v>87</v>
      </c>
      <c r="AX142" t="s">
        <v>87</v>
      </c>
      <c r="AY142" t="s">
        <v>87</v>
      </c>
      <c r="AZ142" t="s">
        <v>87</v>
      </c>
      <c r="BA142" t="s">
        <v>87</v>
      </c>
      <c r="BB142" t="s">
        <v>87</v>
      </c>
      <c r="BC142" t="s">
        <v>87</v>
      </c>
      <c r="BD142" t="s">
        <v>87</v>
      </c>
      <c r="BE142" t="s">
        <v>87</v>
      </c>
    </row>
    <row r="143" spans="1:57" x14ac:dyDescent="0.35">
      <c r="A143" t="s">
        <v>419</v>
      </c>
      <c r="B143" t="s">
        <v>79</v>
      </c>
      <c r="C143" t="s">
        <v>160</v>
      </c>
      <c r="D143" t="s">
        <v>81</v>
      </c>
      <c r="E143" s="2" t="str">
        <f>HYPERLINK("capsilon://?command=openfolder&amp;siteaddress=FAM.docvelocity-na8.net&amp;folderid=FX41028851-6BD9-B7A4-7169-CAB39F3C8C36","FX220313465")</f>
        <v>FX220313465</v>
      </c>
      <c r="F143" t="s">
        <v>19</v>
      </c>
      <c r="G143" t="s">
        <v>19</v>
      </c>
      <c r="H143" t="s">
        <v>82</v>
      </c>
      <c r="I143" t="s">
        <v>420</v>
      </c>
      <c r="J143">
        <v>95</v>
      </c>
      <c r="K143" t="s">
        <v>84</v>
      </c>
      <c r="L143" t="s">
        <v>85</v>
      </c>
      <c r="M143" t="s">
        <v>86</v>
      </c>
      <c r="N143">
        <v>2</v>
      </c>
      <c r="O143" s="1">
        <v>44665.417800925927</v>
      </c>
      <c r="P143" s="1">
        <v>44665.445011574076</v>
      </c>
      <c r="Q143">
        <v>1391</v>
      </c>
      <c r="R143">
        <v>960</v>
      </c>
      <c r="S143" t="b">
        <v>0</v>
      </c>
      <c r="T143" t="s">
        <v>87</v>
      </c>
      <c r="U143" t="b">
        <v>0</v>
      </c>
      <c r="V143" t="s">
        <v>119</v>
      </c>
      <c r="W143" s="1">
        <v>44665.436388888891</v>
      </c>
      <c r="X143">
        <v>580</v>
      </c>
      <c r="Y143">
        <v>80</v>
      </c>
      <c r="Z143">
        <v>0</v>
      </c>
      <c r="AA143">
        <v>80</v>
      </c>
      <c r="AB143">
        <v>0</v>
      </c>
      <c r="AC143">
        <v>16</v>
      </c>
      <c r="AD143">
        <v>15</v>
      </c>
      <c r="AE143">
        <v>0</v>
      </c>
      <c r="AF143">
        <v>0</v>
      </c>
      <c r="AG143">
        <v>0</v>
      </c>
      <c r="AH143" t="s">
        <v>268</v>
      </c>
      <c r="AI143" s="1">
        <v>44665.445011574076</v>
      </c>
      <c r="AJ143">
        <v>366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15</v>
      </c>
      <c r="AQ143">
        <v>0</v>
      </c>
      <c r="AR143">
        <v>0</v>
      </c>
      <c r="AS143">
        <v>0</v>
      </c>
      <c r="AT143" t="s">
        <v>87</v>
      </c>
      <c r="AU143" t="s">
        <v>87</v>
      </c>
      <c r="AV143" t="s">
        <v>87</v>
      </c>
      <c r="AW143" t="s">
        <v>87</v>
      </c>
      <c r="AX143" t="s">
        <v>87</v>
      </c>
      <c r="AY143" t="s">
        <v>87</v>
      </c>
      <c r="AZ143" t="s">
        <v>87</v>
      </c>
      <c r="BA143" t="s">
        <v>87</v>
      </c>
      <c r="BB143" t="s">
        <v>87</v>
      </c>
      <c r="BC143" t="s">
        <v>87</v>
      </c>
      <c r="BD143" t="s">
        <v>87</v>
      </c>
      <c r="BE143" t="s">
        <v>87</v>
      </c>
    </row>
    <row r="144" spans="1:57" x14ac:dyDescent="0.35">
      <c r="A144" t="s">
        <v>421</v>
      </c>
      <c r="B144" t="s">
        <v>79</v>
      </c>
      <c r="C144" t="s">
        <v>160</v>
      </c>
      <c r="D144" t="s">
        <v>81</v>
      </c>
      <c r="E144" s="2" t="str">
        <f>HYPERLINK("capsilon://?command=openfolder&amp;siteaddress=FAM.docvelocity-na8.net&amp;folderid=FX41028851-6BD9-B7A4-7169-CAB39F3C8C36","FX220313465")</f>
        <v>FX220313465</v>
      </c>
      <c r="F144" t="s">
        <v>19</v>
      </c>
      <c r="G144" t="s">
        <v>19</v>
      </c>
      <c r="H144" t="s">
        <v>82</v>
      </c>
      <c r="I144" t="s">
        <v>418</v>
      </c>
      <c r="J144">
        <v>170</v>
      </c>
      <c r="K144" t="s">
        <v>84</v>
      </c>
      <c r="L144" t="s">
        <v>85</v>
      </c>
      <c r="M144" t="s">
        <v>86</v>
      </c>
      <c r="N144">
        <v>2</v>
      </c>
      <c r="O144" s="1">
        <v>44665.430486111109</v>
      </c>
      <c r="P144" s="1">
        <v>44665.570960648147</v>
      </c>
      <c r="Q144">
        <v>8817</v>
      </c>
      <c r="R144">
        <v>3320</v>
      </c>
      <c r="S144" t="b">
        <v>0</v>
      </c>
      <c r="T144" t="s">
        <v>87</v>
      </c>
      <c r="U144" t="b">
        <v>1</v>
      </c>
      <c r="V144" t="s">
        <v>119</v>
      </c>
      <c r="W144" s="1">
        <v>44665.449224537035</v>
      </c>
      <c r="X144">
        <v>1108</v>
      </c>
      <c r="Y144">
        <v>147</v>
      </c>
      <c r="Z144">
        <v>0</v>
      </c>
      <c r="AA144">
        <v>147</v>
      </c>
      <c r="AB144">
        <v>0</v>
      </c>
      <c r="AC144">
        <v>51</v>
      </c>
      <c r="AD144">
        <v>23</v>
      </c>
      <c r="AE144">
        <v>0</v>
      </c>
      <c r="AF144">
        <v>0</v>
      </c>
      <c r="AG144">
        <v>0</v>
      </c>
      <c r="AH144" t="s">
        <v>232</v>
      </c>
      <c r="AI144" s="1">
        <v>44665.570960648147</v>
      </c>
      <c r="AJ144">
        <v>2158</v>
      </c>
      <c r="AK144">
        <v>14</v>
      </c>
      <c r="AL144">
        <v>0</v>
      </c>
      <c r="AM144">
        <v>14</v>
      </c>
      <c r="AN144">
        <v>0</v>
      </c>
      <c r="AO144">
        <v>14</v>
      </c>
      <c r="AP144">
        <v>9</v>
      </c>
      <c r="AQ144">
        <v>0</v>
      </c>
      <c r="AR144">
        <v>0</v>
      </c>
      <c r="AS144">
        <v>0</v>
      </c>
      <c r="AT144" t="s">
        <v>87</v>
      </c>
      <c r="AU144" t="s">
        <v>87</v>
      </c>
      <c r="AV144" t="s">
        <v>87</v>
      </c>
      <c r="AW144" t="s">
        <v>87</v>
      </c>
      <c r="AX144" t="s">
        <v>87</v>
      </c>
      <c r="AY144" t="s">
        <v>87</v>
      </c>
      <c r="AZ144" t="s">
        <v>87</v>
      </c>
      <c r="BA144" t="s">
        <v>87</v>
      </c>
      <c r="BB144" t="s">
        <v>87</v>
      </c>
      <c r="BC144" t="s">
        <v>87</v>
      </c>
      <c r="BD144" t="s">
        <v>87</v>
      </c>
      <c r="BE144" t="s">
        <v>87</v>
      </c>
    </row>
    <row r="145" spans="1:57" x14ac:dyDescent="0.35">
      <c r="A145" t="s">
        <v>422</v>
      </c>
      <c r="B145" t="s">
        <v>79</v>
      </c>
      <c r="C145" t="s">
        <v>97</v>
      </c>
      <c r="D145" t="s">
        <v>81</v>
      </c>
      <c r="E145" s="2" t="str">
        <f>HYPERLINK("capsilon://?command=openfolder&amp;siteaddress=FAM.docvelocity-na8.net&amp;folderid=FXAC927F94-59F0-82E9-B188-0CDEFBBC0992","FX220313302")</f>
        <v>FX220313302</v>
      </c>
      <c r="F145" t="s">
        <v>19</v>
      </c>
      <c r="G145" t="s">
        <v>19</v>
      </c>
      <c r="H145" t="s">
        <v>82</v>
      </c>
      <c r="I145" t="s">
        <v>423</v>
      </c>
      <c r="J145">
        <v>0</v>
      </c>
      <c r="K145" t="s">
        <v>84</v>
      </c>
      <c r="L145" t="s">
        <v>85</v>
      </c>
      <c r="M145" t="s">
        <v>86</v>
      </c>
      <c r="N145">
        <v>2</v>
      </c>
      <c r="O145" s="1">
        <v>44655.366967592592</v>
      </c>
      <c r="P145" s="1">
        <v>44655.370659722219</v>
      </c>
      <c r="Q145">
        <v>17</v>
      </c>
      <c r="R145">
        <v>302</v>
      </c>
      <c r="S145" t="b">
        <v>0</v>
      </c>
      <c r="T145" t="s">
        <v>87</v>
      </c>
      <c r="U145" t="b">
        <v>0</v>
      </c>
      <c r="V145" t="s">
        <v>133</v>
      </c>
      <c r="W145" s="1">
        <v>44655.369479166664</v>
      </c>
      <c r="X145">
        <v>204</v>
      </c>
      <c r="Y145">
        <v>9</v>
      </c>
      <c r="Z145">
        <v>0</v>
      </c>
      <c r="AA145">
        <v>9</v>
      </c>
      <c r="AB145">
        <v>0</v>
      </c>
      <c r="AC145">
        <v>1</v>
      </c>
      <c r="AD145">
        <v>-9</v>
      </c>
      <c r="AE145">
        <v>0</v>
      </c>
      <c r="AF145">
        <v>0</v>
      </c>
      <c r="AG145">
        <v>0</v>
      </c>
      <c r="AH145" t="s">
        <v>143</v>
      </c>
      <c r="AI145" s="1">
        <v>44655.370659722219</v>
      </c>
      <c r="AJ145">
        <v>98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-9</v>
      </c>
      <c r="AQ145">
        <v>0</v>
      </c>
      <c r="AR145">
        <v>0</v>
      </c>
      <c r="AS145">
        <v>0</v>
      </c>
      <c r="AT145" t="s">
        <v>87</v>
      </c>
      <c r="AU145" t="s">
        <v>87</v>
      </c>
      <c r="AV145" t="s">
        <v>87</v>
      </c>
      <c r="AW145" t="s">
        <v>87</v>
      </c>
      <c r="AX145" t="s">
        <v>87</v>
      </c>
      <c r="AY145" t="s">
        <v>87</v>
      </c>
      <c r="AZ145" t="s">
        <v>87</v>
      </c>
      <c r="BA145" t="s">
        <v>87</v>
      </c>
      <c r="BB145" t="s">
        <v>87</v>
      </c>
      <c r="BC145" t="s">
        <v>87</v>
      </c>
      <c r="BD145" t="s">
        <v>87</v>
      </c>
      <c r="BE145" t="s">
        <v>87</v>
      </c>
    </row>
    <row r="146" spans="1:57" x14ac:dyDescent="0.35">
      <c r="A146" t="s">
        <v>424</v>
      </c>
      <c r="B146" t="s">
        <v>79</v>
      </c>
      <c r="C146" t="s">
        <v>97</v>
      </c>
      <c r="D146" t="s">
        <v>81</v>
      </c>
      <c r="E146" s="2" t="str">
        <f>HYPERLINK("capsilon://?command=openfolder&amp;siteaddress=FAM.docvelocity-na8.net&amp;folderid=FXAC927F94-59F0-82E9-B188-0CDEFBBC0992","FX220313302")</f>
        <v>FX220313302</v>
      </c>
      <c r="F146" t="s">
        <v>19</v>
      </c>
      <c r="G146" t="s">
        <v>19</v>
      </c>
      <c r="H146" t="s">
        <v>82</v>
      </c>
      <c r="I146" t="s">
        <v>425</v>
      </c>
      <c r="J146">
        <v>0</v>
      </c>
      <c r="K146" t="s">
        <v>84</v>
      </c>
      <c r="L146" t="s">
        <v>85</v>
      </c>
      <c r="M146" t="s">
        <v>86</v>
      </c>
      <c r="N146">
        <v>2</v>
      </c>
      <c r="O146" s="1">
        <v>44655.36818287037</v>
      </c>
      <c r="P146" s="1">
        <v>44655.371574074074</v>
      </c>
      <c r="Q146">
        <v>107</v>
      </c>
      <c r="R146">
        <v>186</v>
      </c>
      <c r="S146" t="b">
        <v>0</v>
      </c>
      <c r="T146" t="s">
        <v>87</v>
      </c>
      <c r="U146" t="b">
        <v>0</v>
      </c>
      <c r="V146" t="s">
        <v>406</v>
      </c>
      <c r="W146" s="1">
        <v>44655.370729166665</v>
      </c>
      <c r="X146">
        <v>114</v>
      </c>
      <c r="Y146">
        <v>9</v>
      </c>
      <c r="Z146">
        <v>0</v>
      </c>
      <c r="AA146">
        <v>9</v>
      </c>
      <c r="AB146">
        <v>0</v>
      </c>
      <c r="AC146">
        <v>1</v>
      </c>
      <c r="AD146">
        <v>-9</v>
      </c>
      <c r="AE146">
        <v>0</v>
      </c>
      <c r="AF146">
        <v>0</v>
      </c>
      <c r="AG146">
        <v>0</v>
      </c>
      <c r="AH146" t="s">
        <v>114</v>
      </c>
      <c r="AI146" s="1">
        <v>44655.371574074074</v>
      </c>
      <c r="AJ146">
        <v>72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-9</v>
      </c>
      <c r="AQ146">
        <v>0</v>
      </c>
      <c r="AR146">
        <v>0</v>
      </c>
      <c r="AS146">
        <v>0</v>
      </c>
      <c r="AT146" t="s">
        <v>87</v>
      </c>
      <c r="AU146" t="s">
        <v>87</v>
      </c>
      <c r="AV146" t="s">
        <v>87</v>
      </c>
      <c r="AW146" t="s">
        <v>87</v>
      </c>
      <c r="AX146" t="s">
        <v>87</v>
      </c>
      <c r="AY146" t="s">
        <v>87</v>
      </c>
      <c r="AZ146" t="s">
        <v>87</v>
      </c>
      <c r="BA146" t="s">
        <v>87</v>
      </c>
      <c r="BB146" t="s">
        <v>87</v>
      </c>
      <c r="BC146" t="s">
        <v>87</v>
      </c>
      <c r="BD146" t="s">
        <v>87</v>
      </c>
      <c r="BE146" t="s">
        <v>87</v>
      </c>
    </row>
    <row r="147" spans="1:57" x14ac:dyDescent="0.35">
      <c r="A147" t="s">
        <v>426</v>
      </c>
      <c r="B147" t="s">
        <v>79</v>
      </c>
      <c r="C147" t="s">
        <v>427</v>
      </c>
      <c r="D147" t="s">
        <v>81</v>
      </c>
      <c r="E147" s="2" t="str">
        <f>HYPERLINK("capsilon://?command=openfolder&amp;siteaddress=FAM.docvelocity-na8.net&amp;folderid=FXCE1A0C98-5D74-5DF2-E8A1-9BEB24C8DA10","FX22041757")</f>
        <v>FX22041757</v>
      </c>
      <c r="F147" t="s">
        <v>19</v>
      </c>
      <c r="G147" t="s">
        <v>19</v>
      </c>
      <c r="H147" t="s">
        <v>82</v>
      </c>
      <c r="I147" t="s">
        <v>428</v>
      </c>
      <c r="J147">
        <v>0</v>
      </c>
      <c r="K147" t="s">
        <v>84</v>
      </c>
      <c r="L147" t="s">
        <v>85</v>
      </c>
      <c r="M147" t="s">
        <v>86</v>
      </c>
      <c r="N147">
        <v>2</v>
      </c>
      <c r="O147" s="1">
        <v>44665.504270833335</v>
      </c>
      <c r="P147" s="1">
        <v>44665.579502314817</v>
      </c>
      <c r="Q147">
        <v>5949</v>
      </c>
      <c r="R147">
        <v>551</v>
      </c>
      <c r="S147" t="b">
        <v>0</v>
      </c>
      <c r="T147" t="s">
        <v>87</v>
      </c>
      <c r="U147" t="b">
        <v>0</v>
      </c>
      <c r="V147" t="s">
        <v>243</v>
      </c>
      <c r="W147" s="1">
        <v>44665.509270833332</v>
      </c>
      <c r="X147">
        <v>248</v>
      </c>
      <c r="Y147">
        <v>9</v>
      </c>
      <c r="Z147">
        <v>0</v>
      </c>
      <c r="AA147">
        <v>9</v>
      </c>
      <c r="AB147">
        <v>0</v>
      </c>
      <c r="AC147">
        <v>6</v>
      </c>
      <c r="AD147">
        <v>-9</v>
      </c>
      <c r="AE147">
        <v>0</v>
      </c>
      <c r="AF147">
        <v>0</v>
      </c>
      <c r="AG147">
        <v>0</v>
      </c>
      <c r="AH147" t="s">
        <v>232</v>
      </c>
      <c r="AI147" s="1">
        <v>44665.579502314817</v>
      </c>
      <c r="AJ147">
        <v>303</v>
      </c>
      <c r="AK147">
        <v>4</v>
      </c>
      <c r="AL147">
        <v>0</v>
      </c>
      <c r="AM147">
        <v>4</v>
      </c>
      <c r="AN147">
        <v>0</v>
      </c>
      <c r="AO147">
        <v>4</v>
      </c>
      <c r="AP147">
        <v>-13</v>
      </c>
      <c r="AQ147">
        <v>0</v>
      </c>
      <c r="AR147">
        <v>0</v>
      </c>
      <c r="AS147">
        <v>0</v>
      </c>
      <c r="AT147" t="s">
        <v>87</v>
      </c>
      <c r="AU147" t="s">
        <v>87</v>
      </c>
      <c r="AV147" t="s">
        <v>87</v>
      </c>
      <c r="AW147" t="s">
        <v>87</v>
      </c>
      <c r="AX147" t="s">
        <v>87</v>
      </c>
      <c r="AY147" t="s">
        <v>87</v>
      </c>
      <c r="AZ147" t="s">
        <v>87</v>
      </c>
      <c r="BA147" t="s">
        <v>87</v>
      </c>
      <c r="BB147" t="s">
        <v>87</v>
      </c>
      <c r="BC147" t="s">
        <v>87</v>
      </c>
      <c r="BD147" t="s">
        <v>87</v>
      </c>
      <c r="BE147" t="s">
        <v>87</v>
      </c>
    </row>
    <row r="148" spans="1:57" x14ac:dyDescent="0.35">
      <c r="A148" t="s">
        <v>429</v>
      </c>
      <c r="B148" t="s">
        <v>79</v>
      </c>
      <c r="C148" t="s">
        <v>359</v>
      </c>
      <c r="D148" t="s">
        <v>81</v>
      </c>
      <c r="E148" s="2" t="str">
        <f>HYPERLINK("capsilon://?command=openfolder&amp;siteaddress=FAM.docvelocity-na8.net&amp;folderid=FX5FE1E230-9F33-EE92-9EC4-07352C708F82","FX220313827")</f>
        <v>FX220313827</v>
      </c>
      <c r="F148" t="s">
        <v>19</v>
      </c>
      <c r="G148" t="s">
        <v>19</v>
      </c>
      <c r="H148" t="s">
        <v>82</v>
      </c>
      <c r="I148" t="s">
        <v>430</v>
      </c>
      <c r="J148">
        <v>0</v>
      </c>
      <c r="K148" t="s">
        <v>84</v>
      </c>
      <c r="L148" t="s">
        <v>85</v>
      </c>
      <c r="M148" t="s">
        <v>86</v>
      </c>
      <c r="N148">
        <v>2</v>
      </c>
      <c r="O148" s="1">
        <v>44655.37128472222</v>
      </c>
      <c r="P148" s="1">
        <v>44655.372986111113</v>
      </c>
      <c r="Q148">
        <v>10</v>
      </c>
      <c r="R148">
        <v>137</v>
      </c>
      <c r="S148" t="b">
        <v>0</v>
      </c>
      <c r="T148" t="s">
        <v>87</v>
      </c>
      <c r="U148" t="b">
        <v>0</v>
      </c>
      <c r="V148" t="s">
        <v>406</v>
      </c>
      <c r="W148" s="1">
        <v>44655.372245370374</v>
      </c>
      <c r="X148">
        <v>73</v>
      </c>
      <c r="Y148">
        <v>9</v>
      </c>
      <c r="Z148">
        <v>0</v>
      </c>
      <c r="AA148">
        <v>9</v>
      </c>
      <c r="AB148">
        <v>0</v>
      </c>
      <c r="AC148">
        <v>2</v>
      </c>
      <c r="AD148">
        <v>-9</v>
      </c>
      <c r="AE148">
        <v>0</v>
      </c>
      <c r="AF148">
        <v>0</v>
      </c>
      <c r="AG148">
        <v>0</v>
      </c>
      <c r="AH148" t="s">
        <v>114</v>
      </c>
      <c r="AI148" s="1">
        <v>44655.372986111113</v>
      </c>
      <c r="AJ148">
        <v>64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-9</v>
      </c>
      <c r="AQ148">
        <v>0</v>
      </c>
      <c r="AR148">
        <v>0</v>
      </c>
      <c r="AS148">
        <v>0</v>
      </c>
      <c r="AT148" t="s">
        <v>87</v>
      </c>
      <c r="AU148" t="s">
        <v>87</v>
      </c>
      <c r="AV148" t="s">
        <v>87</v>
      </c>
      <c r="AW148" t="s">
        <v>87</v>
      </c>
      <c r="AX148" t="s">
        <v>87</v>
      </c>
      <c r="AY148" t="s">
        <v>87</v>
      </c>
      <c r="AZ148" t="s">
        <v>87</v>
      </c>
      <c r="BA148" t="s">
        <v>87</v>
      </c>
      <c r="BB148" t="s">
        <v>87</v>
      </c>
      <c r="BC148" t="s">
        <v>87</v>
      </c>
      <c r="BD148" t="s">
        <v>87</v>
      </c>
      <c r="BE148" t="s">
        <v>87</v>
      </c>
    </row>
    <row r="149" spans="1:57" x14ac:dyDescent="0.35">
      <c r="A149" t="s">
        <v>431</v>
      </c>
      <c r="B149" t="s">
        <v>79</v>
      </c>
      <c r="C149" t="s">
        <v>432</v>
      </c>
      <c r="D149" t="s">
        <v>81</v>
      </c>
      <c r="E149" s="2" t="str">
        <f>HYPERLINK("capsilon://?command=openfolder&amp;siteaddress=FAM.docvelocity-na8.net&amp;folderid=FXF70C7F91-F259-EEB7-4031-74FCDEA4EC23","FX22033510")</f>
        <v>FX22033510</v>
      </c>
      <c r="F149" t="s">
        <v>19</v>
      </c>
      <c r="G149" t="s">
        <v>19</v>
      </c>
      <c r="H149" t="s">
        <v>82</v>
      </c>
      <c r="I149" t="s">
        <v>433</v>
      </c>
      <c r="J149">
        <v>244</v>
      </c>
      <c r="K149" t="s">
        <v>84</v>
      </c>
      <c r="L149" t="s">
        <v>85</v>
      </c>
      <c r="M149" t="s">
        <v>86</v>
      </c>
      <c r="N149">
        <v>1</v>
      </c>
      <c r="O149" s="1">
        <v>44665.532673611109</v>
      </c>
      <c r="P149" s="1">
        <v>44665.555914351855</v>
      </c>
      <c r="Q149">
        <v>1059</v>
      </c>
      <c r="R149">
        <v>949</v>
      </c>
      <c r="S149" t="b">
        <v>0</v>
      </c>
      <c r="T149" t="s">
        <v>87</v>
      </c>
      <c r="U149" t="b">
        <v>0</v>
      </c>
      <c r="V149" t="s">
        <v>93</v>
      </c>
      <c r="W149" s="1">
        <v>44665.555914351855</v>
      </c>
      <c r="X149">
        <v>379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244</v>
      </c>
      <c r="AE149">
        <v>220</v>
      </c>
      <c r="AF149">
        <v>0</v>
      </c>
      <c r="AG149">
        <v>12</v>
      </c>
      <c r="AH149" t="s">
        <v>87</v>
      </c>
      <c r="AI149" t="s">
        <v>87</v>
      </c>
      <c r="AJ149" t="s">
        <v>87</v>
      </c>
      <c r="AK149" t="s">
        <v>87</v>
      </c>
      <c r="AL149" t="s">
        <v>87</v>
      </c>
      <c r="AM149" t="s">
        <v>87</v>
      </c>
      <c r="AN149" t="s">
        <v>87</v>
      </c>
      <c r="AO149" t="s">
        <v>87</v>
      </c>
      <c r="AP149" t="s">
        <v>87</v>
      </c>
      <c r="AQ149" t="s">
        <v>87</v>
      </c>
      <c r="AR149" t="s">
        <v>87</v>
      </c>
      <c r="AS149" t="s">
        <v>87</v>
      </c>
      <c r="AT149" t="s">
        <v>87</v>
      </c>
      <c r="AU149" t="s">
        <v>87</v>
      </c>
      <c r="AV149" t="s">
        <v>87</v>
      </c>
      <c r="AW149" t="s">
        <v>87</v>
      </c>
      <c r="AX149" t="s">
        <v>87</v>
      </c>
      <c r="AY149" t="s">
        <v>87</v>
      </c>
      <c r="AZ149" t="s">
        <v>87</v>
      </c>
      <c r="BA149" t="s">
        <v>87</v>
      </c>
      <c r="BB149" t="s">
        <v>87</v>
      </c>
      <c r="BC149" t="s">
        <v>87</v>
      </c>
      <c r="BD149" t="s">
        <v>87</v>
      </c>
      <c r="BE149" t="s">
        <v>87</v>
      </c>
    </row>
    <row r="150" spans="1:57" x14ac:dyDescent="0.35">
      <c r="A150" t="s">
        <v>434</v>
      </c>
      <c r="B150" t="s">
        <v>79</v>
      </c>
      <c r="C150" t="s">
        <v>226</v>
      </c>
      <c r="D150" t="s">
        <v>81</v>
      </c>
      <c r="E150" s="2" t="str">
        <f>HYPERLINK("capsilon://?command=openfolder&amp;siteaddress=FAM.docvelocity-na8.net&amp;folderid=FX64010EB9-1D31-B1B8-80E6-9D70902E309C","FX22039476")</f>
        <v>FX22039476</v>
      </c>
      <c r="F150" t="s">
        <v>19</v>
      </c>
      <c r="G150" t="s">
        <v>19</v>
      </c>
      <c r="H150" t="s">
        <v>82</v>
      </c>
      <c r="I150" t="s">
        <v>435</v>
      </c>
      <c r="J150">
        <v>0</v>
      </c>
      <c r="K150" t="s">
        <v>84</v>
      </c>
      <c r="L150" t="s">
        <v>85</v>
      </c>
      <c r="M150" t="s">
        <v>86</v>
      </c>
      <c r="N150">
        <v>2</v>
      </c>
      <c r="O150" s="1">
        <v>44665.53833333333</v>
      </c>
      <c r="P150" s="1">
        <v>44665.585370370369</v>
      </c>
      <c r="Q150">
        <v>2646</v>
      </c>
      <c r="R150">
        <v>1418</v>
      </c>
      <c r="S150" t="b">
        <v>0</v>
      </c>
      <c r="T150" t="s">
        <v>87</v>
      </c>
      <c r="U150" t="b">
        <v>0</v>
      </c>
      <c r="V150" t="s">
        <v>162</v>
      </c>
      <c r="W150" s="1">
        <v>44665.54892361111</v>
      </c>
      <c r="X150">
        <v>912</v>
      </c>
      <c r="Y150">
        <v>52</v>
      </c>
      <c r="Z150">
        <v>0</v>
      </c>
      <c r="AA150">
        <v>52</v>
      </c>
      <c r="AB150">
        <v>0</v>
      </c>
      <c r="AC150">
        <v>34</v>
      </c>
      <c r="AD150">
        <v>-52</v>
      </c>
      <c r="AE150">
        <v>0</v>
      </c>
      <c r="AF150">
        <v>0</v>
      </c>
      <c r="AG150">
        <v>0</v>
      </c>
      <c r="AH150" t="s">
        <v>232</v>
      </c>
      <c r="AI150" s="1">
        <v>44665.585370370369</v>
      </c>
      <c r="AJ150">
        <v>506</v>
      </c>
      <c r="AK150">
        <v>4</v>
      </c>
      <c r="AL150">
        <v>0</v>
      </c>
      <c r="AM150">
        <v>4</v>
      </c>
      <c r="AN150">
        <v>0</v>
      </c>
      <c r="AO150">
        <v>4</v>
      </c>
      <c r="AP150">
        <v>-56</v>
      </c>
      <c r="AQ150">
        <v>0</v>
      </c>
      <c r="AR150">
        <v>0</v>
      </c>
      <c r="AS150">
        <v>0</v>
      </c>
      <c r="AT150" t="s">
        <v>87</v>
      </c>
      <c r="AU150" t="s">
        <v>87</v>
      </c>
      <c r="AV150" t="s">
        <v>87</v>
      </c>
      <c r="AW150" t="s">
        <v>87</v>
      </c>
      <c r="AX150" t="s">
        <v>87</v>
      </c>
      <c r="AY150" t="s">
        <v>87</v>
      </c>
      <c r="AZ150" t="s">
        <v>87</v>
      </c>
      <c r="BA150" t="s">
        <v>87</v>
      </c>
      <c r="BB150" t="s">
        <v>87</v>
      </c>
      <c r="BC150" t="s">
        <v>87</v>
      </c>
      <c r="BD150" t="s">
        <v>87</v>
      </c>
      <c r="BE150" t="s">
        <v>87</v>
      </c>
    </row>
    <row r="151" spans="1:57" x14ac:dyDescent="0.35">
      <c r="A151" t="s">
        <v>436</v>
      </c>
      <c r="B151" t="s">
        <v>79</v>
      </c>
      <c r="C151" t="s">
        <v>427</v>
      </c>
      <c r="D151" t="s">
        <v>81</v>
      </c>
      <c r="E151" s="2" t="str">
        <f>HYPERLINK("capsilon://?command=openfolder&amp;siteaddress=FAM.docvelocity-na8.net&amp;folderid=FXCE1A0C98-5D74-5DF2-E8A1-9BEB24C8DA10","FX22041757")</f>
        <v>FX22041757</v>
      </c>
      <c r="F151" t="s">
        <v>19</v>
      </c>
      <c r="G151" t="s">
        <v>19</v>
      </c>
      <c r="H151" t="s">
        <v>82</v>
      </c>
      <c r="I151" t="s">
        <v>437</v>
      </c>
      <c r="J151">
        <v>129</v>
      </c>
      <c r="K151" t="s">
        <v>84</v>
      </c>
      <c r="L151" t="s">
        <v>85</v>
      </c>
      <c r="M151" t="s">
        <v>86</v>
      </c>
      <c r="N151">
        <v>1</v>
      </c>
      <c r="O151" s="1">
        <v>44665.545231481483</v>
      </c>
      <c r="P151" s="1">
        <v>44665.556597222225</v>
      </c>
      <c r="Q151">
        <v>726</v>
      </c>
      <c r="R151">
        <v>256</v>
      </c>
      <c r="S151" t="b">
        <v>0</v>
      </c>
      <c r="T151" t="s">
        <v>87</v>
      </c>
      <c r="U151" t="b">
        <v>0</v>
      </c>
      <c r="V151" t="s">
        <v>93</v>
      </c>
      <c r="W151" s="1">
        <v>44665.556597222225</v>
      </c>
      <c r="X151">
        <v>58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129</v>
      </c>
      <c r="AE151">
        <v>124</v>
      </c>
      <c r="AF151">
        <v>0</v>
      </c>
      <c r="AG151">
        <v>2</v>
      </c>
      <c r="AH151" t="s">
        <v>87</v>
      </c>
      <c r="AI151" t="s">
        <v>87</v>
      </c>
      <c r="AJ151" t="s">
        <v>87</v>
      </c>
      <c r="AK151" t="s">
        <v>87</v>
      </c>
      <c r="AL151" t="s">
        <v>87</v>
      </c>
      <c r="AM151" t="s">
        <v>87</v>
      </c>
      <c r="AN151" t="s">
        <v>87</v>
      </c>
      <c r="AO151" t="s">
        <v>87</v>
      </c>
      <c r="AP151" t="s">
        <v>87</v>
      </c>
      <c r="AQ151" t="s">
        <v>87</v>
      </c>
      <c r="AR151" t="s">
        <v>87</v>
      </c>
      <c r="AS151" t="s">
        <v>87</v>
      </c>
      <c r="AT151" t="s">
        <v>87</v>
      </c>
      <c r="AU151" t="s">
        <v>87</v>
      </c>
      <c r="AV151" t="s">
        <v>87</v>
      </c>
      <c r="AW151" t="s">
        <v>87</v>
      </c>
      <c r="AX151" t="s">
        <v>87</v>
      </c>
      <c r="AY151" t="s">
        <v>87</v>
      </c>
      <c r="AZ151" t="s">
        <v>87</v>
      </c>
      <c r="BA151" t="s">
        <v>87</v>
      </c>
      <c r="BB151" t="s">
        <v>87</v>
      </c>
      <c r="BC151" t="s">
        <v>87</v>
      </c>
      <c r="BD151" t="s">
        <v>87</v>
      </c>
      <c r="BE151" t="s">
        <v>87</v>
      </c>
    </row>
    <row r="152" spans="1:57" x14ac:dyDescent="0.35">
      <c r="A152" t="s">
        <v>438</v>
      </c>
      <c r="B152" t="s">
        <v>79</v>
      </c>
      <c r="C152" t="s">
        <v>427</v>
      </c>
      <c r="D152" t="s">
        <v>81</v>
      </c>
      <c r="E152" s="2" t="str">
        <f>HYPERLINK("capsilon://?command=openfolder&amp;siteaddress=FAM.docvelocity-na8.net&amp;folderid=FXCE1A0C98-5D74-5DF2-E8A1-9BEB24C8DA10","FX22041757")</f>
        <v>FX22041757</v>
      </c>
      <c r="F152" t="s">
        <v>19</v>
      </c>
      <c r="G152" t="s">
        <v>19</v>
      </c>
      <c r="H152" t="s">
        <v>82</v>
      </c>
      <c r="I152" t="s">
        <v>439</v>
      </c>
      <c r="J152">
        <v>28</v>
      </c>
      <c r="K152" t="s">
        <v>84</v>
      </c>
      <c r="L152" t="s">
        <v>85</v>
      </c>
      <c r="M152" t="s">
        <v>86</v>
      </c>
      <c r="N152">
        <v>2</v>
      </c>
      <c r="O152" s="1">
        <v>44665.545763888891</v>
      </c>
      <c r="P152" s="1">
        <v>44665.589386574073</v>
      </c>
      <c r="Q152">
        <v>3268</v>
      </c>
      <c r="R152">
        <v>501</v>
      </c>
      <c r="S152" t="b">
        <v>0</v>
      </c>
      <c r="T152" t="s">
        <v>87</v>
      </c>
      <c r="U152" t="b">
        <v>0</v>
      </c>
      <c r="V152" t="s">
        <v>372</v>
      </c>
      <c r="W152" s="1">
        <v>44665.548275462963</v>
      </c>
      <c r="X152">
        <v>79</v>
      </c>
      <c r="Y152">
        <v>21</v>
      </c>
      <c r="Z152">
        <v>0</v>
      </c>
      <c r="AA152">
        <v>21</v>
      </c>
      <c r="AB152">
        <v>0</v>
      </c>
      <c r="AC152">
        <v>1</v>
      </c>
      <c r="AD152">
        <v>7</v>
      </c>
      <c r="AE152">
        <v>0</v>
      </c>
      <c r="AF152">
        <v>0</v>
      </c>
      <c r="AG152">
        <v>0</v>
      </c>
      <c r="AH152" t="s">
        <v>232</v>
      </c>
      <c r="AI152" s="1">
        <v>44665.589386574073</v>
      </c>
      <c r="AJ152">
        <v>346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7</v>
      </c>
      <c r="AQ152">
        <v>21</v>
      </c>
      <c r="AR152">
        <v>0</v>
      </c>
      <c r="AS152">
        <v>2</v>
      </c>
      <c r="AT152" t="s">
        <v>87</v>
      </c>
      <c r="AU152" t="s">
        <v>87</v>
      </c>
      <c r="AV152" t="s">
        <v>87</v>
      </c>
      <c r="AW152" t="s">
        <v>87</v>
      </c>
      <c r="AX152" t="s">
        <v>87</v>
      </c>
      <c r="AY152" t="s">
        <v>87</v>
      </c>
      <c r="AZ152" t="s">
        <v>87</v>
      </c>
      <c r="BA152" t="s">
        <v>87</v>
      </c>
      <c r="BB152" t="s">
        <v>87</v>
      </c>
      <c r="BC152" t="s">
        <v>87</v>
      </c>
      <c r="BD152" t="s">
        <v>87</v>
      </c>
      <c r="BE152" t="s">
        <v>87</v>
      </c>
    </row>
    <row r="153" spans="1:57" x14ac:dyDescent="0.35">
      <c r="A153" t="s">
        <v>440</v>
      </c>
      <c r="B153" t="s">
        <v>79</v>
      </c>
      <c r="C153" t="s">
        <v>359</v>
      </c>
      <c r="D153" t="s">
        <v>81</v>
      </c>
      <c r="E153" s="2" t="str">
        <f>HYPERLINK("capsilon://?command=openfolder&amp;siteaddress=FAM.docvelocity-na8.net&amp;folderid=FX5FE1E230-9F33-EE92-9EC4-07352C708F82","FX220313827")</f>
        <v>FX220313827</v>
      </c>
      <c r="F153" t="s">
        <v>19</v>
      </c>
      <c r="G153" t="s">
        <v>19</v>
      </c>
      <c r="H153" t="s">
        <v>82</v>
      </c>
      <c r="I153" t="s">
        <v>441</v>
      </c>
      <c r="J153">
        <v>103</v>
      </c>
      <c r="K153" t="s">
        <v>84</v>
      </c>
      <c r="L153" t="s">
        <v>85</v>
      </c>
      <c r="M153" t="s">
        <v>86</v>
      </c>
      <c r="N153">
        <v>1</v>
      </c>
      <c r="O153" s="1">
        <v>44655.373842592591</v>
      </c>
      <c r="P153" s="1">
        <v>44655.384479166663</v>
      </c>
      <c r="Q153">
        <v>733</v>
      </c>
      <c r="R153">
        <v>186</v>
      </c>
      <c r="S153" t="b">
        <v>0</v>
      </c>
      <c r="T153" t="s">
        <v>87</v>
      </c>
      <c r="U153" t="b">
        <v>0</v>
      </c>
      <c r="V153" t="s">
        <v>133</v>
      </c>
      <c r="W153" s="1">
        <v>44655.384479166663</v>
      </c>
      <c r="X153">
        <v>186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103</v>
      </c>
      <c r="AE153">
        <v>98</v>
      </c>
      <c r="AF153">
        <v>0</v>
      </c>
      <c r="AG153">
        <v>2</v>
      </c>
      <c r="AH153" t="s">
        <v>87</v>
      </c>
      <c r="AI153" t="s">
        <v>87</v>
      </c>
      <c r="AJ153" t="s">
        <v>87</v>
      </c>
      <c r="AK153" t="s">
        <v>87</v>
      </c>
      <c r="AL153" t="s">
        <v>87</v>
      </c>
      <c r="AM153" t="s">
        <v>87</v>
      </c>
      <c r="AN153" t="s">
        <v>87</v>
      </c>
      <c r="AO153" t="s">
        <v>87</v>
      </c>
      <c r="AP153" t="s">
        <v>87</v>
      </c>
      <c r="AQ153" t="s">
        <v>87</v>
      </c>
      <c r="AR153" t="s">
        <v>87</v>
      </c>
      <c r="AS153" t="s">
        <v>87</v>
      </c>
      <c r="AT153" t="s">
        <v>87</v>
      </c>
      <c r="AU153" t="s">
        <v>87</v>
      </c>
      <c r="AV153" t="s">
        <v>87</v>
      </c>
      <c r="AW153" t="s">
        <v>87</v>
      </c>
      <c r="AX153" t="s">
        <v>87</v>
      </c>
      <c r="AY153" t="s">
        <v>87</v>
      </c>
      <c r="AZ153" t="s">
        <v>87</v>
      </c>
      <c r="BA153" t="s">
        <v>87</v>
      </c>
      <c r="BB153" t="s">
        <v>87</v>
      </c>
      <c r="BC153" t="s">
        <v>87</v>
      </c>
      <c r="BD153" t="s">
        <v>87</v>
      </c>
      <c r="BE153" t="s">
        <v>87</v>
      </c>
    </row>
    <row r="154" spans="1:57" x14ac:dyDescent="0.35">
      <c r="A154" t="s">
        <v>442</v>
      </c>
      <c r="B154" t="s">
        <v>79</v>
      </c>
      <c r="C154" t="s">
        <v>359</v>
      </c>
      <c r="D154" t="s">
        <v>81</v>
      </c>
      <c r="E154" s="2" t="str">
        <f>HYPERLINK("capsilon://?command=openfolder&amp;siteaddress=FAM.docvelocity-na8.net&amp;folderid=FX5FE1E230-9F33-EE92-9EC4-07352C708F82","FX220313827")</f>
        <v>FX220313827</v>
      </c>
      <c r="F154" t="s">
        <v>19</v>
      </c>
      <c r="G154" t="s">
        <v>19</v>
      </c>
      <c r="H154" t="s">
        <v>82</v>
      </c>
      <c r="I154" t="s">
        <v>443</v>
      </c>
      <c r="J154">
        <v>103</v>
      </c>
      <c r="K154" t="s">
        <v>84</v>
      </c>
      <c r="L154" t="s">
        <v>85</v>
      </c>
      <c r="M154" t="s">
        <v>86</v>
      </c>
      <c r="N154">
        <v>1</v>
      </c>
      <c r="O154" s="1">
        <v>44655.375069444446</v>
      </c>
      <c r="P154" s="1">
        <v>44655.386574074073</v>
      </c>
      <c r="Q154">
        <v>814</v>
      </c>
      <c r="R154">
        <v>180</v>
      </c>
      <c r="S154" t="b">
        <v>0</v>
      </c>
      <c r="T154" t="s">
        <v>87</v>
      </c>
      <c r="U154" t="b">
        <v>0</v>
      </c>
      <c r="V154" t="s">
        <v>133</v>
      </c>
      <c r="W154" s="1">
        <v>44655.386574074073</v>
      </c>
      <c r="X154">
        <v>180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103</v>
      </c>
      <c r="AE154">
        <v>98</v>
      </c>
      <c r="AF154">
        <v>0</v>
      </c>
      <c r="AG154">
        <v>2</v>
      </c>
      <c r="AH154" t="s">
        <v>87</v>
      </c>
      <c r="AI154" t="s">
        <v>87</v>
      </c>
      <c r="AJ154" t="s">
        <v>87</v>
      </c>
      <c r="AK154" t="s">
        <v>87</v>
      </c>
      <c r="AL154" t="s">
        <v>87</v>
      </c>
      <c r="AM154" t="s">
        <v>87</v>
      </c>
      <c r="AN154" t="s">
        <v>87</v>
      </c>
      <c r="AO154" t="s">
        <v>87</v>
      </c>
      <c r="AP154" t="s">
        <v>87</v>
      </c>
      <c r="AQ154" t="s">
        <v>87</v>
      </c>
      <c r="AR154" t="s">
        <v>87</v>
      </c>
      <c r="AS154" t="s">
        <v>87</v>
      </c>
      <c r="AT154" t="s">
        <v>87</v>
      </c>
      <c r="AU154" t="s">
        <v>87</v>
      </c>
      <c r="AV154" t="s">
        <v>87</v>
      </c>
      <c r="AW154" t="s">
        <v>87</v>
      </c>
      <c r="AX154" t="s">
        <v>87</v>
      </c>
      <c r="AY154" t="s">
        <v>87</v>
      </c>
      <c r="AZ154" t="s">
        <v>87</v>
      </c>
      <c r="BA154" t="s">
        <v>87</v>
      </c>
      <c r="BB154" t="s">
        <v>87</v>
      </c>
      <c r="BC154" t="s">
        <v>87</v>
      </c>
      <c r="BD154" t="s">
        <v>87</v>
      </c>
      <c r="BE154" t="s">
        <v>87</v>
      </c>
    </row>
    <row r="155" spans="1:57" x14ac:dyDescent="0.35">
      <c r="A155" t="s">
        <v>444</v>
      </c>
      <c r="B155" t="s">
        <v>79</v>
      </c>
      <c r="C155" t="s">
        <v>160</v>
      </c>
      <c r="D155" t="s">
        <v>81</v>
      </c>
      <c r="E155" s="2" t="str">
        <f>HYPERLINK("capsilon://?command=openfolder&amp;siteaddress=FAM.docvelocity-na8.net&amp;folderid=FX41028851-6BD9-B7A4-7169-CAB39F3C8C36","FX220313465")</f>
        <v>FX220313465</v>
      </c>
      <c r="F155" t="s">
        <v>19</v>
      </c>
      <c r="G155" t="s">
        <v>19</v>
      </c>
      <c r="H155" t="s">
        <v>82</v>
      </c>
      <c r="I155" t="s">
        <v>445</v>
      </c>
      <c r="J155">
        <v>28</v>
      </c>
      <c r="K155" t="s">
        <v>84</v>
      </c>
      <c r="L155" t="s">
        <v>85</v>
      </c>
      <c r="M155" t="s">
        <v>86</v>
      </c>
      <c r="N155">
        <v>1</v>
      </c>
      <c r="O155" s="1">
        <v>44665.552025462966</v>
      </c>
      <c r="P155" s="1">
        <v>44665.558113425926</v>
      </c>
      <c r="Q155">
        <v>261</v>
      </c>
      <c r="R155">
        <v>265</v>
      </c>
      <c r="S155" t="b">
        <v>0</v>
      </c>
      <c r="T155" t="s">
        <v>87</v>
      </c>
      <c r="U155" t="b">
        <v>0</v>
      </c>
      <c r="V155" t="s">
        <v>93</v>
      </c>
      <c r="W155" s="1">
        <v>44665.558113425926</v>
      </c>
      <c r="X155">
        <v>130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28</v>
      </c>
      <c r="AE155">
        <v>21</v>
      </c>
      <c r="AF155">
        <v>0</v>
      </c>
      <c r="AG155">
        <v>5</v>
      </c>
      <c r="AH155" t="s">
        <v>87</v>
      </c>
      <c r="AI155" t="s">
        <v>87</v>
      </c>
      <c r="AJ155" t="s">
        <v>87</v>
      </c>
      <c r="AK155" t="s">
        <v>87</v>
      </c>
      <c r="AL155" t="s">
        <v>87</v>
      </c>
      <c r="AM155" t="s">
        <v>87</v>
      </c>
      <c r="AN155" t="s">
        <v>87</v>
      </c>
      <c r="AO155" t="s">
        <v>87</v>
      </c>
      <c r="AP155" t="s">
        <v>87</v>
      </c>
      <c r="AQ155" t="s">
        <v>87</v>
      </c>
      <c r="AR155" t="s">
        <v>87</v>
      </c>
      <c r="AS155" t="s">
        <v>87</v>
      </c>
      <c r="AT155" t="s">
        <v>87</v>
      </c>
      <c r="AU155" t="s">
        <v>87</v>
      </c>
      <c r="AV155" t="s">
        <v>87</v>
      </c>
      <c r="AW155" t="s">
        <v>87</v>
      </c>
      <c r="AX155" t="s">
        <v>87</v>
      </c>
      <c r="AY155" t="s">
        <v>87</v>
      </c>
      <c r="AZ155" t="s">
        <v>87</v>
      </c>
      <c r="BA155" t="s">
        <v>87</v>
      </c>
      <c r="BB155" t="s">
        <v>87</v>
      </c>
      <c r="BC155" t="s">
        <v>87</v>
      </c>
      <c r="BD155" t="s">
        <v>87</v>
      </c>
      <c r="BE155" t="s">
        <v>87</v>
      </c>
    </row>
    <row r="156" spans="1:57" x14ac:dyDescent="0.35">
      <c r="A156" t="s">
        <v>446</v>
      </c>
      <c r="B156" t="s">
        <v>79</v>
      </c>
      <c r="C156" t="s">
        <v>427</v>
      </c>
      <c r="D156" t="s">
        <v>81</v>
      </c>
      <c r="E156" s="2" t="str">
        <f>HYPERLINK("capsilon://?command=openfolder&amp;siteaddress=FAM.docvelocity-na8.net&amp;folderid=FXCE1A0C98-5D74-5DF2-E8A1-9BEB24C8DA10","FX22041757")</f>
        <v>FX22041757</v>
      </c>
      <c r="F156" t="s">
        <v>19</v>
      </c>
      <c r="G156" t="s">
        <v>19</v>
      </c>
      <c r="H156" t="s">
        <v>82</v>
      </c>
      <c r="I156" t="s">
        <v>437</v>
      </c>
      <c r="J156">
        <v>153</v>
      </c>
      <c r="K156" t="s">
        <v>84</v>
      </c>
      <c r="L156" t="s">
        <v>85</v>
      </c>
      <c r="M156" t="s">
        <v>86</v>
      </c>
      <c r="N156">
        <v>2</v>
      </c>
      <c r="O156" s="1">
        <v>44665.557303240741</v>
      </c>
      <c r="P156" s="1">
        <v>44665.575983796298</v>
      </c>
      <c r="Q156">
        <v>191</v>
      </c>
      <c r="R156">
        <v>1423</v>
      </c>
      <c r="S156" t="b">
        <v>0</v>
      </c>
      <c r="T156" t="s">
        <v>87</v>
      </c>
      <c r="U156" t="b">
        <v>1</v>
      </c>
      <c r="V156" t="s">
        <v>228</v>
      </c>
      <c r="W156" s="1">
        <v>44665.568865740737</v>
      </c>
      <c r="X156">
        <v>990</v>
      </c>
      <c r="Y156">
        <v>143</v>
      </c>
      <c r="Z156">
        <v>0</v>
      </c>
      <c r="AA156">
        <v>143</v>
      </c>
      <c r="AB156">
        <v>0</v>
      </c>
      <c r="AC156">
        <v>12</v>
      </c>
      <c r="AD156">
        <v>10</v>
      </c>
      <c r="AE156">
        <v>0</v>
      </c>
      <c r="AF156">
        <v>0</v>
      </c>
      <c r="AG156">
        <v>0</v>
      </c>
      <c r="AH156" t="s">
        <v>232</v>
      </c>
      <c r="AI156" s="1">
        <v>44665.575983796298</v>
      </c>
      <c r="AJ156">
        <v>433</v>
      </c>
      <c r="AK156">
        <v>2</v>
      </c>
      <c r="AL156">
        <v>0</v>
      </c>
      <c r="AM156">
        <v>2</v>
      </c>
      <c r="AN156">
        <v>0</v>
      </c>
      <c r="AO156">
        <v>2</v>
      </c>
      <c r="AP156">
        <v>8</v>
      </c>
      <c r="AQ156">
        <v>0</v>
      </c>
      <c r="AR156">
        <v>0</v>
      </c>
      <c r="AS156">
        <v>0</v>
      </c>
      <c r="AT156" t="s">
        <v>87</v>
      </c>
      <c r="AU156" t="s">
        <v>87</v>
      </c>
      <c r="AV156" t="s">
        <v>87</v>
      </c>
      <c r="AW156" t="s">
        <v>87</v>
      </c>
      <c r="AX156" t="s">
        <v>87</v>
      </c>
      <c r="AY156" t="s">
        <v>87</v>
      </c>
      <c r="AZ156" t="s">
        <v>87</v>
      </c>
      <c r="BA156" t="s">
        <v>87</v>
      </c>
      <c r="BB156" t="s">
        <v>87</v>
      </c>
      <c r="BC156" t="s">
        <v>87</v>
      </c>
      <c r="BD156" t="s">
        <v>87</v>
      </c>
      <c r="BE156" t="s">
        <v>87</v>
      </c>
    </row>
    <row r="157" spans="1:57" x14ac:dyDescent="0.35">
      <c r="A157" t="s">
        <v>447</v>
      </c>
      <c r="B157" t="s">
        <v>79</v>
      </c>
      <c r="C157" t="s">
        <v>432</v>
      </c>
      <c r="D157" t="s">
        <v>81</v>
      </c>
      <c r="E157" s="2" t="str">
        <f>HYPERLINK("capsilon://?command=openfolder&amp;siteaddress=FAM.docvelocity-na8.net&amp;folderid=FXF70C7F91-F259-EEB7-4031-74FCDEA4EC23","FX22033510")</f>
        <v>FX22033510</v>
      </c>
      <c r="F157" t="s">
        <v>19</v>
      </c>
      <c r="G157" t="s">
        <v>19</v>
      </c>
      <c r="H157" t="s">
        <v>82</v>
      </c>
      <c r="I157" t="s">
        <v>433</v>
      </c>
      <c r="J157">
        <v>456</v>
      </c>
      <c r="K157" t="s">
        <v>84</v>
      </c>
      <c r="L157" t="s">
        <v>85</v>
      </c>
      <c r="M157" t="s">
        <v>86</v>
      </c>
      <c r="N157">
        <v>2</v>
      </c>
      <c r="O157" s="1">
        <v>44665.55746527778</v>
      </c>
      <c r="P157" s="1">
        <v>44665.650949074072</v>
      </c>
      <c r="Q157">
        <v>5793</v>
      </c>
      <c r="R157">
        <v>2284</v>
      </c>
      <c r="S157" t="b">
        <v>0</v>
      </c>
      <c r="T157" t="s">
        <v>87</v>
      </c>
      <c r="U157" t="b">
        <v>1</v>
      </c>
      <c r="V157" t="s">
        <v>448</v>
      </c>
      <c r="W157" s="1">
        <v>44665.586481481485</v>
      </c>
      <c r="X157">
        <v>1217</v>
      </c>
      <c r="Y157">
        <v>382</v>
      </c>
      <c r="Z157">
        <v>0</v>
      </c>
      <c r="AA157">
        <v>382</v>
      </c>
      <c r="AB157">
        <v>0</v>
      </c>
      <c r="AC157">
        <v>11</v>
      </c>
      <c r="AD157">
        <v>74</v>
      </c>
      <c r="AE157">
        <v>0</v>
      </c>
      <c r="AF157">
        <v>0</v>
      </c>
      <c r="AG157">
        <v>0</v>
      </c>
      <c r="AH157" t="s">
        <v>100</v>
      </c>
      <c r="AI157" s="1">
        <v>44665.650949074072</v>
      </c>
      <c r="AJ157">
        <v>830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74</v>
      </c>
      <c r="AQ157">
        <v>0</v>
      </c>
      <c r="AR157">
        <v>0</v>
      </c>
      <c r="AS157">
        <v>0</v>
      </c>
      <c r="AT157" t="s">
        <v>87</v>
      </c>
      <c r="AU157" t="s">
        <v>87</v>
      </c>
      <c r="AV157" t="s">
        <v>87</v>
      </c>
      <c r="AW157" t="s">
        <v>87</v>
      </c>
      <c r="AX157" t="s">
        <v>87</v>
      </c>
      <c r="AY157" t="s">
        <v>87</v>
      </c>
      <c r="AZ157" t="s">
        <v>87</v>
      </c>
      <c r="BA157" t="s">
        <v>87</v>
      </c>
      <c r="BB157" t="s">
        <v>87</v>
      </c>
      <c r="BC157" t="s">
        <v>87</v>
      </c>
      <c r="BD157" t="s">
        <v>87</v>
      </c>
      <c r="BE157" t="s">
        <v>87</v>
      </c>
    </row>
    <row r="158" spans="1:57" x14ac:dyDescent="0.35">
      <c r="A158" t="s">
        <v>449</v>
      </c>
      <c r="B158" t="s">
        <v>79</v>
      </c>
      <c r="C158" t="s">
        <v>160</v>
      </c>
      <c r="D158" t="s">
        <v>81</v>
      </c>
      <c r="E158" s="2" t="str">
        <f>HYPERLINK("capsilon://?command=openfolder&amp;siteaddress=FAM.docvelocity-na8.net&amp;folderid=FX41028851-6BD9-B7A4-7169-CAB39F3C8C36","FX220313465")</f>
        <v>FX220313465</v>
      </c>
      <c r="F158" t="s">
        <v>19</v>
      </c>
      <c r="G158" t="s">
        <v>19</v>
      </c>
      <c r="H158" t="s">
        <v>82</v>
      </c>
      <c r="I158" t="s">
        <v>445</v>
      </c>
      <c r="J158">
        <v>140</v>
      </c>
      <c r="K158" t="s">
        <v>84</v>
      </c>
      <c r="L158" t="s">
        <v>85</v>
      </c>
      <c r="M158" t="s">
        <v>86</v>
      </c>
      <c r="N158">
        <v>2</v>
      </c>
      <c r="O158" s="1">
        <v>44665.559178240743</v>
      </c>
      <c r="P158" s="1">
        <v>44665.654722222222</v>
      </c>
      <c r="Q158">
        <v>7195</v>
      </c>
      <c r="R158">
        <v>1060</v>
      </c>
      <c r="S158" t="b">
        <v>0</v>
      </c>
      <c r="T158" t="s">
        <v>87</v>
      </c>
      <c r="U158" t="b">
        <v>1</v>
      </c>
      <c r="V158" t="s">
        <v>281</v>
      </c>
      <c r="W158" s="1">
        <v>44665.589826388888</v>
      </c>
      <c r="X158">
        <v>735</v>
      </c>
      <c r="Y158">
        <v>105</v>
      </c>
      <c r="Z158">
        <v>0</v>
      </c>
      <c r="AA158">
        <v>105</v>
      </c>
      <c r="AB158">
        <v>0</v>
      </c>
      <c r="AC158">
        <v>15</v>
      </c>
      <c r="AD158">
        <v>35</v>
      </c>
      <c r="AE158">
        <v>0</v>
      </c>
      <c r="AF158">
        <v>0</v>
      </c>
      <c r="AG158">
        <v>0</v>
      </c>
      <c r="AH158" t="s">
        <v>100</v>
      </c>
      <c r="AI158" s="1">
        <v>44665.654722222222</v>
      </c>
      <c r="AJ158">
        <v>325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35</v>
      </c>
      <c r="AQ158">
        <v>0</v>
      </c>
      <c r="AR158">
        <v>0</v>
      </c>
      <c r="AS158">
        <v>0</v>
      </c>
      <c r="AT158" t="s">
        <v>87</v>
      </c>
      <c r="AU158" t="s">
        <v>87</v>
      </c>
      <c r="AV158" t="s">
        <v>87</v>
      </c>
      <c r="AW158" t="s">
        <v>87</v>
      </c>
      <c r="AX158" t="s">
        <v>87</v>
      </c>
      <c r="AY158" t="s">
        <v>87</v>
      </c>
      <c r="AZ158" t="s">
        <v>87</v>
      </c>
      <c r="BA158" t="s">
        <v>87</v>
      </c>
      <c r="BB158" t="s">
        <v>87</v>
      </c>
      <c r="BC158" t="s">
        <v>87</v>
      </c>
      <c r="BD158" t="s">
        <v>87</v>
      </c>
      <c r="BE158" t="s">
        <v>87</v>
      </c>
    </row>
    <row r="159" spans="1:57" x14ac:dyDescent="0.35">
      <c r="A159" t="s">
        <v>450</v>
      </c>
      <c r="B159" t="s">
        <v>79</v>
      </c>
      <c r="C159" t="s">
        <v>451</v>
      </c>
      <c r="D159" t="s">
        <v>81</v>
      </c>
      <c r="E159" s="2" t="str">
        <f>HYPERLINK("capsilon://?command=openfolder&amp;siteaddress=FAM.docvelocity-na8.net&amp;folderid=FX5AEAB288-C26F-39A9-2F6B-6978FC1BA2A1","FX2203884")</f>
        <v>FX2203884</v>
      </c>
      <c r="F159" t="s">
        <v>19</v>
      </c>
      <c r="G159" t="s">
        <v>19</v>
      </c>
      <c r="H159" t="s">
        <v>82</v>
      </c>
      <c r="I159" t="s">
        <v>452</v>
      </c>
      <c r="J159">
        <v>0</v>
      </c>
      <c r="K159" t="s">
        <v>84</v>
      </c>
      <c r="L159" t="s">
        <v>85</v>
      </c>
      <c r="M159" t="s">
        <v>86</v>
      </c>
      <c r="N159">
        <v>2</v>
      </c>
      <c r="O159" s="1">
        <v>44665.568877314814</v>
      </c>
      <c r="P159" s="1">
        <v>44665.65829861111</v>
      </c>
      <c r="Q159">
        <v>6958</v>
      </c>
      <c r="R159">
        <v>768</v>
      </c>
      <c r="S159" t="b">
        <v>0</v>
      </c>
      <c r="T159" t="s">
        <v>87</v>
      </c>
      <c r="U159" t="b">
        <v>0</v>
      </c>
      <c r="V159" t="s">
        <v>448</v>
      </c>
      <c r="W159" s="1">
        <v>44665.593263888892</v>
      </c>
      <c r="X159">
        <v>585</v>
      </c>
      <c r="Y159">
        <v>52</v>
      </c>
      <c r="Z159">
        <v>0</v>
      </c>
      <c r="AA159">
        <v>52</v>
      </c>
      <c r="AB159">
        <v>0</v>
      </c>
      <c r="AC159">
        <v>11</v>
      </c>
      <c r="AD159">
        <v>-52</v>
      </c>
      <c r="AE159">
        <v>0</v>
      </c>
      <c r="AF159">
        <v>0</v>
      </c>
      <c r="AG159">
        <v>0</v>
      </c>
      <c r="AH159" t="s">
        <v>100</v>
      </c>
      <c r="AI159" s="1">
        <v>44665.65829861111</v>
      </c>
      <c r="AJ159">
        <v>166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-52</v>
      </c>
      <c r="AQ159">
        <v>0</v>
      </c>
      <c r="AR159">
        <v>0</v>
      </c>
      <c r="AS159">
        <v>0</v>
      </c>
      <c r="AT159" t="s">
        <v>87</v>
      </c>
      <c r="AU159" t="s">
        <v>87</v>
      </c>
      <c r="AV159" t="s">
        <v>87</v>
      </c>
      <c r="AW159" t="s">
        <v>87</v>
      </c>
      <c r="AX159" t="s">
        <v>87</v>
      </c>
      <c r="AY159" t="s">
        <v>87</v>
      </c>
      <c r="AZ159" t="s">
        <v>87</v>
      </c>
      <c r="BA159" t="s">
        <v>87</v>
      </c>
      <c r="BB159" t="s">
        <v>87</v>
      </c>
      <c r="BC159" t="s">
        <v>87</v>
      </c>
      <c r="BD159" t="s">
        <v>87</v>
      </c>
      <c r="BE159" t="s">
        <v>87</v>
      </c>
    </row>
    <row r="160" spans="1:57" x14ac:dyDescent="0.35">
      <c r="A160" t="s">
        <v>453</v>
      </c>
      <c r="B160" t="s">
        <v>79</v>
      </c>
      <c r="C160" t="s">
        <v>359</v>
      </c>
      <c r="D160" t="s">
        <v>81</v>
      </c>
      <c r="E160" s="2" t="str">
        <f>HYPERLINK("capsilon://?command=openfolder&amp;siteaddress=FAM.docvelocity-na8.net&amp;folderid=FX5FE1E230-9F33-EE92-9EC4-07352C708F82","FX220313827")</f>
        <v>FX220313827</v>
      </c>
      <c r="F160" t="s">
        <v>19</v>
      </c>
      <c r="G160" t="s">
        <v>19</v>
      </c>
      <c r="H160" t="s">
        <v>82</v>
      </c>
      <c r="I160" t="s">
        <v>441</v>
      </c>
      <c r="J160">
        <v>127</v>
      </c>
      <c r="K160" t="s">
        <v>84</v>
      </c>
      <c r="L160" t="s">
        <v>85</v>
      </c>
      <c r="M160" t="s">
        <v>86</v>
      </c>
      <c r="N160">
        <v>2</v>
      </c>
      <c r="O160" s="1">
        <v>44655.385138888887</v>
      </c>
      <c r="P160" s="1">
        <v>44655.395624999997</v>
      </c>
      <c r="Q160">
        <v>260</v>
      </c>
      <c r="R160">
        <v>646</v>
      </c>
      <c r="S160" t="b">
        <v>0</v>
      </c>
      <c r="T160" t="s">
        <v>87</v>
      </c>
      <c r="U160" t="b">
        <v>1</v>
      </c>
      <c r="V160" t="s">
        <v>133</v>
      </c>
      <c r="W160" s="1">
        <v>44655.392511574071</v>
      </c>
      <c r="X160">
        <v>512</v>
      </c>
      <c r="Y160">
        <v>117</v>
      </c>
      <c r="Z160">
        <v>0</v>
      </c>
      <c r="AA160">
        <v>117</v>
      </c>
      <c r="AB160">
        <v>0</v>
      </c>
      <c r="AC160">
        <v>5</v>
      </c>
      <c r="AD160">
        <v>10</v>
      </c>
      <c r="AE160">
        <v>0</v>
      </c>
      <c r="AF160">
        <v>0</v>
      </c>
      <c r="AG160">
        <v>0</v>
      </c>
      <c r="AH160" t="s">
        <v>114</v>
      </c>
      <c r="AI160" s="1">
        <v>44655.395624999997</v>
      </c>
      <c r="AJ160">
        <v>134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10</v>
      </c>
      <c r="AQ160">
        <v>0</v>
      </c>
      <c r="AR160">
        <v>0</v>
      </c>
      <c r="AS160">
        <v>0</v>
      </c>
      <c r="AT160" t="s">
        <v>87</v>
      </c>
      <c r="AU160" t="s">
        <v>87</v>
      </c>
      <c r="AV160" t="s">
        <v>87</v>
      </c>
      <c r="AW160" t="s">
        <v>87</v>
      </c>
      <c r="AX160" t="s">
        <v>87</v>
      </c>
      <c r="AY160" t="s">
        <v>87</v>
      </c>
      <c r="AZ160" t="s">
        <v>87</v>
      </c>
      <c r="BA160" t="s">
        <v>87</v>
      </c>
      <c r="BB160" t="s">
        <v>87</v>
      </c>
      <c r="BC160" t="s">
        <v>87</v>
      </c>
      <c r="BD160" t="s">
        <v>87</v>
      </c>
      <c r="BE160" t="s">
        <v>87</v>
      </c>
    </row>
    <row r="161" spans="1:57" x14ac:dyDescent="0.35">
      <c r="A161" t="s">
        <v>454</v>
      </c>
      <c r="B161" t="s">
        <v>79</v>
      </c>
      <c r="C161" t="s">
        <v>359</v>
      </c>
      <c r="D161" t="s">
        <v>81</v>
      </c>
      <c r="E161" s="2" t="str">
        <f>HYPERLINK("capsilon://?command=openfolder&amp;siteaddress=FAM.docvelocity-na8.net&amp;folderid=FX5FE1E230-9F33-EE92-9EC4-07352C708F82","FX220313827")</f>
        <v>FX220313827</v>
      </c>
      <c r="F161" t="s">
        <v>19</v>
      </c>
      <c r="G161" t="s">
        <v>19</v>
      </c>
      <c r="H161" t="s">
        <v>82</v>
      </c>
      <c r="I161" t="s">
        <v>443</v>
      </c>
      <c r="J161">
        <v>127</v>
      </c>
      <c r="K161" t="s">
        <v>84</v>
      </c>
      <c r="L161" t="s">
        <v>85</v>
      </c>
      <c r="M161" t="s">
        <v>86</v>
      </c>
      <c r="N161">
        <v>2</v>
      </c>
      <c r="O161" s="1">
        <v>44655.387141203704</v>
      </c>
      <c r="P161" s="1">
        <v>44655.403587962966</v>
      </c>
      <c r="Q161">
        <v>638</v>
      </c>
      <c r="R161">
        <v>783</v>
      </c>
      <c r="S161" t="b">
        <v>0</v>
      </c>
      <c r="T161" t="s">
        <v>87</v>
      </c>
      <c r="U161" t="b">
        <v>1</v>
      </c>
      <c r="V161" t="s">
        <v>133</v>
      </c>
      <c r="W161" s="1">
        <v>44655.396655092591</v>
      </c>
      <c r="X161">
        <v>357</v>
      </c>
      <c r="Y161">
        <v>117</v>
      </c>
      <c r="Z161">
        <v>0</v>
      </c>
      <c r="AA161">
        <v>117</v>
      </c>
      <c r="AB161">
        <v>0</v>
      </c>
      <c r="AC161">
        <v>5</v>
      </c>
      <c r="AD161">
        <v>10</v>
      </c>
      <c r="AE161">
        <v>0</v>
      </c>
      <c r="AF161">
        <v>0</v>
      </c>
      <c r="AG161">
        <v>0</v>
      </c>
      <c r="AH161" t="s">
        <v>124</v>
      </c>
      <c r="AI161" s="1">
        <v>44655.403587962966</v>
      </c>
      <c r="AJ161">
        <v>426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10</v>
      </c>
      <c r="AQ161">
        <v>0</v>
      </c>
      <c r="AR161">
        <v>0</v>
      </c>
      <c r="AS161">
        <v>0</v>
      </c>
      <c r="AT161" t="s">
        <v>87</v>
      </c>
      <c r="AU161" t="s">
        <v>87</v>
      </c>
      <c r="AV161" t="s">
        <v>87</v>
      </c>
      <c r="AW161" t="s">
        <v>87</v>
      </c>
      <c r="AX161" t="s">
        <v>87</v>
      </c>
      <c r="AY161" t="s">
        <v>87</v>
      </c>
      <c r="AZ161" t="s">
        <v>87</v>
      </c>
      <c r="BA161" t="s">
        <v>87</v>
      </c>
      <c r="BB161" t="s">
        <v>87</v>
      </c>
      <c r="BC161" t="s">
        <v>87</v>
      </c>
      <c r="BD161" t="s">
        <v>87</v>
      </c>
      <c r="BE161" t="s">
        <v>87</v>
      </c>
    </row>
    <row r="162" spans="1:57" x14ac:dyDescent="0.35">
      <c r="A162" t="s">
        <v>455</v>
      </c>
      <c r="B162" t="s">
        <v>79</v>
      </c>
      <c r="C162" t="s">
        <v>427</v>
      </c>
      <c r="D162" t="s">
        <v>81</v>
      </c>
      <c r="E162" s="2" t="str">
        <f>HYPERLINK("capsilon://?command=openfolder&amp;siteaddress=FAM.docvelocity-na8.net&amp;folderid=FXCE1A0C98-5D74-5DF2-E8A1-9BEB24C8DA10","FX22041757")</f>
        <v>FX22041757</v>
      </c>
      <c r="F162" t="s">
        <v>19</v>
      </c>
      <c r="G162" t="s">
        <v>19</v>
      </c>
      <c r="H162" t="s">
        <v>82</v>
      </c>
      <c r="I162" t="s">
        <v>439</v>
      </c>
      <c r="J162">
        <v>56</v>
      </c>
      <c r="K162" t="s">
        <v>84</v>
      </c>
      <c r="L162" t="s">
        <v>85</v>
      </c>
      <c r="M162" t="s">
        <v>86</v>
      </c>
      <c r="N162">
        <v>2</v>
      </c>
      <c r="O162" s="1">
        <v>44665.590254629627</v>
      </c>
      <c r="P162" s="1">
        <v>44665.656365740739</v>
      </c>
      <c r="Q162">
        <v>5451</v>
      </c>
      <c r="R162">
        <v>261</v>
      </c>
      <c r="S162" t="b">
        <v>0</v>
      </c>
      <c r="T162" t="s">
        <v>87</v>
      </c>
      <c r="U162" t="b">
        <v>1</v>
      </c>
      <c r="V162" t="s">
        <v>281</v>
      </c>
      <c r="W162" s="1">
        <v>44665.591747685183</v>
      </c>
      <c r="X162">
        <v>120</v>
      </c>
      <c r="Y162">
        <v>42</v>
      </c>
      <c r="Z162">
        <v>0</v>
      </c>
      <c r="AA162">
        <v>42</v>
      </c>
      <c r="AB162">
        <v>0</v>
      </c>
      <c r="AC162">
        <v>2</v>
      </c>
      <c r="AD162">
        <v>14</v>
      </c>
      <c r="AE162">
        <v>0</v>
      </c>
      <c r="AF162">
        <v>0</v>
      </c>
      <c r="AG162">
        <v>0</v>
      </c>
      <c r="AH162" t="s">
        <v>100</v>
      </c>
      <c r="AI162" s="1">
        <v>44665.656365740739</v>
      </c>
      <c r="AJ162">
        <v>141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14</v>
      </c>
      <c r="AQ162">
        <v>0</v>
      </c>
      <c r="AR162">
        <v>0</v>
      </c>
      <c r="AS162">
        <v>0</v>
      </c>
      <c r="AT162" t="s">
        <v>87</v>
      </c>
      <c r="AU162" t="s">
        <v>87</v>
      </c>
      <c r="AV162" t="s">
        <v>87</v>
      </c>
      <c r="AW162" t="s">
        <v>87</v>
      </c>
      <c r="AX162" t="s">
        <v>87</v>
      </c>
      <c r="AY162" t="s">
        <v>87</v>
      </c>
      <c r="AZ162" t="s">
        <v>87</v>
      </c>
      <c r="BA162" t="s">
        <v>87</v>
      </c>
      <c r="BB162" t="s">
        <v>87</v>
      </c>
      <c r="BC162" t="s">
        <v>87</v>
      </c>
      <c r="BD162" t="s">
        <v>87</v>
      </c>
      <c r="BE162" t="s">
        <v>87</v>
      </c>
    </row>
    <row r="163" spans="1:57" x14ac:dyDescent="0.35">
      <c r="A163" t="s">
        <v>456</v>
      </c>
      <c r="B163" t="s">
        <v>79</v>
      </c>
      <c r="C163" t="s">
        <v>279</v>
      </c>
      <c r="D163" t="s">
        <v>81</v>
      </c>
      <c r="E163" s="2" t="str">
        <f>HYPERLINK("capsilon://?command=openfolder&amp;siteaddress=FAM.docvelocity-na8.net&amp;folderid=FXD017FEBE-EFC1-AD45-B13A-1657DB1D5FE9","FX220310884")</f>
        <v>FX220310884</v>
      </c>
      <c r="F163" t="s">
        <v>19</v>
      </c>
      <c r="G163" t="s">
        <v>19</v>
      </c>
      <c r="H163" t="s">
        <v>82</v>
      </c>
      <c r="I163" t="s">
        <v>457</v>
      </c>
      <c r="J163">
        <v>0</v>
      </c>
      <c r="K163" t="s">
        <v>84</v>
      </c>
      <c r="L163" t="s">
        <v>85</v>
      </c>
      <c r="M163" t="s">
        <v>86</v>
      </c>
      <c r="N163">
        <v>2</v>
      </c>
      <c r="O163" s="1">
        <v>44665.619687500002</v>
      </c>
      <c r="P163" s="1">
        <v>44665.659039351849</v>
      </c>
      <c r="Q163">
        <v>3057</v>
      </c>
      <c r="R163">
        <v>343</v>
      </c>
      <c r="S163" t="b">
        <v>0</v>
      </c>
      <c r="T163" t="s">
        <v>87</v>
      </c>
      <c r="U163" t="b">
        <v>0</v>
      </c>
      <c r="V163" t="s">
        <v>162</v>
      </c>
      <c r="W163" s="1">
        <v>44665.623425925929</v>
      </c>
      <c r="X163">
        <v>280</v>
      </c>
      <c r="Y163">
        <v>9</v>
      </c>
      <c r="Z163">
        <v>0</v>
      </c>
      <c r="AA163">
        <v>9</v>
      </c>
      <c r="AB163">
        <v>0</v>
      </c>
      <c r="AC163">
        <v>4</v>
      </c>
      <c r="AD163">
        <v>-9</v>
      </c>
      <c r="AE163">
        <v>0</v>
      </c>
      <c r="AF163">
        <v>0</v>
      </c>
      <c r="AG163">
        <v>0</v>
      </c>
      <c r="AH163" t="s">
        <v>100</v>
      </c>
      <c r="AI163" s="1">
        <v>44665.659039351849</v>
      </c>
      <c r="AJ163">
        <v>63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-9</v>
      </c>
      <c r="AQ163">
        <v>0</v>
      </c>
      <c r="AR163">
        <v>0</v>
      </c>
      <c r="AS163">
        <v>0</v>
      </c>
      <c r="AT163" t="s">
        <v>87</v>
      </c>
      <c r="AU163" t="s">
        <v>87</v>
      </c>
      <c r="AV163" t="s">
        <v>87</v>
      </c>
      <c r="AW163" t="s">
        <v>87</v>
      </c>
      <c r="AX163" t="s">
        <v>87</v>
      </c>
      <c r="AY163" t="s">
        <v>87</v>
      </c>
      <c r="AZ163" t="s">
        <v>87</v>
      </c>
      <c r="BA163" t="s">
        <v>87</v>
      </c>
      <c r="BB163" t="s">
        <v>87</v>
      </c>
      <c r="BC163" t="s">
        <v>87</v>
      </c>
      <c r="BD163" t="s">
        <v>87</v>
      </c>
      <c r="BE163" t="s">
        <v>87</v>
      </c>
    </row>
    <row r="164" spans="1:57" x14ac:dyDescent="0.35">
      <c r="A164" t="s">
        <v>458</v>
      </c>
      <c r="B164" t="s">
        <v>79</v>
      </c>
      <c r="C164" t="s">
        <v>459</v>
      </c>
      <c r="D164" t="s">
        <v>81</v>
      </c>
      <c r="E164" s="2" t="str">
        <f>HYPERLINK("capsilon://?command=openfolder&amp;siteaddress=FAM.docvelocity-na8.net&amp;folderid=FXB830392E-32F7-CAE1-8459-098AF2F169E2","FX22043295")</f>
        <v>FX22043295</v>
      </c>
      <c r="F164" t="s">
        <v>19</v>
      </c>
      <c r="G164" t="s">
        <v>19</v>
      </c>
      <c r="H164" t="s">
        <v>82</v>
      </c>
      <c r="I164" t="s">
        <v>460</v>
      </c>
      <c r="J164">
        <v>498</v>
      </c>
      <c r="K164" t="s">
        <v>84</v>
      </c>
      <c r="L164" t="s">
        <v>85</v>
      </c>
      <c r="M164" t="s">
        <v>86</v>
      </c>
      <c r="N164">
        <v>1</v>
      </c>
      <c r="O164" s="1">
        <v>44665.714930555558</v>
      </c>
      <c r="P164" s="1">
        <v>44665.767812500002</v>
      </c>
      <c r="Q164">
        <v>4118</v>
      </c>
      <c r="R164">
        <v>451</v>
      </c>
      <c r="S164" t="b">
        <v>0</v>
      </c>
      <c r="T164" t="s">
        <v>87</v>
      </c>
      <c r="U164" t="b">
        <v>0</v>
      </c>
      <c r="V164" t="s">
        <v>93</v>
      </c>
      <c r="W164" s="1">
        <v>44665.767812500002</v>
      </c>
      <c r="X164">
        <v>193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498</v>
      </c>
      <c r="AE164">
        <v>493</v>
      </c>
      <c r="AF164">
        <v>0</v>
      </c>
      <c r="AG164">
        <v>8</v>
      </c>
      <c r="AH164" t="s">
        <v>87</v>
      </c>
      <c r="AI164" t="s">
        <v>87</v>
      </c>
      <c r="AJ164" t="s">
        <v>87</v>
      </c>
      <c r="AK164" t="s">
        <v>87</v>
      </c>
      <c r="AL164" t="s">
        <v>87</v>
      </c>
      <c r="AM164" t="s">
        <v>87</v>
      </c>
      <c r="AN164" t="s">
        <v>87</v>
      </c>
      <c r="AO164" t="s">
        <v>87</v>
      </c>
      <c r="AP164" t="s">
        <v>87</v>
      </c>
      <c r="AQ164" t="s">
        <v>87</v>
      </c>
      <c r="AR164" t="s">
        <v>87</v>
      </c>
      <c r="AS164" t="s">
        <v>87</v>
      </c>
      <c r="AT164" t="s">
        <v>87</v>
      </c>
      <c r="AU164" t="s">
        <v>87</v>
      </c>
      <c r="AV164" t="s">
        <v>87</v>
      </c>
      <c r="AW164" t="s">
        <v>87</v>
      </c>
      <c r="AX164" t="s">
        <v>87</v>
      </c>
      <c r="AY164" t="s">
        <v>87</v>
      </c>
      <c r="AZ164" t="s">
        <v>87</v>
      </c>
      <c r="BA164" t="s">
        <v>87</v>
      </c>
      <c r="BB164" t="s">
        <v>87</v>
      </c>
      <c r="BC164" t="s">
        <v>87</v>
      </c>
      <c r="BD164" t="s">
        <v>87</v>
      </c>
      <c r="BE164" t="s">
        <v>87</v>
      </c>
    </row>
    <row r="165" spans="1:57" x14ac:dyDescent="0.35">
      <c r="A165" t="s">
        <v>461</v>
      </c>
      <c r="B165" t="s">
        <v>79</v>
      </c>
      <c r="C165" t="s">
        <v>462</v>
      </c>
      <c r="D165" t="s">
        <v>81</v>
      </c>
      <c r="E165" s="2" t="str">
        <f>HYPERLINK("capsilon://?command=openfolder&amp;siteaddress=FAM.docvelocity-na8.net&amp;folderid=FX75552413-5658-2F29-E567-693EC196377D","FX22037146")</f>
        <v>FX22037146</v>
      </c>
      <c r="F165" t="s">
        <v>19</v>
      </c>
      <c r="G165" t="s">
        <v>19</v>
      </c>
      <c r="H165" t="s">
        <v>82</v>
      </c>
      <c r="I165" t="s">
        <v>463</v>
      </c>
      <c r="J165">
        <v>48</v>
      </c>
      <c r="K165" t="s">
        <v>84</v>
      </c>
      <c r="L165" t="s">
        <v>85</v>
      </c>
      <c r="M165" t="s">
        <v>86</v>
      </c>
      <c r="N165">
        <v>2</v>
      </c>
      <c r="O165" s="1">
        <v>44665.727430555555</v>
      </c>
      <c r="P165" s="1">
        <v>44665.760694444441</v>
      </c>
      <c r="Q165">
        <v>2095</v>
      </c>
      <c r="R165">
        <v>779</v>
      </c>
      <c r="S165" t="b">
        <v>0</v>
      </c>
      <c r="T165" t="s">
        <v>87</v>
      </c>
      <c r="U165" t="b">
        <v>0</v>
      </c>
      <c r="V165" t="s">
        <v>464</v>
      </c>
      <c r="W165" s="1">
        <v>44665.734780092593</v>
      </c>
      <c r="X165">
        <v>631</v>
      </c>
      <c r="Y165">
        <v>49</v>
      </c>
      <c r="Z165">
        <v>0</v>
      </c>
      <c r="AA165">
        <v>49</v>
      </c>
      <c r="AB165">
        <v>0</v>
      </c>
      <c r="AC165">
        <v>25</v>
      </c>
      <c r="AD165">
        <v>-1</v>
      </c>
      <c r="AE165">
        <v>0</v>
      </c>
      <c r="AF165">
        <v>0</v>
      </c>
      <c r="AG165">
        <v>0</v>
      </c>
      <c r="AH165" t="s">
        <v>273</v>
      </c>
      <c r="AI165" s="1">
        <v>44665.760694444441</v>
      </c>
      <c r="AJ165">
        <v>148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-1</v>
      </c>
      <c r="AQ165">
        <v>0</v>
      </c>
      <c r="AR165">
        <v>0</v>
      </c>
      <c r="AS165">
        <v>0</v>
      </c>
      <c r="AT165" t="s">
        <v>87</v>
      </c>
      <c r="AU165" t="s">
        <v>87</v>
      </c>
      <c r="AV165" t="s">
        <v>87</v>
      </c>
      <c r="AW165" t="s">
        <v>87</v>
      </c>
      <c r="AX165" t="s">
        <v>87</v>
      </c>
      <c r="AY165" t="s">
        <v>87</v>
      </c>
      <c r="AZ165" t="s">
        <v>87</v>
      </c>
      <c r="BA165" t="s">
        <v>87</v>
      </c>
      <c r="BB165" t="s">
        <v>87</v>
      </c>
      <c r="BC165" t="s">
        <v>87</v>
      </c>
      <c r="BD165" t="s">
        <v>87</v>
      </c>
      <c r="BE165" t="s">
        <v>87</v>
      </c>
    </row>
    <row r="166" spans="1:57" x14ac:dyDescent="0.35">
      <c r="A166" t="s">
        <v>465</v>
      </c>
      <c r="B166" t="s">
        <v>79</v>
      </c>
      <c r="C166" t="s">
        <v>466</v>
      </c>
      <c r="D166" t="s">
        <v>81</v>
      </c>
      <c r="E166" s="2" t="str">
        <f>HYPERLINK("capsilon://?command=openfolder&amp;siteaddress=FAM.docvelocity-na8.net&amp;folderid=FX5D0CD1BD-9FAF-FE2C-3DE8-2D6012E5457C","FX220312828")</f>
        <v>FX220312828</v>
      </c>
      <c r="F166" t="s">
        <v>19</v>
      </c>
      <c r="G166" t="s">
        <v>19</v>
      </c>
      <c r="H166" t="s">
        <v>82</v>
      </c>
      <c r="I166" t="s">
        <v>467</v>
      </c>
      <c r="J166">
        <v>0</v>
      </c>
      <c r="K166" t="s">
        <v>84</v>
      </c>
      <c r="L166" t="s">
        <v>85</v>
      </c>
      <c r="M166" t="s">
        <v>86</v>
      </c>
      <c r="N166">
        <v>2</v>
      </c>
      <c r="O166" s="1">
        <v>44665.729513888888</v>
      </c>
      <c r="P166" s="1">
        <v>44665.76116898148</v>
      </c>
      <c r="Q166">
        <v>2624</v>
      </c>
      <c r="R166">
        <v>111</v>
      </c>
      <c r="S166" t="b">
        <v>0</v>
      </c>
      <c r="T166" t="s">
        <v>87</v>
      </c>
      <c r="U166" t="b">
        <v>0</v>
      </c>
      <c r="V166" t="s">
        <v>316</v>
      </c>
      <c r="W166" s="1">
        <v>44665.731319444443</v>
      </c>
      <c r="X166">
        <v>71</v>
      </c>
      <c r="Y166">
        <v>9</v>
      </c>
      <c r="Z166">
        <v>0</v>
      </c>
      <c r="AA166">
        <v>9</v>
      </c>
      <c r="AB166">
        <v>0</v>
      </c>
      <c r="AC166">
        <v>0</v>
      </c>
      <c r="AD166">
        <v>-9</v>
      </c>
      <c r="AE166">
        <v>0</v>
      </c>
      <c r="AF166">
        <v>0</v>
      </c>
      <c r="AG166">
        <v>0</v>
      </c>
      <c r="AH166" t="s">
        <v>273</v>
      </c>
      <c r="AI166" s="1">
        <v>44665.76116898148</v>
      </c>
      <c r="AJ166">
        <v>40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-9</v>
      </c>
      <c r="AQ166">
        <v>0</v>
      </c>
      <c r="AR166">
        <v>0</v>
      </c>
      <c r="AS166">
        <v>0</v>
      </c>
      <c r="AT166" t="s">
        <v>87</v>
      </c>
      <c r="AU166" t="s">
        <v>87</v>
      </c>
      <c r="AV166" t="s">
        <v>87</v>
      </c>
      <c r="AW166" t="s">
        <v>87</v>
      </c>
      <c r="AX166" t="s">
        <v>87</v>
      </c>
      <c r="AY166" t="s">
        <v>87</v>
      </c>
      <c r="AZ166" t="s">
        <v>87</v>
      </c>
      <c r="BA166" t="s">
        <v>87</v>
      </c>
      <c r="BB166" t="s">
        <v>87</v>
      </c>
      <c r="BC166" t="s">
        <v>87</v>
      </c>
      <c r="BD166" t="s">
        <v>87</v>
      </c>
      <c r="BE166" t="s">
        <v>87</v>
      </c>
    </row>
    <row r="167" spans="1:57" x14ac:dyDescent="0.35">
      <c r="A167" t="s">
        <v>468</v>
      </c>
      <c r="B167" t="s">
        <v>79</v>
      </c>
      <c r="C167" t="s">
        <v>459</v>
      </c>
      <c r="D167" t="s">
        <v>81</v>
      </c>
      <c r="E167" s="2" t="str">
        <f>HYPERLINK("capsilon://?command=openfolder&amp;siteaddress=FAM.docvelocity-na8.net&amp;folderid=FXB830392E-32F7-CAE1-8459-098AF2F169E2","FX22043295")</f>
        <v>FX22043295</v>
      </c>
      <c r="F167" t="s">
        <v>19</v>
      </c>
      <c r="G167" t="s">
        <v>19</v>
      </c>
      <c r="H167" t="s">
        <v>82</v>
      </c>
      <c r="I167" t="s">
        <v>460</v>
      </c>
      <c r="J167">
        <v>1014</v>
      </c>
      <c r="K167" t="s">
        <v>84</v>
      </c>
      <c r="L167" t="s">
        <v>85</v>
      </c>
      <c r="M167" t="s">
        <v>86</v>
      </c>
      <c r="N167">
        <v>2</v>
      </c>
      <c r="O167" s="1">
        <v>44665.768807870372</v>
      </c>
      <c r="P167" s="1">
        <v>44665.916377314818</v>
      </c>
      <c r="Q167">
        <v>5546</v>
      </c>
      <c r="R167">
        <v>7204</v>
      </c>
      <c r="S167" t="b">
        <v>0</v>
      </c>
      <c r="T167" t="s">
        <v>87</v>
      </c>
      <c r="U167" t="b">
        <v>1</v>
      </c>
      <c r="V167" t="s">
        <v>181</v>
      </c>
      <c r="W167" s="1">
        <v>44665.891840277778</v>
      </c>
      <c r="X167">
        <v>5153</v>
      </c>
      <c r="Y167">
        <v>413</v>
      </c>
      <c r="Z167">
        <v>0</v>
      </c>
      <c r="AA167">
        <v>413</v>
      </c>
      <c r="AB167">
        <v>10</v>
      </c>
      <c r="AC167">
        <v>177</v>
      </c>
      <c r="AD167">
        <v>601</v>
      </c>
      <c r="AE167">
        <v>0</v>
      </c>
      <c r="AF167">
        <v>0</v>
      </c>
      <c r="AG167">
        <v>0</v>
      </c>
      <c r="AH167" t="s">
        <v>469</v>
      </c>
      <c r="AI167" s="1">
        <v>44665.916377314818</v>
      </c>
      <c r="AJ167">
        <v>1787</v>
      </c>
      <c r="AK167">
        <v>15</v>
      </c>
      <c r="AL167">
        <v>0</v>
      </c>
      <c r="AM167">
        <v>15</v>
      </c>
      <c r="AN167">
        <v>0</v>
      </c>
      <c r="AO167">
        <v>14</v>
      </c>
      <c r="AP167">
        <v>586</v>
      </c>
      <c r="AQ167">
        <v>0</v>
      </c>
      <c r="AR167">
        <v>0</v>
      </c>
      <c r="AS167">
        <v>0</v>
      </c>
      <c r="AT167" t="s">
        <v>87</v>
      </c>
      <c r="AU167" t="s">
        <v>87</v>
      </c>
      <c r="AV167" t="s">
        <v>87</v>
      </c>
      <c r="AW167" t="s">
        <v>87</v>
      </c>
      <c r="AX167" t="s">
        <v>87</v>
      </c>
      <c r="AY167" t="s">
        <v>87</v>
      </c>
      <c r="AZ167" t="s">
        <v>87</v>
      </c>
      <c r="BA167" t="s">
        <v>87</v>
      </c>
      <c r="BB167" t="s">
        <v>87</v>
      </c>
      <c r="BC167" t="s">
        <v>87</v>
      </c>
      <c r="BD167" t="s">
        <v>87</v>
      </c>
      <c r="BE167" t="s">
        <v>87</v>
      </c>
    </row>
    <row r="168" spans="1:57" x14ac:dyDescent="0.35">
      <c r="A168" t="s">
        <v>470</v>
      </c>
      <c r="B168" t="s">
        <v>79</v>
      </c>
      <c r="C168" t="s">
        <v>172</v>
      </c>
      <c r="D168" t="s">
        <v>81</v>
      </c>
      <c r="E168" s="2" t="str">
        <f>HYPERLINK("capsilon://?command=openfolder&amp;siteaddress=FAM.docvelocity-na8.net&amp;folderid=FX485906F3-5ADB-8764-3CDC-0B325A7C0F9A","FX22041319")</f>
        <v>FX22041319</v>
      </c>
      <c r="F168" t="s">
        <v>19</v>
      </c>
      <c r="G168" t="s">
        <v>19</v>
      </c>
      <c r="H168" t="s">
        <v>82</v>
      </c>
      <c r="I168" t="s">
        <v>471</v>
      </c>
      <c r="J168">
        <v>62</v>
      </c>
      <c r="K168" t="s">
        <v>84</v>
      </c>
      <c r="L168" t="s">
        <v>85</v>
      </c>
      <c r="M168" t="s">
        <v>86</v>
      </c>
      <c r="N168">
        <v>1</v>
      </c>
      <c r="O168" s="1">
        <v>44665.813217592593</v>
      </c>
      <c r="P168" s="1">
        <v>44665.833611111113</v>
      </c>
      <c r="Q168">
        <v>1594</v>
      </c>
      <c r="R168">
        <v>168</v>
      </c>
      <c r="S168" t="b">
        <v>0</v>
      </c>
      <c r="T168" t="s">
        <v>87</v>
      </c>
      <c r="U168" t="b">
        <v>0</v>
      </c>
      <c r="V168" t="s">
        <v>188</v>
      </c>
      <c r="W168" s="1">
        <v>44665.833611111113</v>
      </c>
      <c r="X168">
        <v>168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62</v>
      </c>
      <c r="AE168">
        <v>57</v>
      </c>
      <c r="AF168">
        <v>0</v>
      </c>
      <c r="AG168">
        <v>2</v>
      </c>
      <c r="AH168" t="s">
        <v>87</v>
      </c>
      <c r="AI168" t="s">
        <v>87</v>
      </c>
      <c r="AJ168" t="s">
        <v>87</v>
      </c>
      <c r="AK168" t="s">
        <v>87</v>
      </c>
      <c r="AL168" t="s">
        <v>87</v>
      </c>
      <c r="AM168" t="s">
        <v>87</v>
      </c>
      <c r="AN168" t="s">
        <v>87</v>
      </c>
      <c r="AO168" t="s">
        <v>87</v>
      </c>
      <c r="AP168" t="s">
        <v>87</v>
      </c>
      <c r="AQ168" t="s">
        <v>87</v>
      </c>
      <c r="AR168" t="s">
        <v>87</v>
      </c>
      <c r="AS168" t="s">
        <v>87</v>
      </c>
      <c r="AT168" t="s">
        <v>87</v>
      </c>
      <c r="AU168" t="s">
        <v>87</v>
      </c>
      <c r="AV168" t="s">
        <v>87</v>
      </c>
      <c r="AW168" t="s">
        <v>87</v>
      </c>
      <c r="AX168" t="s">
        <v>87</v>
      </c>
      <c r="AY168" t="s">
        <v>87</v>
      </c>
      <c r="AZ168" t="s">
        <v>87</v>
      </c>
      <c r="BA168" t="s">
        <v>87</v>
      </c>
      <c r="BB168" t="s">
        <v>87</v>
      </c>
      <c r="BC168" t="s">
        <v>87</v>
      </c>
      <c r="BD168" t="s">
        <v>87</v>
      </c>
      <c r="BE168" t="s">
        <v>87</v>
      </c>
    </row>
    <row r="169" spans="1:57" x14ac:dyDescent="0.35">
      <c r="A169" t="s">
        <v>472</v>
      </c>
      <c r="B169" t="s">
        <v>79</v>
      </c>
      <c r="C169" t="s">
        <v>172</v>
      </c>
      <c r="D169" t="s">
        <v>81</v>
      </c>
      <c r="E169" s="2" t="str">
        <f>HYPERLINK("capsilon://?command=openfolder&amp;siteaddress=FAM.docvelocity-na8.net&amp;folderid=FX485906F3-5ADB-8764-3CDC-0B325A7C0F9A","FX22041319")</f>
        <v>FX22041319</v>
      </c>
      <c r="F169" t="s">
        <v>19</v>
      </c>
      <c r="G169" t="s">
        <v>19</v>
      </c>
      <c r="H169" t="s">
        <v>82</v>
      </c>
      <c r="I169" t="s">
        <v>471</v>
      </c>
      <c r="J169">
        <v>86</v>
      </c>
      <c r="K169" t="s">
        <v>84</v>
      </c>
      <c r="L169" t="s">
        <v>85</v>
      </c>
      <c r="M169" t="s">
        <v>86</v>
      </c>
      <c r="N169">
        <v>2</v>
      </c>
      <c r="O169" s="1">
        <v>44665.834166666667</v>
      </c>
      <c r="P169" s="1">
        <v>44665.84883101852</v>
      </c>
      <c r="Q169">
        <v>725</v>
      </c>
      <c r="R169">
        <v>542</v>
      </c>
      <c r="S169" t="b">
        <v>0</v>
      </c>
      <c r="T169" t="s">
        <v>87</v>
      </c>
      <c r="U169" t="b">
        <v>1</v>
      </c>
      <c r="V169" t="s">
        <v>188</v>
      </c>
      <c r="W169" s="1">
        <v>44665.842881944445</v>
      </c>
      <c r="X169">
        <v>317</v>
      </c>
      <c r="Y169">
        <v>76</v>
      </c>
      <c r="Z169">
        <v>0</v>
      </c>
      <c r="AA169">
        <v>76</v>
      </c>
      <c r="AB169">
        <v>0</v>
      </c>
      <c r="AC169">
        <v>2</v>
      </c>
      <c r="AD169">
        <v>10</v>
      </c>
      <c r="AE169">
        <v>0</v>
      </c>
      <c r="AF169">
        <v>0</v>
      </c>
      <c r="AG169">
        <v>0</v>
      </c>
      <c r="AH169" t="s">
        <v>473</v>
      </c>
      <c r="AI169" s="1">
        <v>44665.84883101852</v>
      </c>
      <c r="AJ169">
        <v>225</v>
      </c>
      <c r="AK169">
        <v>1</v>
      </c>
      <c r="AL169">
        <v>0</v>
      </c>
      <c r="AM169">
        <v>1</v>
      </c>
      <c r="AN169">
        <v>0</v>
      </c>
      <c r="AO169">
        <v>1</v>
      </c>
      <c r="AP169">
        <v>9</v>
      </c>
      <c r="AQ169">
        <v>0</v>
      </c>
      <c r="AR169">
        <v>0</v>
      </c>
      <c r="AS169">
        <v>0</v>
      </c>
      <c r="AT169" t="s">
        <v>87</v>
      </c>
      <c r="AU169" t="s">
        <v>87</v>
      </c>
      <c r="AV169" t="s">
        <v>87</v>
      </c>
      <c r="AW169" t="s">
        <v>87</v>
      </c>
      <c r="AX169" t="s">
        <v>87</v>
      </c>
      <c r="AY169" t="s">
        <v>87</v>
      </c>
      <c r="AZ169" t="s">
        <v>87</v>
      </c>
      <c r="BA169" t="s">
        <v>87</v>
      </c>
      <c r="BB169" t="s">
        <v>87</v>
      </c>
      <c r="BC169" t="s">
        <v>87</v>
      </c>
      <c r="BD169" t="s">
        <v>87</v>
      </c>
      <c r="BE169" t="s">
        <v>87</v>
      </c>
    </row>
    <row r="170" spans="1:57" x14ac:dyDescent="0.35">
      <c r="A170" t="s">
        <v>474</v>
      </c>
      <c r="B170" t="s">
        <v>79</v>
      </c>
      <c r="C170" t="s">
        <v>475</v>
      </c>
      <c r="D170" t="s">
        <v>81</v>
      </c>
      <c r="E170" s="2" t="str">
        <f>HYPERLINK("capsilon://?command=openfolder&amp;siteaddress=FAM.docvelocity-na8.net&amp;folderid=FX70317D1F-F795-1CAF-E53E-69B495024804","FX22044715")</f>
        <v>FX22044715</v>
      </c>
      <c r="F170" t="s">
        <v>19</v>
      </c>
      <c r="G170" t="s">
        <v>19</v>
      </c>
      <c r="H170" t="s">
        <v>82</v>
      </c>
      <c r="I170" t="s">
        <v>476</v>
      </c>
      <c r="J170">
        <v>68</v>
      </c>
      <c r="K170" t="s">
        <v>84</v>
      </c>
      <c r="L170" t="s">
        <v>85</v>
      </c>
      <c r="M170" t="s">
        <v>86</v>
      </c>
      <c r="N170">
        <v>1</v>
      </c>
      <c r="O170" s="1">
        <v>44666.335358796299</v>
      </c>
      <c r="P170" s="1">
        <v>44666.341122685182</v>
      </c>
      <c r="Q170">
        <v>383</v>
      </c>
      <c r="R170">
        <v>115</v>
      </c>
      <c r="S170" t="b">
        <v>0</v>
      </c>
      <c r="T170" t="s">
        <v>87</v>
      </c>
      <c r="U170" t="b">
        <v>0</v>
      </c>
      <c r="V170" t="s">
        <v>113</v>
      </c>
      <c r="W170" s="1">
        <v>44666.341122685182</v>
      </c>
      <c r="X170">
        <v>115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68</v>
      </c>
      <c r="AE170">
        <v>63</v>
      </c>
      <c r="AF170">
        <v>0</v>
      </c>
      <c r="AG170">
        <v>2</v>
      </c>
      <c r="AH170" t="s">
        <v>87</v>
      </c>
      <c r="AI170" t="s">
        <v>87</v>
      </c>
      <c r="AJ170" t="s">
        <v>87</v>
      </c>
      <c r="AK170" t="s">
        <v>87</v>
      </c>
      <c r="AL170" t="s">
        <v>87</v>
      </c>
      <c r="AM170" t="s">
        <v>87</v>
      </c>
      <c r="AN170" t="s">
        <v>87</v>
      </c>
      <c r="AO170" t="s">
        <v>87</v>
      </c>
      <c r="AP170" t="s">
        <v>87</v>
      </c>
      <c r="AQ170" t="s">
        <v>87</v>
      </c>
      <c r="AR170" t="s">
        <v>87</v>
      </c>
      <c r="AS170" t="s">
        <v>87</v>
      </c>
      <c r="AT170" t="s">
        <v>87</v>
      </c>
      <c r="AU170" t="s">
        <v>87</v>
      </c>
      <c r="AV170" t="s">
        <v>87</v>
      </c>
      <c r="AW170" t="s">
        <v>87</v>
      </c>
      <c r="AX170" t="s">
        <v>87</v>
      </c>
      <c r="AY170" t="s">
        <v>87</v>
      </c>
      <c r="AZ170" t="s">
        <v>87</v>
      </c>
      <c r="BA170" t="s">
        <v>87</v>
      </c>
      <c r="BB170" t="s">
        <v>87</v>
      </c>
      <c r="BC170" t="s">
        <v>87</v>
      </c>
      <c r="BD170" t="s">
        <v>87</v>
      </c>
      <c r="BE170" t="s">
        <v>87</v>
      </c>
    </row>
    <row r="171" spans="1:57" x14ac:dyDescent="0.35">
      <c r="A171" t="s">
        <v>477</v>
      </c>
      <c r="B171" t="s">
        <v>79</v>
      </c>
      <c r="C171" t="s">
        <v>475</v>
      </c>
      <c r="D171" t="s">
        <v>81</v>
      </c>
      <c r="E171" s="2" t="str">
        <f>HYPERLINK("capsilon://?command=openfolder&amp;siteaddress=FAM.docvelocity-na8.net&amp;folderid=FX70317D1F-F795-1CAF-E53E-69B495024804","FX22044715")</f>
        <v>FX22044715</v>
      </c>
      <c r="F171" t="s">
        <v>19</v>
      </c>
      <c r="G171" t="s">
        <v>19</v>
      </c>
      <c r="H171" t="s">
        <v>82</v>
      </c>
      <c r="I171" t="s">
        <v>478</v>
      </c>
      <c r="J171">
        <v>28</v>
      </c>
      <c r="K171" t="s">
        <v>84</v>
      </c>
      <c r="L171" t="s">
        <v>85</v>
      </c>
      <c r="M171" t="s">
        <v>86</v>
      </c>
      <c r="N171">
        <v>1</v>
      </c>
      <c r="O171" s="1">
        <v>44666.337430555555</v>
      </c>
      <c r="P171" s="1">
        <v>44666.343877314815</v>
      </c>
      <c r="Q171">
        <v>319</v>
      </c>
      <c r="R171">
        <v>238</v>
      </c>
      <c r="S171" t="b">
        <v>0</v>
      </c>
      <c r="T171" t="s">
        <v>87</v>
      </c>
      <c r="U171" t="b">
        <v>0</v>
      </c>
      <c r="V171" t="s">
        <v>113</v>
      </c>
      <c r="W171" s="1">
        <v>44666.343877314815</v>
      </c>
      <c r="X171">
        <v>238</v>
      </c>
      <c r="Y171">
        <v>21</v>
      </c>
      <c r="Z171">
        <v>0</v>
      </c>
      <c r="AA171">
        <v>21</v>
      </c>
      <c r="AB171">
        <v>0</v>
      </c>
      <c r="AC171">
        <v>1</v>
      </c>
      <c r="AD171">
        <v>7</v>
      </c>
      <c r="AE171">
        <v>21</v>
      </c>
      <c r="AF171">
        <v>0</v>
      </c>
      <c r="AG171">
        <v>2</v>
      </c>
      <c r="AH171" t="s">
        <v>87</v>
      </c>
      <c r="AI171" t="s">
        <v>87</v>
      </c>
      <c r="AJ171" t="s">
        <v>87</v>
      </c>
      <c r="AK171" t="s">
        <v>87</v>
      </c>
      <c r="AL171" t="s">
        <v>87</v>
      </c>
      <c r="AM171" t="s">
        <v>87</v>
      </c>
      <c r="AN171" t="s">
        <v>87</v>
      </c>
      <c r="AO171" t="s">
        <v>87</v>
      </c>
      <c r="AP171" t="s">
        <v>87</v>
      </c>
      <c r="AQ171" t="s">
        <v>87</v>
      </c>
      <c r="AR171" t="s">
        <v>87</v>
      </c>
      <c r="AS171" t="s">
        <v>87</v>
      </c>
      <c r="AT171" t="s">
        <v>87</v>
      </c>
      <c r="AU171" t="s">
        <v>87</v>
      </c>
      <c r="AV171" t="s">
        <v>87</v>
      </c>
      <c r="AW171" t="s">
        <v>87</v>
      </c>
      <c r="AX171" t="s">
        <v>87</v>
      </c>
      <c r="AY171" t="s">
        <v>87</v>
      </c>
      <c r="AZ171" t="s">
        <v>87</v>
      </c>
      <c r="BA171" t="s">
        <v>87</v>
      </c>
      <c r="BB171" t="s">
        <v>87</v>
      </c>
      <c r="BC171" t="s">
        <v>87</v>
      </c>
      <c r="BD171" t="s">
        <v>87</v>
      </c>
      <c r="BE171" t="s">
        <v>87</v>
      </c>
    </row>
    <row r="172" spans="1:57" x14ac:dyDescent="0.35">
      <c r="A172" t="s">
        <v>479</v>
      </c>
      <c r="B172" t="s">
        <v>79</v>
      </c>
      <c r="C172" t="s">
        <v>475</v>
      </c>
      <c r="D172" t="s">
        <v>81</v>
      </c>
      <c r="E172" s="2" t="str">
        <f>HYPERLINK("capsilon://?command=openfolder&amp;siteaddress=FAM.docvelocity-na8.net&amp;folderid=FX70317D1F-F795-1CAF-E53E-69B495024804","FX22044715")</f>
        <v>FX22044715</v>
      </c>
      <c r="F172" t="s">
        <v>19</v>
      </c>
      <c r="G172" t="s">
        <v>19</v>
      </c>
      <c r="H172" t="s">
        <v>82</v>
      </c>
      <c r="I172" t="s">
        <v>476</v>
      </c>
      <c r="J172">
        <v>92</v>
      </c>
      <c r="K172" t="s">
        <v>84</v>
      </c>
      <c r="L172" t="s">
        <v>85</v>
      </c>
      <c r="M172" t="s">
        <v>86</v>
      </c>
      <c r="N172">
        <v>2</v>
      </c>
      <c r="O172" s="1">
        <v>44666.341724537036</v>
      </c>
      <c r="P172" s="1">
        <v>44666.354930555557</v>
      </c>
      <c r="Q172">
        <v>453</v>
      </c>
      <c r="R172">
        <v>688</v>
      </c>
      <c r="S172" t="b">
        <v>0</v>
      </c>
      <c r="T172" t="s">
        <v>87</v>
      </c>
      <c r="U172" t="b">
        <v>1</v>
      </c>
      <c r="V172" t="s">
        <v>113</v>
      </c>
      <c r="W172" s="1">
        <v>44666.347569444442</v>
      </c>
      <c r="X172">
        <v>280</v>
      </c>
      <c r="Y172">
        <v>82</v>
      </c>
      <c r="Z172">
        <v>0</v>
      </c>
      <c r="AA172">
        <v>82</v>
      </c>
      <c r="AB172">
        <v>0</v>
      </c>
      <c r="AC172">
        <v>1</v>
      </c>
      <c r="AD172">
        <v>10</v>
      </c>
      <c r="AE172">
        <v>0</v>
      </c>
      <c r="AF172">
        <v>0</v>
      </c>
      <c r="AG172">
        <v>0</v>
      </c>
      <c r="AH172" t="s">
        <v>114</v>
      </c>
      <c r="AI172" s="1">
        <v>44666.354930555557</v>
      </c>
      <c r="AJ172">
        <v>372</v>
      </c>
      <c r="AK172">
        <v>1</v>
      </c>
      <c r="AL172">
        <v>0</v>
      </c>
      <c r="AM172">
        <v>1</v>
      </c>
      <c r="AN172">
        <v>0</v>
      </c>
      <c r="AO172">
        <v>0</v>
      </c>
      <c r="AP172">
        <v>9</v>
      </c>
      <c r="AQ172">
        <v>0</v>
      </c>
      <c r="AR172">
        <v>0</v>
      </c>
      <c r="AS172">
        <v>0</v>
      </c>
      <c r="AT172" t="s">
        <v>87</v>
      </c>
      <c r="AU172" t="s">
        <v>87</v>
      </c>
      <c r="AV172" t="s">
        <v>87</v>
      </c>
      <c r="AW172" t="s">
        <v>87</v>
      </c>
      <c r="AX172" t="s">
        <v>87</v>
      </c>
      <c r="AY172" t="s">
        <v>87</v>
      </c>
      <c r="AZ172" t="s">
        <v>87</v>
      </c>
      <c r="BA172" t="s">
        <v>87</v>
      </c>
      <c r="BB172" t="s">
        <v>87</v>
      </c>
      <c r="BC172" t="s">
        <v>87</v>
      </c>
      <c r="BD172" t="s">
        <v>87</v>
      </c>
      <c r="BE172" t="s">
        <v>87</v>
      </c>
    </row>
    <row r="173" spans="1:57" x14ac:dyDescent="0.35">
      <c r="A173" t="s">
        <v>480</v>
      </c>
      <c r="B173" t="s">
        <v>79</v>
      </c>
      <c r="C173" t="s">
        <v>475</v>
      </c>
      <c r="D173" t="s">
        <v>81</v>
      </c>
      <c r="E173" s="2" t="str">
        <f>HYPERLINK("capsilon://?command=openfolder&amp;siteaddress=FAM.docvelocity-na8.net&amp;folderid=FX70317D1F-F795-1CAF-E53E-69B495024804","FX22044715")</f>
        <v>FX22044715</v>
      </c>
      <c r="F173" t="s">
        <v>19</v>
      </c>
      <c r="G173" t="s">
        <v>19</v>
      </c>
      <c r="H173" t="s">
        <v>82</v>
      </c>
      <c r="I173" t="s">
        <v>478</v>
      </c>
      <c r="J173">
        <v>56</v>
      </c>
      <c r="K173" t="s">
        <v>84</v>
      </c>
      <c r="L173" t="s">
        <v>85</v>
      </c>
      <c r="M173" t="s">
        <v>86</v>
      </c>
      <c r="N173">
        <v>2</v>
      </c>
      <c r="O173" s="1">
        <v>44666.344780092593</v>
      </c>
      <c r="P173" s="1">
        <v>44666.358067129629</v>
      </c>
      <c r="Q173">
        <v>638</v>
      </c>
      <c r="R173">
        <v>510</v>
      </c>
      <c r="S173" t="b">
        <v>0</v>
      </c>
      <c r="T173" t="s">
        <v>87</v>
      </c>
      <c r="U173" t="b">
        <v>1</v>
      </c>
      <c r="V173" t="s">
        <v>113</v>
      </c>
      <c r="W173" s="1">
        <v>44666.349456018521</v>
      </c>
      <c r="X173">
        <v>162</v>
      </c>
      <c r="Y173">
        <v>42</v>
      </c>
      <c r="Z173">
        <v>0</v>
      </c>
      <c r="AA173">
        <v>42</v>
      </c>
      <c r="AB173">
        <v>0</v>
      </c>
      <c r="AC173">
        <v>1</v>
      </c>
      <c r="AD173">
        <v>14</v>
      </c>
      <c r="AE173">
        <v>0</v>
      </c>
      <c r="AF173">
        <v>0</v>
      </c>
      <c r="AG173">
        <v>0</v>
      </c>
      <c r="AH173" t="s">
        <v>143</v>
      </c>
      <c r="AI173" s="1">
        <v>44666.358067129629</v>
      </c>
      <c r="AJ173">
        <v>345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14</v>
      </c>
      <c r="AQ173">
        <v>0</v>
      </c>
      <c r="AR173">
        <v>0</v>
      </c>
      <c r="AS173">
        <v>0</v>
      </c>
      <c r="AT173" t="s">
        <v>87</v>
      </c>
      <c r="AU173" t="s">
        <v>87</v>
      </c>
      <c r="AV173" t="s">
        <v>87</v>
      </c>
      <c r="AW173" t="s">
        <v>87</v>
      </c>
      <c r="AX173" t="s">
        <v>87</v>
      </c>
      <c r="AY173" t="s">
        <v>87</v>
      </c>
      <c r="AZ173" t="s">
        <v>87</v>
      </c>
      <c r="BA173" t="s">
        <v>87</v>
      </c>
      <c r="BB173" t="s">
        <v>87</v>
      </c>
      <c r="BC173" t="s">
        <v>87</v>
      </c>
      <c r="BD173" t="s">
        <v>87</v>
      </c>
      <c r="BE173" t="s">
        <v>87</v>
      </c>
    </row>
    <row r="174" spans="1:57" x14ac:dyDescent="0.35">
      <c r="A174" t="s">
        <v>481</v>
      </c>
      <c r="B174" t="s">
        <v>79</v>
      </c>
      <c r="C174" t="s">
        <v>482</v>
      </c>
      <c r="D174" t="s">
        <v>81</v>
      </c>
      <c r="E174" s="2" t="str">
        <f>HYPERLINK("capsilon://?command=openfolder&amp;siteaddress=FAM.docvelocity-na8.net&amp;folderid=FX059C8F12-C1E1-19A2-21A7-BAFE0619288F","FX220310111")</f>
        <v>FX220310111</v>
      </c>
      <c r="F174" t="s">
        <v>19</v>
      </c>
      <c r="G174" t="s">
        <v>19</v>
      </c>
      <c r="H174" t="s">
        <v>82</v>
      </c>
      <c r="I174" t="s">
        <v>483</v>
      </c>
      <c r="J174">
        <v>0</v>
      </c>
      <c r="K174" t="s">
        <v>84</v>
      </c>
      <c r="L174" t="s">
        <v>85</v>
      </c>
      <c r="M174" t="s">
        <v>86</v>
      </c>
      <c r="N174">
        <v>1</v>
      </c>
      <c r="O174" s="1">
        <v>44666.346990740742</v>
      </c>
      <c r="P174" s="1">
        <v>44666.350752314815</v>
      </c>
      <c r="Q174">
        <v>214</v>
      </c>
      <c r="R174">
        <v>111</v>
      </c>
      <c r="S174" t="b">
        <v>0</v>
      </c>
      <c r="T174" t="s">
        <v>87</v>
      </c>
      <c r="U174" t="b">
        <v>0</v>
      </c>
      <c r="V174" t="s">
        <v>113</v>
      </c>
      <c r="W174" s="1">
        <v>44666.350752314815</v>
      </c>
      <c r="X174">
        <v>111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52</v>
      </c>
      <c r="AF174">
        <v>0</v>
      </c>
      <c r="AG174">
        <v>1</v>
      </c>
      <c r="AH174" t="s">
        <v>87</v>
      </c>
      <c r="AI174" t="s">
        <v>87</v>
      </c>
      <c r="AJ174" t="s">
        <v>87</v>
      </c>
      <c r="AK174" t="s">
        <v>87</v>
      </c>
      <c r="AL174" t="s">
        <v>87</v>
      </c>
      <c r="AM174" t="s">
        <v>87</v>
      </c>
      <c r="AN174" t="s">
        <v>87</v>
      </c>
      <c r="AO174" t="s">
        <v>87</v>
      </c>
      <c r="AP174" t="s">
        <v>87</v>
      </c>
      <c r="AQ174" t="s">
        <v>87</v>
      </c>
      <c r="AR174" t="s">
        <v>87</v>
      </c>
      <c r="AS174" t="s">
        <v>87</v>
      </c>
      <c r="AT174" t="s">
        <v>87</v>
      </c>
      <c r="AU174" t="s">
        <v>87</v>
      </c>
      <c r="AV174" t="s">
        <v>87</v>
      </c>
      <c r="AW174" t="s">
        <v>87</v>
      </c>
      <c r="AX174" t="s">
        <v>87</v>
      </c>
      <c r="AY174" t="s">
        <v>87</v>
      </c>
      <c r="AZ174" t="s">
        <v>87</v>
      </c>
      <c r="BA174" t="s">
        <v>87</v>
      </c>
      <c r="BB174" t="s">
        <v>87</v>
      </c>
      <c r="BC174" t="s">
        <v>87</v>
      </c>
      <c r="BD174" t="s">
        <v>87</v>
      </c>
      <c r="BE174" t="s">
        <v>87</v>
      </c>
    </row>
    <row r="175" spans="1:57" x14ac:dyDescent="0.35">
      <c r="A175" t="s">
        <v>484</v>
      </c>
      <c r="B175" t="s">
        <v>79</v>
      </c>
      <c r="C175" t="s">
        <v>482</v>
      </c>
      <c r="D175" t="s">
        <v>81</v>
      </c>
      <c r="E175" s="2" t="str">
        <f>HYPERLINK("capsilon://?command=openfolder&amp;siteaddress=FAM.docvelocity-na8.net&amp;folderid=FX059C8F12-C1E1-19A2-21A7-BAFE0619288F","FX220310111")</f>
        <v>FX220310111</v>
      </c>
      <c r="F175" t="s">
        <v>19</v>
      </c>
      <c r="G175" t="s">
        <v>19</v>
      </c>
      <c r="H175" t="s">
        <v>82</v>
      </c>
      <c r="I175" t="s">
        <v>483</v>
      </c>
      <c r="J175">
        <v>0</v>
      </c>
      <c r="K175" t="s">
        <v>84</v>
      </c>
      <c r="L175" t="s">
        <v>85</v>
      </c>
      <c r="M175" t="s">
        <v>86</v>
      </c>
      <c r="N175">
        <v>2</v>
      </c>
      <c r="O175" s="1">
        <v>44666.351087962961</v>
      </c>
      <c r="P175" s="1">
        <v>44666.357592592591</v>
      </c>
      <c r="Q175">
        <v>32</v>
      </c>
      <c r="R175">
        <v>530</v>
      </c>
      <c r="S175" t="b">
        <v>0</v>
      </c>
      <c r="T175" t="s">
        <v>87</v>
      </c>
      <c r="U175" t="b">
        <v>1</v>
      </c>
      <c r="V175" t="s">
        <v>113</v>
      </c>
      <c r="W175" s="1">
        <v>44666.355995370373</v>
      </c>
      <c r="X175">
        <v>409</v>
      </c>
      <c r="Y175">
        <v>37</v>
      </c>
      <c r="Z175">
        <v>0</v>
      </c>
      <c r="AA175">
        <v>37</v>
      </c>
      <c r="AB175">
        <v>0</v>
      </c>
      <c r="AC175">
        <v>29</v>
      </c>
      <c r="AD175">
        <v>-37</v>
      </c>
      <c r="AE175">
        <v>0</v>
      </c>
      <c r="AF175">
        <v>0</v>
      </c>
      <c r="AG175">
        <v>0</v>
      </c>
      <c r="AH175" t="s">
        <v>114</v>
      </c>
      <c r="AI175" s="1">
        <v>44666.357592592591</v>
      </c>
      <c r="AJ175">
        <v>121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-37</v>
      </c>
      <c r="AQ175">
        <v>0</v>
      </c>
      <c r="AR175">
        <v>0</v>
      </c>
      <c r="AS175">
        <v>0</v>
      </c>
      <c r="AT175" t="s">
        <v>87</v>
      </c>
      <c r="AU175" t="s">
        <v>87</v>
      </c>
      <c r="AV175" t="s">
        <v>87</v>
      </c>
      <c r="AW175" t="s">
        <v>87</v>
      </c>
      <c r="AX175" t="s">
        <v>87</v>
      </c>
      <c r="AY175" t="s">
        <v>87</v>
      </c>
      <c r="AZ175" t="s">
        <v>87</v>
      </c>
      <c r="BA175" t="s">
        <v>87</v>
      </c>
      <c r="BB175" t="s">
        <v>87</v>
      </c>
      <c r="BC175" t="s">
        <v>87</v>
      </c>
      <c r="BD175" t="s">
        <v>87</v>
      </c>
      <c r="BE175" t="s">
        <v>87</v>
      </c>
    </row>
    <row r="176" spans="1:57" x14ac:dyDescent="0.35">
      <c r="A176" t="s">
        <v>485</v>
      </c>
      <c r="B176" t="s">
        <v>79</v>
      </c>
      <c r="C176" t="s">
        <v>486</v>
      </c>
      <c r="D176" t="s">
        <v>81</v>
      </c>
      <c r="E176" s="2" t="str">
        <f>HYPERLINK("capsilon://?command=openfolder&amp;siteaddress=FAM.docvelocity-na8.net&amp;folderid=FX0ACF49E4-17EF-B5EC-41F9-E9C635A3AEF8","FX220311597")</f>
        <v>FX220311597</v>
      </c>
      <c r="F176" t="s">
        <v>19</v>
      </c>
      <c r="G176" t="s">
        <v>19</v>
      </c>
      <c r="H176" t="s">
        <v>82</v>
      </c>
      <c r="I176" t="s">
        <v>487</v>
      </c>
      <c r="J176">
        <v>32</v>
      </c>
      <c r="K176" t="s">
        <v>84</v>
      </c>
      <c r="L176" t="s">
        <v>85</v>
      </c>
      <c r="M176" t="s">
        <v>86</v>
      </c>
      <c r="N176">
        <v>2</v>
      </c>
      <c r="O176" s="1">
        <v>44666.374224537038</v>
      </c>
      <c r="P176" s="1">
        <v>44666.389756944445</v>
      </c>
      <c r="Q176">
        <v>1243</v>
      </c>
      <c r="R176">
        <v>99</v>
      </c>
      <c r="S176" t="b">
        <v>0</v>
      </c>
      <c r="T176" t="s">
        <v>87</v>
      </c>
      <c r="U176" t="b">
        <v>0</v>
      </c>
      <c r="V176" t="s">
        <v>113</v>
      </c>
      <c r="W176" s="1">
        <v>44666.382199074076</v>
      </c>
      <c r="X176">
        <v>45</v>
      </c>
      <c r="Y176">
        <v>0</v>
      </c>
      <c r="Z176">
        <v>0</v>
      </c>
      <c r="AA176">
        <v>0</v>
      </c>
      <c r="AB176">
        <v>27</v>
      </c>
      <c r="AC176">
        <v>0</v>
      </c>
      <c r="AD176">
        <v>32</v>
      </c>
      <c r="AE176">
        <v>0</v>
      </c>
      <c r="AF176">
        <v>0</v>
      </c>
      <c r="AG176">
        <v>0</v>
      </c>
      <c r="AH176" t="s">
        <v>268</v>
      </c>
      <c r="AI176" s="1">
        <v>44666.389756944445</v>
      </c>
      <c r="AJ176">
        <v>54</v>
      </c>
      <c r="AK176">
        <v>0</v>
      </c>
      <c r="AL176">
        <v>0</v>
      </c>
      <c r="AM176">
        <v>0</v>
      </c>
      <c r="AN176">
        <v>27</v>
      </c>
      <c r="AO176">
        <v>0</v>
      </c>
      <c r="AP176">
        <v>32</v>
      </c>
      <c r="AQ176">
        <v>0</v>
      </c>
      <c r="AR176">
        <v>0</v>
      </c>
      <c r="AS176">
        <v>0</v>
      </c>
      <c r="AT176" t="s">
        <v>87</v>
      </c>
      <c r="AU176" t="s">
        <v>87</v>
      </c>
      <c r="AV176" t="s">
        <v>87</v>
      </c>
      <c r="AW176" t="s">
        <v>87</v>
      </c>
      <c r="AX176" t="s">
        <v>87</v>
      </c>
      <c r="AY176" t="s">
        <v>87</v>
      </c>
      <c r="AZ176" t="s">
        <v>87</v>
      </c>
      <c r="BA176" t="s">
        <v>87</v>
      </c>
      <c r="BB176" t="s">
        <v>87</v>
      </c>
      <c r="BC176" t="s">
        <v>87</v>
      </c>
      <c r="BD176" t="s">
        <v>87</v>
      </c>
      <c r="BE176" t="s">
        <v>87</v>
      </c>
    </row>
    <row r="177" spans="1:57" x14ac:dyDescent="0.35">
      <c r="A177" t="s">
        <v>488</v>
      </c>
      <c r="B177" t="s">
        <v>79</v>
      </c>
      <c r="C177" t="s">
        <v>486</v>
      </c>
      <c r="D177" t="s">
        <v>81</v>
      </c>
      <c r="E177" s="2" t="str">
        <f>HYPERLINK("capsilon://?command=openfolder&amp;siteaddress=FAM.docvelocity-na8.net&amp;folderid=FX0ACF49E4-17EF-B5EC-41F9-E9C635A3AEF8","FX220311597")</f>
        <v>FX220311597</v>
      </c>
      <c r="F177" t="s">
        <v>19</v>
      </c>
      <c r="G177" t="s">
        <v>19</v>
      </c>
      <c r="H177" t="s">
        <v>82</v>
      </c>
      <c r="I177" t="s">
        <v>489</v>
      </c>
      <c r="J177">
        <v>32</v>
      </c>
      <c r="K177" t="s">
        <v>84</v>
      </c>
      <c r="L177" t="s">
        <v>85</v>
      </c>
      <c r="M177" t="s">
        <v>86</v>
      </c>
      <c r="N177">
        <v>2</v>
      </c>
      <c r="O177" s="1">
        <v>44666.374432870369</v>
      </c>
      <c r="P177" s="1">
        <v>44666.390196759261</v>
      </c>
      <c r="Q177">
        <v>1294</v>
      </c>
      <c r="R177">
        <v>68</v>
      </c>
      <c r="S177" t="b">
        <v>0</v>
      </c>
      <c r="T177" t="s">
        <v>87</v>
      </c>
      <c r="U177" t="b">
        <v>0</v>
      </c>
      <c r="V177" t="s">
        <v>113</v>
      </c>
      <c r="W177" s="1">
        <v>44666.382569444446</v>
      </c>
      <c r="X177">
        <v>31</v>
      </c>
      <c r="Y177">
        <v>0</v>
      </c>
      <c r="Z177">
        <v>0</v>
      </c>
      <c r="AA177">
        <v>0</v>
      </c>
      <c r="AB177">
        <v>27</v>
      </c>
      <c r="AC177">
        <v>0</v>
      </c>
      <c r="AD177">
        <v>32</v>
      </c>
      <c r="AE177">
        <v>0</v>
      </c>
      <c r="AF177">
        <v>0</v>
      </c>
      <c r="AG177">
        <v>0</v>
      </c>
      <c r="AH177" t="s">
        <v>268</v>
      </c>
      <c r="AI177" s="1">
        <v>44666.390196759261</v>
      </c>
      <c r="AJ177">
        <v>37</v>
      </c>
      <c r="AK177">
        <v>0</v>
      </c>
      <c r="AL177">
        <v>0</v>
      </c>
      <c r="AM177">
        <v>0</v>
      </c>
      <c r="AN177">
        <v>27</v>
      </c>
      <c r="AO177">
        <v>0</v>
      </c>
      <c r="AP177">
        <v>32</v>
      </c>
      <c r="AQ177">
        <v>0</v>
      </c>
      <c r="AR177">
        <v>0</v>
      </c>
      <c r="AS177">
        <v>0</v>
      </c>
      <c r="AT177" t="s">
        <v>87</v>
      </c>
      <c r="AU177" t="s">
        <v>87</v>
      </c>
      <c r="AV177" t="s">
        <v>87</v>
      </c>
      <c r="AW177" t="s">
        <v>87</v>
      </c>
      <c r="AX177" t="s">
        <v>87</v>
      </c>
      <c r="AY177" t="s">
        <v>87</v>
      </c>
      <c r="AZ177" t="s">
        <v>87</v>
      </c>
      <c r="BA177" t="s">
        <v>87</v>
      </c>
      <c r="BB177" t="s">
        <v>87</v>
      </c>
      <c r="BC177" t="s">
        <v>87</v>
      </c>
      <c r="BD177" t="s">
        <v>87</v>
      </c>
      <c r="BE177" t="s">
        <v>87</v>
      </c>
    </row>
    <row r="178" spans="1:57" x14ac:dyDescent="0.35">
      <c r="A178" t="s">
        <v>490</v>
      </c>
      <c r="B178" t="s">
        <v>79</v>
      </c>
      <c r="C178" t="s">
        <v>491</v>
      </c>
      <c r="D178" t="s">
        <v>81</v>
      </c>
      <c r="E178" s="2" t="str">
        <f>HYPERLINK("capsilon://?command=openfolder&amp;siteaddress=FAM.docvelocity-na8.net&amp;folderid=FX047A5A32-1796-4B83-098B-727A853719DA","FX220314115")</f>
        <v>FX220314115</v>
      </c>
      <c r="F178" t="s">
        <v>19</v>
      </c>
      <c r="G178" t="s">
        <v>19</v>
      </c>
      <c r="H178" t="s">
        <v>82</v>
      </c>
      <c r="I178" t="s">
        <v>492</v>
      </c>
      <c r="J178">
        <v>0</v>
      </c>
      <c r="K178" t="s">
        <v>84</v>
      </c>
      <c r="L178" t="s">
        <v>85</v>
      </c>
      <c r="M178" t="s">
        <v>86</v>
      </c>
      <c r="N178">
        <v>2</v>
      </c>
      <c r="O178" s="1">
        <v>44666.40184027778</v>
      </c>
      <c r="P178" s="1">
        <v>44666.416678240741</v>
      </c>
      <c r="Q178">
        <v>1094</v>
      </c>
      <c r="R178">
        <v>188</v>
      </c>
      <c r="S178" t="b">
        <v>0</v>
      </c>
      <c r="T178" t="s">
        <v>87</v>
      </c>
      <c r="U178" t="b">
        <v>0</v>
      </c>
      <c r="V178" t="s">
        <v>113</v>
      </c>
      <c r="W178" s="1">
        <v>44666.414826388886</v>
      </c>
      <c r="X178">
        <v>68</v>
      </c>
      <c r="Y178">
        <v>9</v>
      </c>
      <c r="Z178">
        <v>0</v>
      </c>
      <c r="AA178">
        <v>9</v>
      </c>
      <c r="AB178">
        <v>0</v>
      </c>
      <c r="AC178">
        <v>2</v>
      </c>
      <c r="AD178">
        <v>-9</v>
      </c>
      <c r="AE178">
        <v>0</v>
      </c>
      <c r="AF178">
        <v>0</v>
      </c>
      <c r="AG178">
        <v>0</v>
      </c>
      <c r="AH178" t="s">
        <v>143</v>
      </c>
      <c r="AI178" s="1">
        <v>44666.416678240741</v>
      </c>
      <c r="AJ178">
        <v>120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-9</v>
      </c>
      <c r="AQ178">
        <v>0</v>
      </c>
      <c r="AR178">
        <v>0</v>
      </c>
      <c r="AS178">
        <v>0</v>
      </c>
      <c r="AT178" t="s">
        <v>87</v>
      </c>
      <c r="AU178" t="s">
        <v>87</v>
      </c>
      <c r="AV178" t="s">
        <v>87</v>
      </c>
      <c r="AW178" t="s">
        <v>87</v>
      </c>
      <c r="AX178" t="s">
        <v>87</v>
      </c>
      <c r="AY178" t="s">
        <v>87</v>
      </c>
      <c r="AZ178" t="s">
        <v>87</v>
      </c>
      <c r="BA178" t="s">
        <v>87</v>
      </c>
      <c r="BB178" t="s">
        <v>87</v>
      </c>
      <c r="BC178" t="s">
        <v>87</v>
      </c>
      <c r="BD178" t="s">
        <v>87</v>
      </c>
      <c r="BE178" t="s">
        <v>87</v>
      </c>
    </row>
    <row r="179" spans="1:57" x14ac:dyDescent="0.35">
      <c r="A179" t="s">
        <v>493</v>
      </c>
      <c r="B179" t="s">
        <v>79</v>
      </c>
      <c r="C179" t="s">
        <v>486</v>
      </c>
      <c r="D179" t="s">
        <v>81</v>
      </c>
      <c r="E179" s="2" t="str">
        <f>HYPERLINK("capsilon://?command=openfolder&amp;siteaddress=FAM.docvelocity-na8.net&amp;folderid=FX0ACF49E4-17EF-B5EC-41F9-E9C635A3AEF8","FX220311597")</f>
        <v>FX220311597</v>
      </c>
      <c r="F179" t="s">
        <v>19</v>
      </c>
      <c r="G179" t="s">
        <v>19</v>
      </c>
      <c r="H179" t="s">
        <v>82</v>
      </c>
      <c r="I179" t="s">
        <v>494</v>
      </c>
      <c r="J179">
        <v>50</v>
      </c>
      <c r="K179" t="s">
        <v>84</v>
      </c>
      <c r="L179" t="s">
        <v>85</v>
      </c>
      <c r="M179" t="s">
        <v>86</v>
      </c>
      <c r="N179">
        <v>2</v>
      </c>
      <c r="O179" s="1">
        <v>44666.403124999997</v>
      </c>
      <c r="P179" s="1">
        <v>44666.417939814812</v>
      </c>
      <c r="Q179">
        <v>1021</v>
      </c>
      <c r="R179">
        <v>259</v>
      </c>
      <c r="S179" t="b">
        <v>0</v>
      </c>
      <c r="T179" t="s">
        <v>87</v>
      </c>
      <c r="U179" t="b">
        <v>0</v>
      </c>
      <c r="V179" t="s">
        <v>113</v>
      </c>
      <c r="W179" s="1">
        <v>44666.416458333333</v>
      </c>
      <c r="X179">
        <v>140</v>
      </c>
      <c r="Y179">
        <v>39</v>
      </c>
      <c r="Z179">
        <v>0</v>
      </c>
      <c r="AA179">
        <v>39</v>
      </c>
      <c r="AB179">
        <v>0</v>
      </c>
      <c r="AC179">
        <v>2</v>
      </c>
      <c r="AD179">
        <v>11</v>
      </c>
      <c r="AE179">
        <v>0</v>
      </c>
      <c r="AF179">
        <v>0</v>
      </c>
      <c r="AG179">
        <v>0</v>
      </c>
      <c r="AH179" t="s">
        <v>268</v>
      </c>
      <c r="AI179" s="1">
        <v>44666.417939814812</v>
      </c>
      <c r="AJ179">
        <v>119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11</v>
      </c>
      <c r="AQ179">
        <v>0</v>
      </c>
      <c r="AR179">
        <v>0</v>
      </c>
      <c r="AS179">
        <v>0</v>
      </c>
      <c r="AT179" t="s">
        <v>87</v>
      </c>
      <c r="AU179" t="s">
        <v>87</v>
      </c>
      <c r="AV179" t="s">
        <v>87</v>
      </c>
      <c r="AW179" t="s">
        <v>87</v>
      </c>
      <c r="AX179" t="s">
        <v>87</v>
      </c>
      <c r="AY179" t="s">
        <v>87</v>
      </c>
      <c r="AZ179" t="s">
        <v>87</v>
      </c>
      <c r="BA179" t="s">
        <v>87</v>
      </c>
      <c r="BB179" t="s">
        <v>87</v>
      </c>
      <c r="BC179" t="s">
        <v>87</v>
      </c>
      <c r="BD179" t="s">
        <v>87</v>
      </c>
      <c r="BE179" t="s">
        <v>87</v>
      </c>
    </row>
    <row r="180" spans="1:57" x14ac:dyDescent="0.35">
      <c r="A180" t="s">
        <v>495</v>
      </c>
      <c r="B180" t="s">
        <v>79</v>
      </c>
      <c r="C180" t="s">
        <v>486</v>
      </c>
      <c r="D180" t="s">
        <v>81</v>
      </c>
      <c r="E180" s="2" t="str">
        <f>HYPERLINK("capsilon://?command=openfolder&amp;siteaddress=FAM.docvelocity-na8.net&amp;folderid=FX0ACF49E4-17EF-B5EC-41F9-E9C635A3AEF8","FX220311597")</f>
        <v>FX220311597</v>
      </c>
      <c r="F180" t="s">
        <v>19</v>
      </c>
      <c r="G180" t="s">
        <v>19</v>
      </c>
      <c r="H180" t="s">
        <v>82</v>
      </c>
      <c r="I180" t="s">
        <v>496</v>
      </c>
      <c r="J180">
        <v>50</v>
      </c>
      <c r="K180" t="s">
        <v>84</v>
      </c>
      <c r="L180" t="s">
        <v>85</v>
      </c>
      <c r="M180" t="s">
        <v>86</v>
      </c>
      <c r="N180">
        <v>2</v>
      </c>
      <c r="O180" s="1">
        <v>44666.403194444443</v>
      </c>
      <c r="P180" s="1">
        <v>44666.42015046296</v>
      </c>
      <c r="Q180">
        <v>1154</v>
      </c>
      <c r="R180">
        <v>311</v>
      </c>
      <c r="S180" t="b">
        <v>0</v>
      </c>
      <c r="T180" t="s">
        <v>87</v>
      </c>
      <c r="U180" t="b">
        <v>0</v>
      </c>
      <c r="V180" t="s">
        <v>113</v>
      </c>
      <c r="W180" s="1">
        <v>44666.41778935185</v>
      </c>
      <c r="X180">
        <v>114</v>
      </c>
      <c r="Y180">
        <v>39</v>
      </c>
      <c r="Z180">
        <v>0</v>
      </c>
      <c r="AA180">
        <v>39</v>
      </c>
      <c r="AB180">
        <v>0</v>
      </c>
      <c r="AC180">
        <v>2</v>
      </c>
      <c r="AD180">
        <v>11</v>
      </c>
      <c r="AE180">
        <v>0</v>
      </c>
      <c r="AF180">
        <v>0</v>
      </c>
      <c r="AG180">
        <v>0</v>
      </c>
      <c r="AH180" t="s">
        <v>137</v>
      </c>
      <c r="AI180" s="1">
        <v>44666.42015046296</v>
      </c>
      <c r="AJ180">
        <v>197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11</v>
      </c>
      <c r="AQ180">
        <v>0</v>
      </c>
      <c r="AR180">
        <v>0</v>
      </c>
      <c r="AS180">
        <v>0</v>
      </c>
      <c r="AT180" t="s">
        <v>87</v>
      </c>
      <c r="AU180" t="s">
        <v>87</v>
      </c>
      <c r="AV180" t="s">
        <v>87</v>
      </c>
      <c r="AW180" t="s">
        <v>87</v>
      </c>
      <c r="AX180" t="s">
        <v>87</v>
      </c>
      <c r="AY180" t="s">
        <v>87</v>
      </c>
      <c r="AZ180" t="s">
        <v>87</v>
      </c>
      <c r="BA180" t="s">
        <v>87</v>
      </c>
      <c r="BB180" t="s">
        <v>87</v>
      </c>
      <c r="BC180" t="s">
        <v>87</v>
      </c>
      <c r="BD180" t="s">
        <v>87</v>
      </c>
      <c r="BE180" t="s">
        <v>87</v>
      </c>
    </row>
    <row r="181" spans="1:57" x14ac:dyDescent="0.35">
      <c r="A181" t="s">
        <v>497</v>
      </c>
      <c r="B181" t="s">
        <v>79</v>
      </c>
      <c r="C181" t="s">
        <v>486</v>
      </c>
      <c r="D181" t="s">
        <v>81</v>
      </c>
      <c r="E181" s="2" t="str">
        <f>HYPERLINK("capsilon://?command=openfolder&amp;siteaddress=FAM.docvelocity-na8.net&amp;folderid=FX0ACF49E4-17EF-B5EC-41F9-E9C635A3AEF8","FX220311597")</f>
        <v>FX220311597</v>
      </c>
      <c r="F181" t="s">
        <v>19</v>
      </c>
      <c r="G181" t="s">
        <v>19</v>
      </c>
      <c r="H181" t="s">
        <v>82</v>
      </c>
      <c r="I181" t="s">
        <v>498</v>
      </c>
      <c r="J181">
        <v>50</v>
      </c>
      <c r="K181" t="s">
        <v>84</v>
      </c>
      <c r="L181" t="s">
        <v>85</v>
      </c>
      <c r="M181" t="s">
        <v>86</v>
      </c>
      <c r="N181">
        <v>2</v>
      </c>
      <c r="O181" s="1">
        <v>44666.403263888889</v>
      </c>
      <c r="P181" s="1">
        <v>44666.421550925923</v>
      </c>
      <c r="Q181">
        <v>1257</v>
      </c>
      <c r="R181">
        <v>323</v>
      </c>
      <c r="S181" t="b">
        <v>0</v>
      </c>
      <c r="T181" t="s">
        <v>87</v>
      </c>
      <c r="U181" t="b">
        <v>0</v>
      </c>
      <c r="V181" t="s">
        <v>113</v>
      </c>
      <c r="W181" s="1">
        <v>44666.41983796296</v>
      </c>
      <c r="X181">
        <v>176</v>
      </c>
      <c r="Y181">
        <v>45</v>
      </c>
      <c r="Z181">
        <v>0</v>
      </c>
      <c r="AA181">
        <v>45</v>
      </c>
      <c r="AB181">
        <v>0</v>
      </c>
      <c r="AC181">
        <v>2</v>
      </c>
      <c r="AD181">
        <v>5</v>
      </c>
      <c r="AE181">
        <v>0</v>
      </c>
      <c r="AF181">
        <v>0</v>
      </c>
      <c r="AG181">
        <v>0</v>
      </c>
      <c r="AH181" t="s">
        <v>268</v>
      </c>
      <c r="AI181" s="1">
        <v>44666.421550925923</v>
      </c>
      <c r="AJ181">
        <v>147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5</v>
      </c>
      <c r="AQ181">
        <v>0</v>
      </c>
      <c r="AR181">
        <v>0</v>
      </c>
      <c r="AS181">
        <v>0</v>
      </c>
      <c r="AT181" t="s">
        <v>87</v>
      </c>
      <c r="AU181" t="s">
        <v>87</v>
      </c>
      <c r="AV181" t="s">
        <v>87</v>
      </c>
      <c r="AW181" t="s">
        <v>87</v>
      </c>
      <c r="AX181" t="s">
        <v>87</v>
      </c>
      <c r="AY181" t="s">
        <v>87</v>
      </c>
      <c r="AZ181" t="s">
        <v>87</v>
      </c>
      <c r="BA181" t="s">
        <v>87</v>
      </c>
      <c r="BB181" t="s">
        <v>87</v>
      </c>
      <c r="BC181" t="s">
        <v>87</v>
      </c>
      <c r="BD181" t="s">
        <v>87</v>
      </c>
      <c r="BE181" t="s">
        <v>87</v>
      </c>
    </row>
    <row r="182" spans="1:57" x14ac:dyDescent="0.35">
      <c r="A182" t="s">
        <v>499</v>
      </c>
      <c r="B182" t="s">
        <v>79</v>
      </c>
      <c r="C182" t="s">
        <v>500</v>
      </c>
      <c r="D182" t="s">
        <v>81</v>
      </c>
      <c r="E182" s="2" t="str">
        <f>HYPERLINK("capsilon://?command=openfolder&amp;siteaddress=FAM.docvelocity-na8.net&amp;folderid=FX3A3CD10C-0355-F243-FE3A-D01AA983B46B","FX22035113")</f>
        <v>FX22035113</v>
      </c>
      <c r="F182" t="s">
        <v>19</v>
      </c>
      <c r="G182" t="s">
        <v>19</v>
      </c>
      <c r="H182" t="s">
        <v>82</v>
      </c>
      <c r="I182" t="s">
        <v>501</v>
      </c>
      <c r="J182">
        <v>0</v>
      </c>
      <c r="K182" t="s">
        <v>84</v>
      </c>
      <c r="L182" t="s">
        <v>85</v>
      </c>
      <c r="M182" t="s">
        <v>86</v>
      </c>
      <c r="N182">
        <v>2</v>
      </c>
      <c r="O182" s="1">
        <v>44666.441689814812</v>
      </c>
      <c r="P182" s="1">
        <v>44666.450486111113</v>
      </c>
      <c r="Q182">
        <v>668</v>
      </c>
      <c r="R182">
        <v>92</v>
      </c>
      <c r="S182" t="b">
        <v>0</v>
      </c>
      <c r="T182" t="s">
        <v>87</v>
      </c>
      <c r="U182" t="b">
        <v>0</v>
      </c>
      <c r="V182" t="s">
        <v>113</v>
      </c>
      <c r="W182" s="1">
        <v>44666.448680555557</v>
      </c>
      <c r="X182">
        <v>43</v>
      </c>
      <c r="Y182">
        <v>0</v>
      </c>
      <c r="Z182">
        <v>0</v>
      </c>
      <c r="AA182">
        <v>0</v>
      </c>
      <c r="AB182">
        <v>52</v>
      </c>
      <c r="AC182">
        <v>0</v>
      </c>
      <c r="AD182">
        <v>0</v>
      </c>
      <c r="AE182">
        <v>0</v>
      </c>
      <c r="AF182">
        <v>0</v>
      </c>
      <c r="AG182">
        <v>0</v>
      </c>
      <c r="AH182" t="s">
        <v>114</v>
      </c>
      <c r="AI182" s="1">
        <v>44666.450486111113</v>
      </c>
      <c r="AJ182">
        <v>43</v>
      </c>
      <c r="AK182">
        <v>0</v>
      </c>
      <c r="AL182">
        <v>0</v>
      </c>
      <c r="AM182">
        <v>0</v>
      </c>
      <c r="AN182">
        <v>52</v>
      </c>
      <c r="AO182">
        <v>0</v>
      </c>
      <c r="AP182">
        <v>0</v>
      </c>
      <c r="AQ182">
        <v>0</v>
      </c>
      <c r="AR182">
        <v>0</v>
      </c>
      <c r="AS182">
        <v>0</v>
      </c>
      <c r="AT182" t="s">
        <v>87</v>
      </c>
      <c r="AU182" t="s">
        <v>87</v>
      </c>
      <c r="AV182" t="s">
        <v>87</v>
      </c>
      <c r="AW182" t="s">
        <v>87</v>
      </c>
      <c r="AX182" t="s">
        <v>87</v>
      </c>
      <c r="AY182" t="s">
        <v>87</v>
      </c>
      <c r="AZ182" t="s">
        <v>87</v>
      </c>
      <c r="BA182" t="s">
        <v>87</v>
      </c>
      <c r="BB182" t="s">
        <v>87</v>
      </c>
      <c r="BC182" t="s">
        <v>87</v>
      </c>
      <c r="BD182" t="s">
        <v>87</v>
      </c>
      <c r="BE182" t="s">
        <v>87</v>
      </c>
    </row>
    <row r="183" spans="1:57" x14ac:dyDescent="0.35">
      <c r="A183" t="s">
        <v>502</v>
      </c>
      <c r="B183" t="s">
        <v>79</v>
      </c>
      <c r="C183" t="s">
        <v>503</v>
      </c>
      <c r="D183" t="s">
        <v>81</v>
      </c>
      <c r="E183" s="2" t="str">
        <f>HYPERLINK("capsilon://?command=openfolder&amp;siteaddress=FAM.docvelocity-na8.net&amp;folderid=FX2D6F38E9-BBD7-81EE-4265-A8E4C55180DB","FX22043080")</f>
        <v>FX22043080</v>
      </c>
      <c r="F183" t="s">
        <v>19</v>
      </c>
      <c r="G183" t="s">
        <v>19</v>
      </c>
      <c r="H183" t="s">
        <v>82</v>
      </c>
      <c r="I183" t="s">
        <v>504</v>
      </c>
      <c r="J183">
        <v>28</v>
      </c>
      <c r="K183" t="s">
        <v>84</v>
      </c>
      <c r="L183" t="s">
        <v>85</v>
      </c>
      <c r="M183" t="s">
        <v>86</v>
      </c>
      <c r="N183">
        <v>2</v>
      </c>
      <c r="O183" s="1">
        <v>44666.443287037036</v>
      </c>
      <c r="P183" s="1">
        <v>44666.45722222222</v>
      </c>
      <c r="Q183">
        <v>553</v>
      </c>
      <c r="R183">
        <v>651</v>
      </c>
      <c r="S183" t="b">
        <v>0</v>
      </c>
      <c r="T183" t="s">
        <v>87</v>
      </c>
      <c r="U183" t="b">
        <v>0</v>
      </c>
      <c r="V183" t="s">
        <v>113</v>
      </c>
      <c r="W183" s="1">
        <v>44666.452233796299</v>
      </c>
      <c r="X183">
        <v>306</v>
      </c>
      <c r="Y183">
        <v>21</v>
      </c>
      <c r="Z183">
        <v>0</v>
      </c>
      <c r="AA183">
        <v>21</v>
      </c>
      <c r="AB183">
        <v>0</v>
      </c>
      <c r="AC183">
        <v>3</v>
      </c>
      <c r="AD183">
        <v>7</v>
      </c>
      <c r="AE183">
        <v>0</v>
      </c>
      <c r="AF183">
        <v>0</v>
      </c>
      <c r="AG183">
        <v>0</v>
      </c>
      <c r="AH183" t="s">
        <v>143</v>
      </c>
      <c r="AI183" s="1">
        <v>44666.45722222222</v>
      </c>
      <c r="AJ183">
        <v>345</v>
      </c>
      <c r="AK183">
        <v>1</v>
      </c>
      <c r="AL183">
        <v>0</v>
      </c>
      <c r="AM183">
        <v>1</v>
      </c>
      <c r="AN183">
        <v>0</v>
      </c>
      <c r="AO183">
        <v>1</v>
      </c>
      <c r="AP183">
        <v>6</v>
      </c>
      <c r="AQ183">
        <v>0</v>
      </c>
      <c r="AR183">
        <v>0</v>
      </c>
      <c r="AS183">
        <v>0</v>
      </c>
      <c r="AT183" t="s">
        <v>87</v>
      </c>
      <c r="AU183" t="s">
        <v>87</v>
      </c>
      <c r="AV183" t="s">
        <v>87</v>
      </c>
      <c r="AW183" t="s">
        <v>87</v>
      </c>
      <c r="AX183" t="s">
        <v>87</v>
      </c>
      <c r="AY183" t="s">
        <v>87</v>
      </c>
      <c r="AZ183" t="s">
        <v>87</v>
      </c>
      <c r="BA183" t="s">
        <v>87</v>
      </c>
      <c r="BB183" t="s">
        <v>87</v>
      </c>
      <c r="BC183" t="s">
        <v>87</v>
      </c>
      <c r="BD183" t="s">
        <v>87</v>
      </c>
      <c r="BE183" t="s">
        <v>87</v>
      </c>
    </row>
    <row r="184" spans="1:57" x14ac:dyDescent="0.35">
      <c r="A184" t="s">
        <v>505</v>
      </c>
      <c r="B184" t="s">
        <v>79</v>
      </c>
      <c r="C184" t="s">
        <v>506</v>
      </c>
      <c r="D184" t="s">
        <v>81</v>
      </c>
      <c r="E184" s="2" t="str">
        <f>HYPERLINK("capsilon://?command=openfolder&amp;siteaddress=FAM.docvelocity-na8.net&amp;folderid=FX8E4AA882-74F7-95CC-D63D-7E430F2DEA07","FX22033952")</f>
        <v>FX22033952</v>
      </c>
      <c r="F184" t="s">
        <v>19</v>
      </c>
      <c r="G184" t="s">
        <v>19</v>
      </c>
      <c r="H184" t="s">
        <v>82</v>
      </c>
      <c r="I184" t="s">
        <v>507</v>
      </c>
      <c r="J184">
        <v>0</v>
      </c>
      <c r="K184" t="s">
        <v>84</v>
      </c>
      <c r="L184" t="s">
        <v>85</v>
      </c>
      <c r="M184" t="s">
        <v>86</v>
      </c>
      <c r="N184">
        <v>2</v>
      </c>
      <c r="O184" s="1">
        <v>44666.543437499997</v>
      </c>
      <c r="P184" s="1">
        <v>44666.554583333331</v>
      </c>
      <c r="Q184">
        <v>190</v>
      </c>
      <c r="R184">
        <v>773</v>
      </c>
      <c r="S184" t="b">
        <v>0</v>
      </c>
      <c r="T184" t="s">
        <v>87</v>
      </c>
      <c r="U184" t="b">
        <v>0</v>
      </c>
      <c r="V184" t="s">
        <v>228</v>
      </c>
      <c r="W184" s="1">
        <v>44666.550462962965</v>
      </c>
      <c r="X184">
        <v>593</v>
      </c>
      <c r="Y184">
        <v>52</v>
      </c>
      <c r="Z184">
        <v>0</v>
      </c>
      <c r="AA184">
        <v>52</v>
      </c>
      <c r="AB184">
        <v>0</v>
      </c>
      <c r="AC184">
        <v>28</v>
      </c>
      <c r="AD184">
        <v>-52</v>
      </c>
      <c r="AE184">
        <v>0</v>
      </c>
      <c r="AF184">
        <v>0</v>
      </c>
      <c r="AG184">
        <v>0</v>
      </c>
      <c r="AH184" t="s">
        <v>273</v>
      </c>
      <c r="AI184" s="1">
        <v>44666.554583333331</v>
      </c>
      <c r="AJ184">
        <v>180</v>
      </c>
      <c r="AK184">
        <v>2</v>
      </c>
      <c r="AL184">
        <v>0</v>
      </c>
      <c r="AM184">
        <v>2</v>
      </c>
      <c r="AN184">
        <v>0</v>
      </c>
      <c r="AO184">
        <v>1</v>
      </c>
      <c r="AP184">
        <v>-54</v>
      </c>
      <c r="AQ184">
        <v>0</v>
      </c>
      <c r="AR184">
        <v>0</v>
      </c>
      <c r="AS184">
        <v>0</v>
      </c>
      <c r="AT184" t="s">
        <v>87</v>
      </c>
      <c r="AU184" t="s">
        <v>87</v>
      </c>
      <c r="AV184" t="s">
        <v>87</v>
      </c>
      <c r="AW184" t="s">
        <v>87</v>
      </c>
      <c r="AX184" t="s">
        <v>87</v>
      </c>
      <c r="AY184" t="s">
        <v>87</v>
      </c>
      <c r="AZ184" t="s">
        <v>87</v>
      </c>
      <c r="BA184" t="s">
        <v>87</v>
      </c>
      <c r="BB184" t="s">
        <v>87</v>
      </c>
      <c r="BC184" t="s">
        <v>87</v>
      </c>
      <c r="BD184" t="s">
        <v>87</v>
      </c>
      <c r="BE184" t="s">
        <v>87</v>
      </c>
    </row>
    <row r="185" spans="1:57" x14ac:dyDescent="0.35">
      <c r="A185" t="s">
        <v>508</v>
      </c>
      <c r="B185" t="s">
        <v>79</v>
      </c>
      <c r="C185" t="s">
        <v>509</v>
      </c>
      <c r="D185" t="s">
        <v>81</v>
      </c>
      <c r="E185" s="2" t="str">
        <f>HYPERLINK("capsilon://?command=openfolder&amp;siteaddress=FAM.docvelocity-na8.net&amp;folderid=FX4AC9B1EE-7D70-3D8E-151A-EBD1F3E542B0","FX220311256")</f>
        <v>FX220311256</v>
      </c>
      <c r="F185" t="s">
        <v>19</v>
      </c>
      <c r="G185" t="s">
        <v>19</v>
      </c>
      <c r="H185" t="s">
        <v>82</v>
      </c>
      <c r="I185" t="s">
        <v>510</v>
      </c>
      <c r="J185">
        <v>0</v>
      </c>
      <c r="K185" t="s">
        <v>84</v>
      </c>
      <c r="L185" t="s">
        <v>85</v>
      </c>
      <c r="M185" t="s">
        <v>86</v>
      </c>
      <c r="N185">
        <v>2</v>
      </c>
      <c r="O185" s="1">
        <v>44666.633125</v>
      </c>
      <c r="P185" s="1">
        <v>44666.65388888889</v>
      </c>
      <c r="Q185">
        <v>1277</v>
      </c>
      <c r="R185">
        <v>517</v>
      </c>
      <c r="S185" t="b">
        <v>0</v>
      </c>
      <c r="T185" t="s">
        <v>87</v>
      </c>
      <c r="U185" t="b">
        <v>0</v>
      </c>
      <c r="V185" t="s">
        <v>448</v>
      </c>
      <c r="W185" s="1">
        <v>44666.6406712963</v>
      </c>
      <c r="X185">
        <v>370</v>
      </c>
      <c r="Y185">
        <v>37</v>
      </c>
      <c r="Z185">
        <v>0</v>
      </c>
      <c r="AA185">
        <v>37</v>
      </c>
      <c r="AB185">
        <v>0</v>
      </c>
      <c r="AC185">
        <v>14</v>
      </c>
      <c r="AD185">
        <v>-37</v>
      </c>
      <c r="AE185">
        <v>0</v>
      </c>
      <c r="AF185">
        <v>0</v>
      </c>
      <c r="AG185">
        <v>0</v>
      </c>
      <c r="AH185" t="s">
        <v>237</v>
      </c>
      <c r="AI185" s="1">
        <v>44666.65388888889</v>
      </c>
      <c r="AJ185">
        <v>147</v>
      </c>
      <c r="AK185">
        <v>1</v>
      </c>
      <c r="AL185">
        <v>0</v>
      </c>
      <c r="AM185">
        <v>1</v>
      </c>
      <c r="AN185">
        <v>0</v>
      </c>
      <c r="AO185">
        <v>2</v>
      </c>
      <c r="AP185">
        <v>-38</v>
      </c>
      <c r="AQ185">
        <v>0</v>
      </c>
      <c r="AR185">
        <v>0</v>
      </c>
      <c r="AS185">
        <v>0</v>
      </c>
      <c r="AT185" t="s">
        <v>87</v>
      </c>
      <c r="AU185" t="s">
        <v>87</v>
      </c>
      <c r="AV185" t="s">
        <v>87</v>
      </c>
      <c r="AW185" t="s">
        <v>87</v>
      </c>
      <c r="AX185" t="s">
        <v>87</v>
      </c>
      <c r="AY185" t="s">
        <v>87</v>
      </c>
      <c r="AZ185" t="s">
        <v>87</v>
      </c>
      <c r="BA185" t="s">
        <v>87</v>
      </c>
      <c r="BB185" t="s">
        <v>87</v>
      </c>
      <c r="BC185" t="s">
        <v>87</v>
      </c>
      <c r="BD185" t="s">
        <v>87</v>
      </c>
      <c r="BE185" t="s">
        <v>87</v>
      </c>
    </row>
    <row r="186" spans="1:57" x14ac:dyDescent="0.35">
      <c r="A186" t="s">
        <v>511</v>
      </c>
      <c r="B186" t="s">
        <v>79</v>
      </c>
      <c r="C186" t="s">
        <v>512</v>
      </c>
      <c r="D186" t="s">
        <v>81</v>
      </c>
      <c r="E186" s="2" t="str">
        <f>HYPERLINK("capsilon://?command=openfolder&amp;siteaddress=FAM.docvelocity-na8.net&amp;folderid=FXABCDF1D3-08D0-7D35-3FA8-D23C100C8660","FX22036652")</f>
        <v>FX22036652</v>
      </c>
      <c r="F186" t="s">
        <v>19</v>
      </c>
      <c r="G186" t="s">
        <v>19</v>
      </c>
      <c r="H186" t="s">
        <v>82</v>
      </c>
      <c r="I186" t="s">
        <v>513</v>
      </c>
      <c r="J186">
        <v>0</v>
      </c>
      <c r="K186" t="s">
        <v>84</v>
      </c>
      <c r="L186" t="s">
        <v>85</v>
      </c>
      <c r="M186" t="s">
        <v>86</v>
      </c>
      <c r="N186">
        <v>2</v>
      </c>
      <c r="O186" s="1">
        <v>44666.659826388888</v>
      </c>
      <c r="P186" s="1">
        <v>44666.730833333335</v>
      </c>
      <c r="Q186">
        <v>5033</v>
      </c>
      <c r="R186">
        <v>1102</v>
      </c>
      <c r="S186" t="b">
        <v>0</v>
      </c>
      <c r="T186" t="s">
        <v>87</v>
      </c>
      <c r="U186" t="b">
        <v>0</v>
      </c>
      <c r="V186" t="s">
        <v>464</v>
      </c>
      <c r="W186" s="1">
        <v>44666.671689814815</v>
      </c>
      <c r="X186">
        <v>125</v>
      </c>
      <c r="Y186">
        <v>0</v>
      </c>
      <c r="Z186">
        <v>0</v>
      </c>
      <c r="AA186">
        <v>0</v>
      </c>
      <c r="AB186">
        <v>52</v>
      </c>
      <c r="AC186">
        <v>0</v>
      </c>
      <c r="AD186">
        <v>0</v>
      </c>
      <c r="AE186">
        <v>0</v>
      </c>
      <c r="AF186">
        <v>0</v>
      </c>
      <c r="AG186">
        <v>0</v>
      </c>
      <c r="AH186" t="s">
        <v>388</v>
      </c>
      <c r="AI186" s="1">
        <v>44666.730833333335</v>
      </c>
      <c r="AJ186">
        <v>292</v>
      </c>
      <c r="AK186">
        <v>1</v>
      </c>
      <c r="AL186">
        <v>0</v>
      </c>
      <c r="AM186">
        <v>1</v>
      </c>
      <c r="AN186">
        <v>0</v>
      </c>
      <c r="AO186">
        <v>1</v>
      </c>
      <c r="AP186">
        <v>-1</v>
      </c>
      <c r="AQ186">
        <v>0</v>
      </c>
      <c r="AR186">
        <v>0</v>
      </c>
      <c r="AS186">
        <v>0</v>
      </c>
      <c r="AT186" t="s">
        <v>87</v>
      </c>
      <c r="AU186" t="s">
        <v>87</v>
      </c>
      <c r="AV186" t="s">
        <v>87</v>
      </c>
      <c r="AW186" t="s">
        <v>87</v>
      </c>
      <c r="AX186" t="s">
        <v>87</v>
      </c>
      <c r="AY186" t="s">
        <v>87</v>
      </c>
      <c r="AZ186" t="s">
        <v>87</v>
      </c>
      <c r="BA186" t="s">
        <v>87</v>
      </c>
      <c r="BB186" t="s">
        <v>87</v>
      </c>
      <c r="BC186" t="s">
        <v>87</v>
      </c>
      <c r="BD186" t="s">
        <v>87</v>
      </c>
      <c r="BE186" t="s">
        <v>87</v>
      </c>
    </row>
    <row r="187" spans="1:57" x14ac:dyDescent="0.35">
      <c r="A187" t="s">
        <v>514</v>
      </c>
      <c r="B187" t="s">
        <v>79</v>
      </c>
      <c r="C187" t="s">
        <v>515</v>
      </c>
      <c r="D187" t="s">
        <v>81</v>
      </c>
      <c r="E187" s="2" t="str">
        <f>HYPERLINK("capsilon://?command=openfolder&amp;siteaddress=FAM.docvelocity-na8.net&amp;folderid=FXCEFAA2C2-A446-B897-020A-2CD501C0F629","FX22033750")</f>
        <v>FX22033750</v>
      </c>
      <c r="F187" t="s">
        <v>19</v>
      </c>
      <c r="G187" t="s">
        <v>19</v>
      </c>
      <c r="H187" t="s">
        <v>82</v>
      </c>
      <c r="I187" t="s">
        <v>516</v>
      </c>
      <c r="J187">
        <v>0</v>
      </c>
      <c r="K187" t="s">
        <v>84</v>
      </c>
      <c r="L187" t="s">
        <v>85</v>
      </c>
      <c r="M187" t="s">
        <v>86</v>
      </c>
      <c r="N187">
        <v>1</v>
      </c>
      <c r="O187" s="1">
        <v>44666.677708333336</v>
      </c>
      <c r="P187" s="1">
        <v>44666.684884259259</v>
      </c>
      <c r="Q187">
        <v>450</v>
      </c>
      <c r="R187">
        <v>170</v>
      </c>
      <c r="S187" t="b">
        <v>0</v>
      </c>
      <c r="T187" t="s">
        <v>87</v>
      </c>
      <c r="U187" t="b">
        <v>0</v>
      </c>
      <c r="V187" t="s">
        <v>448</v>
      </c>
      <c r="W187" s="1">
        <v>44666.684884259259</v>
      </c>
      <c r="X187">
        <v>80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52</v>
      </c>
      <c r="AF187">
        <v>0</v>
      </c>
      <c r="AG187">
        <v>1</v>
      </c>
      <c r="AH187" t="s">
        <v>87</v>
      </c>
      <c r="AI187" t="s">
        <v>87</v>
      </c>
      <c r="AJ187" t="s">
        <v>87</v>
      </c>
      <c r="AK187" t="s">
        <v>87</v>
      </c>
      <c r="AL187" t="s">
        <v>87</v>
      </c>
      <c r="AM187" t="s">
        <v>87</v>
      </c>
      <c r="AN187" t="s">
        <v>87</v>
      </c>
      <c r="AO187" t="s">
        <v>87</v>
      </c>
      <c r="AP187" t="s">
        <v>87</v>
      </c>
      <c r="AQ187" t="s">
        <v>87</v>
      </c>
      <c r="AR187" t="s">
        <v>87</v>
      </c>
      <c r="AS187" t="s">
        <v>87</v>
      </c>
      <c r="AT187" t="s">
        <v>87</v>
      </c>
      <c r="AU187" t="s">
        <v>87</v>
      </c>
      <c r="AV187" t="s">
        <v>87</v>
      </c>
      <c r="AW187" t="s">
        <v>87</v>
      </c>
      <c r="AX187" t="s">
        <v>87</v>
      </c>
      <c r="AY187" t="s">
        <v>87</v>
      </c>
      <c r="AZ187" t="s">
        <v>87</v>
      </c>
      <c r="BA187" t="s">
        <v>87</v>
      </c>
      <c r="BB187" t="s">
        <v>87</v>
      </c>
      <c r="BC187" t="s">
        <v>87</v>
      </c>
      <c r="BD187" t="s">
        <v>87</v>
      </c>
      <c r="BE187" t="s">
        <v>87</v>
      </c>
    </row>
    <row r="188" spans="1:57" x14ac:dyDescent="0.35">
      <c r="A188" t="s">
        <v>517</v>
      </c>
      <c r="B188" t="s">
        <v>79</v>
      </c>
      <c r="C188" t="s">
        <v>515</v>
      </c>
      <c r="D188" t="s">
        <v>81</v>
      </c>
      <c r="E188" s="2" t="str">
        <f>HYPERLINK("capsilon://?command=openfolder&amp;siteaddress=FAM.docvelocity-na8.net&amp;folderid=FXCEFAA2C2-A446-B897-020A-2CD501C0F629","FX22033750")</f>
        <v>FX22033750</v>
      </c>
      <c r="F188" t="s">
        <v>19</v>
      </c>
      <c r="G188" t="s">
        <v>19</v>
      </c>
      <c r="H188" t="s">
        <v>82</v>
      </c>
      <c r="I188" t="s">
        <v>516</v>
      </c>
      <c r="J188">
        <v>0</v>
      </c>
      <c r="K188" t="s">
        <v>84</v>
      </c>
      <c r="L188" t="s">
        <v>85</v>
      </c>
      <c r="M188" t="s">
        <v>86</v>
      </c>
      <c r="N188">
        <v>2</v>
      </c>
      <c r="O188" s="1">
        <v>44666.685208333336</v>
      </c>
      <c r="P188" s="1">
        <v>44666.708067129628</v>
      </c>
      <c r="Q188">
        <v>1273</v>
      </c>
      <c r="R188">
        <v>702</v>
      </c>
      <c r="S188" t="b">
        <v>0</v>
      </c>
      <c r="T188" t="s">
        <v>87</v>
      </c>
      <c r="U188" t="b">
        <v>1</v>
      </c>
      <c r="V188" t="s">
        <v>228</v>
      </c>
      <c r="W188" s="1">
        <v>44666.689502314817</v>
      </c>
      <c r="X188">
        <v>343</v>
      </c>
      <c r="Y188">
        <v>37</v>
      </c>
      <c r="Z188">
        <v>0</v>
      </c>
      <c r="AA188">
        <v>37</v>
      </c>
      <c r="AB188">
        <v>0</v>
      </c>
      <c r="AC188">
        <v>7</v>
      </c>
      <c r="AD188">
        <v>-37</v>
      </c>
      <c r="AE188">
        <v>0</v>
      </c>
      <c r="AF188">
        <v>0</v>
      </c>
      <c r="AG188">
        <v>0</v>
      </c>
      <c r="AH188" t="s">
        <v>237</v>
      </c>
      <c r="AI188" s="1">
        <v>44666.708067129628</v>
      </c>
      <c r="AJ188">
        <v>359</v>
      </c>
      <c r="AK188">
        <v>1</v>
      </c>
      <c r="AL188">
        <v>0</v>
      </c>
      <c r="AM188">
        <v>1</v>
      </c>
      <c r="AN188">
        <v>0</v>
      </c>
      <c r="AO188">
        <v>1</v>
      </c>
      <c r="AP188">
        <v>-38</v>
      </c>
      <c r="AQ188">
        <v>0</v>
      </c>
      <c r="AR188">
        <v>0</v>
      </c>
      <c r="AS188">
        <v>0</v>
      </c>
      <c r="AT188" t="s">
        <v>87</v>
      </c>
      <c r="AU188" t="s">
        <v>87</v>
      </c>
      <c r="AV188" t="s">
        <v>87</v>
      </c>
      <c r="AW188" t="s">
        <v>87</v>
      </c>
      <c r="AX188" t="s">
        <v>87</v>
      </c>
      <c r="AY188" t="s">
        <v>87</v>
      </c>
      <c r="AZ188" t="s">
        <v>87</v>
      </c>
      <c r="BA188" t="s">
        <v>87</v>
      </c>
      <c r="BB188" t="s">
        <v>87</v>
      </c>
      <c r="BC188" t="s">
        <v>87</v>
      </c>
      <c r="BD188" t="s">
        <v>87</v>
      </c>
      <c r="BE188" t="s">
        <v>87</v>
      </c>
    </row>
    <row r="189" spans="1:57" x14ac:dyDescent="0.35">
      <c r="A189" t="s">
        <v>518</v>
      </c>
      <c r="B189" t="s">
        <v>79</v>
      </c>
      <c r="C189" t="s">
        <v>519</v>
      </c>
      <c r="D189" t="s">
        <v>81</v>
      </c>
      <c r="E189" s="2" t="str">
        <f>HYPERLINK("capsilon://?command=openfolder&amp;siteaddress=FAM.docvelocity-na8.net&amp;folderid=FX1BF79C2C-6E2E-DE58-2559-39FB1A6C0BCA","FX2204297")</f>
        <v>FX2204297</v>
      </c>
      <c r="F189" t="s">
        <v>19</v>
      </c>
      <c r="G189" t="s">
        <v>19</v>
      </c>
      <c r="H189" t="s">
        <v>82</v>
      </c>
      <c r="I189" t="s">
        <v>520</v>
      </c>
      <c r="J189">
        <v>0</v>
      </c>
      <c r="K189" t="s">
        <v>84</v>
      </c>
      <c r="L189" t="s">
        <v>85</v>
      </c>
      <c r="M189" t="s">
        <v>86</v>
      </c>
      <c r="N189">
        <v>2</v>
      </c>
      <c r="O189" s="1">
        <v>44669.420254629629</v>
      </c>
      <c r="P189" s="1">
        <v>44669.482314814813</v>
      </c>
      <c r="Q189">
        <v>4072</v>
      </c>
      <c r="R189">
        <v>1290</v>
      </c>
      <c r="S189" t="b">
        <v>0</v>
      </c>
      <c r="T189" t="s">
        <v>87</v>
      </c>
      <c r="U189" t="b">
        <v>0</v>
      </c>
      <c r="V189" t="s">
        <v>133</v>
      </c>
      <c r="W189" s="1">
        <v>44669.471724537034</v>
      </c>
      <c r="X189">
        <v>722</v>
      </c>
      <c r="Y189">
        <v>37</v>
      </c>
      <c r="Z189">
        <v>0</v>
      </c>
      <c r="AA189">
        <v>37</v>
      </c>
      <c r="AB189">
        <v>0</v>
      </c>
      <c r="AC189">
        <v>22</v>
      </c>
      <c r="AD189">
        <v>-37</v>
      </c>
      <c r="AE189">
        <v>0</v>
      </c>
      <c r="AF189">
        <v>0</v>
      </c>
      <c r="AG189">
        <v>0</v>
      </c>
      <c r="AH189" t="s">
        <v>124</v>
      </c>
      <c r="AI189" s="1">
        <v>44669.482314814813</v>
      </c>
      <c r="AJ189">
        <v>334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-37</v>
      </c>
      <c r="AQ189">
        <v>0</v>
      </c>
      <c r="AR189">
        <v>0</v>
      </c>
      <c r="AS189">
        <v>0</v>
      </c>
      <c r="AT189" t="s">
        <v>87</v>
      </c>
      <c r="AU189" t="s">
        <v>87</v>
      </c>
      <c r="AV189" t="s">
        <v>87</v>
      </c>
      <c r="AW189" t="s">
        <v>87</v>
      </c>
      <c r="AX189" t="s">
        <v>87</v>
      </c>
      <c r="AY189" t="s">
        <v>87</v>
      </c>
      <c r="AZ189" t="s">
        <v>87</v>
      </c>
      <c r="BA189" t="s">
        <v>87</v>
      </c>
      <c r="BB189" t="s">
        <v>87</v>
      </c>
      <c r="BC189" t="s">
        <v>87</v>
      </c>
      <c r="BD189" t="s">
        <v>87</v>
      </c>
      <c r="BE189" t="s">
        <v>87</v>
      </c>
    </row>
    <row r="190" spans="1:57" x14ac:dyDescent="0.35">
      <c r="A190" t="s">
        <v>521</v>
      </c>
      <c r="B190" t="s">
        <v>79</v>
      </c>
      <c r="C190" t="s">
        <v>522</v>
      </c>
      <c r="D190" t="s">
        <v>81</v>
      </c>
      <c r="E190" s="2" t="str">
        <f>HYPERLINK("capsilon://?command=openfolder&amp;siteaddress=FAM.docvelocity-na8.net&amp;folderid=FXDB33E5A5-20AD-35EA-7A62-855FD810C50E","FX22045107")</f>
        <v>FX22045107</v>
      </c>
      <c r="F190" t="s">
        <v>19</v>
      </c>
      <c r="G190" t="s">
        <v>19</v>
      </c>
      <c r="H190" t="s">
        <v>82</v>
      </c>
      <c r="I190" t="s">
        <v>523</v>
      </c>
      <c r="J190">
        <v>28</v>
      </c>
      <c r="K190" t="s">
        <v>84</v>
      </c>
      <c r="L190" t="s">
        <v>85</v>
      </c>
      <c r="M190" t="s">
        <v>86</v>
      </c>
      <c r="N190">
        <v>1</v>
      </c>
      <c r="O190" s="1">
        <v>44669.508333333331</v>
      </c>
      <c r="P190" s="1">
        <v>44669.523182870369</v>
      </c>
      <c r="Q190">
        <v>816</v>
      </c>
      <c r="R190">
        <v>467</v>
      </c>
      <c r="S190" t="b">
        <v>0</v>
      </c>
      <c r="T190" t="s">
        <v>87</v>
      </c>
      <c r="U190" t="b">
        <v>0</v>
      </c>
      <c r="V190" t="s">
        <v>93</v>
      </c>
      <c r="W190" s="1">
        <v>44669.523182870369</v>
      </c>
      <c r="X190">
        <v>181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28</v>
      </c>
      <c r="AE190">
        <v>21</v>
      </c>
      <c r="AF190">
        <v>0</v>
      </c>
      <c r="AG190">
        <v>6</v>
      </c>
      <c r="AH190" t="s">
        <v>87</v>
      </c>
      <c r="AI190" t="s">
        <v>87</v>
      </c>
      <c r="AJ190" t="s">
        <v>87</v>
      </c>
      <c r="AK190" t="s">
        <v>87</v>
      </c>
      <c r="AL190" t="s">
        <v>87</v>
      </c>
      <c r="AM190" t="s">
        <v>87</v>
      </c>
      <c r="AN190" t="s">
        <v>87</v>
      </c>
      <c r="AO190" t="s">
        <v>87</v>
      </c>
      <c r="AP190" t="s">
        <v>87</v>
      </c>
      <c r="AQ190" t="s">
        <v>87</v>
      </c>
      <c r="AR190" t="s">
        <v>87</v>
      </c>
      <c r="AS190" t="s">
        <v>87</v>
      </c>
      <c r="AT190" t="s">
        <v>87</v>
      </c>
      <c r="AU190" t="s">
        <v>87</v>
      </c>
      <c r="AV190" t="s">
        <v>87</v>
      </c>
      <c r="AW190" t="s">
        <v>87</v>
      </c>
      <c r="AX190" t="s">
        <v>87</v>
      </c>
      <c r="AY190" t="s">
        <v>87</v>
      </c>
      <c r="AZ190" t="s">
        <v>87</v>
      </c>
      <c r="BA190" t="s">
        <v>87</v>
      </c>
      <c r="BB190" t="s">
        <v>87</v>
      </c>
      <c r="BC190" t="s">
        <v>87</v>
      </c>
      <c r="BD190" t="s">
        <v>87</v>
      </c>
      <c r="BE190" t="s">
        <v>87</v>
      </c>
    </row>
    <row r="191" spans="1:57" x14ac:dyDescent="0.35">
      <c r="A191" t="s">
        <v>524</v>
      </c>
      <c r="B191" t="s">
        <v>79</v>
      </c>
      <c r="C191" t="s">
        <v>522</v>
      </c>
      <c r="D191" t="s">
        <v>81</v>
      </c>
      <c r="E191" s="2" t="str">
        <f>HYPERLINK("capsilon://?command=openfolder&amp;siteaddress=FAM.docvelocity-na8.net&amp;folderid=FXDB33E5A5-20AD-35EA-7A62-855FD810C50E","FX22045107")</f>
        <v>FX22045107</v>
      </c>
      <c r="F191" t="s">
        <v>19</v>
      </c>
      <c r="G191" t="s">
        <v>19</v>
      </c>
      <c r="H191" t="s">
        <v>82</v>
      </c>
      <c r="I191" t="s">
        <v>523</v>
      </c>
      <c r="J191">
        <v>168</v>
      </c>
      <c r="K191" t="s">
        <v>84</v>
      </c>
      <c r="L191" t="s">
        <v>85</v>
      </c>
      <c r="M191" t="s">
        <v>86</v>
      </c>
      <c r="N191">
        <v>2</v>
      </c>
      <c r="O191" s="1">
        <v>44669.524189814816</v>
      </c>
      <c r="P191" s="1">
        <v>44669.555567129632</v>
      </c>
      <c r="Q191">
        <v>710</v>
      </c>
      <c r="R191">
        <v>2001</v>
      </c>
      <c r="S191" t="b">
        <v>0</v>
      </c>
      <c r="T191" t="s">
        <v>87</v>
      </c>
      <c r="U191" t="b">
        <v>1</v>
      </c>
      <c r="V191" t="s">
        <v>88</v>
      </c>
      <c r="W191" s="1">
        <v>44669.539525462962</v>
      </c>
      <c r="X191">
        <v>1293</v>
      </c>
      <c r="Y191">
        <v>126</v>
      </c>
      <c r="Z191">
        <v>0</v>
      </c>
      <c r="AA191">
        <v>126</v>
      </c>
      <c r="AB191">
        <v>0</v>
      </c>
      <c r="AC191">
        <v>5</v>
      </c>
      <c r="AD191">
        <v>42</v>
      </c>
      <c r="AE191">
        <v>0</v>
      </c>
      <c r="AF191">
        <v>0</v>
      </c>
      <c r="AG191">
        <v>0</v>
      </c>
      <c r="AH191" t="s">
        <v>89</v>
      </c>
      <c r="AI191" s="1">
        <v>44669.555567129632</v>
      </c>
      <c r="AJ191">
        <v>708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42</v>
      </c>
      <c r="AQ191">
        <v>0</v>
      </c>
      <c r="AR191">
        <v>0</v>
      </c>
      <c r="AS191">
        <v>0</v>
      </c>
      <c r="AT191" t="s">
        <v>87</v>
      </c>
      <c r="AU191" t="s">
        <v>87</v>
      </c>
      <c r="AV191" t="s">
        <v>87</v>
      </c>
      <c r="AW191" t="s">
        <v>87</v>
      </c>
      <c r="AX191" t="s">
        <v>87</v>
      </c>
      <c r="AY191" t="s">
        <v>87</v>
      </c>
      <c r="AZ191" t="s">
        <v>87</v>
      </c>
      <c r="BA191" t="s">
        <v>87</v>
      </c>
      <c r="BB191" t="s">
        <v>87</v>
      </c>
      <c r="BC191" t="s">
        <v>87</v>
      </c>
      <c r="BD191" t="s">
        <v>87</v>
      </c>
      <c r="BE191" t="s">
        <v>87</v>
      </c>
    </row>
    <row r="192" spans="1:57" x14ac:dyDescent="0.35">
      <c r="A192" t="s">
        <v>525</v>
      </c>
      <c r="B192" t="s">
        <v>79</v>
      </c>
      <c r="C192" t="s">
        <v>526</v>
      </c>
      <c r="D192" t="s">
        <v>81</v>
      </c>
      <c r="E192" s="2" t="str">
        <f>HYPERLINK("capsilon://?command=openfolder&amp;siteaddress=FAM.docvelocity-na8.net&amp;folderid=FXC4F52205-20CB-C9C9-3EC4-D0E4B61CF142","FX22042691")</f>
        <v>FX22042691</v>
      </c>
      <c r="F192" t="s">
        <v>19</v>
      </c>
      <c r="G192" t="s">
        <v>19</v>
      </c>
      <c r="H192" t="s">
        <v>82</v>
      </c>
      <c r="I192" t="s">
        <v>527</v>
      </c>
      <c r="J192">
        <v>0</v>
      </c>
      <c r="K192" t="s">
        <v>84</v>
      </c>
      <c r="L192" t="s">
        <v>85</v>
      </c>
      <c r="M192" t="s">
        <v>86</v>
      </c>
      <c r="N192">
        <v>2</v>
      </c>
      <c r="O192" s="1">
        <v>44669.594699074078</v>
      </c>
      <c r="P192" s="1">
        <v>44669.648298611108</v>
      </c>
      <c r="Q192">
        <v>4535</v>
      </c>
      <c r="R192">
        <v>96</v>
      </c>
      <c r="S192" t="b">
        <v>0</v>
      </c>
      <c r="T192" t="s">
        <v>87</v>
      </c>
      <c r="U192" t="b">
        <v>0</v>
      </c>
      <c r="V192" t="s">
        <v>372</v>
      </c>
      <c r="W192" s="1">
        <v>44669.617696759262</v>
      </c>
      <c r="X192">
        <v>35</v>
      </c>
      <c r="Y192">
        <v>0</v>
      </c>
      <c r="Z192">
        <v>0</v>
      </c>
      <c r="AA192">
        <v>0</v>
      </c>
      <c r="AB192">
        <v>52</v>
      </c>
      <c r="AC192">
        <v>0</v>
      </c>
      <c r="AD192">
        <v>0</v>
      </c>
      <c r="AE192">
        <v>0</v>
      </c>
      <c r="AF192">
        <v>0</v>
      </c>
      <c r="AG192">
        <v>0</v>
      </c>
      <c r="AH192" t="s">
        <v>237</v>
      </c>
      <c r="AI192" s="1">
        <v>44669.648298611108</v>
      </c>
      <c r="AJ192">
        <v>20</v>
      </c>
      <c r="AK192">
        <v>0</v>
      </c>
      <c r="AL192">
        <v>0</v>
      </c>
      <c r="AM192">
        <v>0</v>
      </c>
      <c r="AN192">
        <v>52</v>
      </c>
      <c r="AO192">
        <v>0</v>
      </c>
      <c r="AP192">
        <v>0</v>
      </c>
      <c r="AQ192">
        <v>0</v>
      </c>
      <c r="AR192">
        <v>0</v>
      </c>
      <c r="AS192">
        <v>0</v>
      </c>
      <c r="AT192" t="s">
        <v>87</v>
      </c>
      <c r="AU192" t="s">
        <v>87</v>
      </c>
      <c r="AV192" t="s">
        <v>87</v>
      </c>
      <c r="AW192" t="s">
        <v>87</v>
      </c>
      <c r="AX192" t="s">
        <v>87</v>
      </c>
      <c r="AY192" t="s">
        <v>87</v>
      </c>
      <c r="AZ192" t="s">
        <v>87</v>
      </c>
      <c r="BA192" t="s">
        <v>87</v>
      </c>
      <c r="BB192" t="s">
        <v>87</v>
      </c>
      <c r="BC192" t="s">
        <v>87</v>
      </c>
      <c r="BD192" t="s">
        <v>87</v>
      </c>
      <c r="BE192" t="s">
        <v>87</v>
      </c>
    </row>
    <row r="193" spans="1:57" x14ac:dyDescent="0.35">
      <c r="A193" t="s">
        <v>528</v>
      </c>
      <c r="B193" t="s">
        <v>79</v>
      </c>
      <c r="C193" t="s">
        <v>512</v>
      </c>
      <c r="D193" t="s">
        <v>81</v>
      </c>
      <c r="E193" s="2" t="str">
        <f>HYPERLINK("capsilon://?command=openfolder&amp;siteaddress=FAM.docvelocity-na8.net&amp;folderid=FXABCDF1D3-08D0-7D35-3FA8-D23C100C8660","FX22036652")</f>
        <v>FX22036652</v>
      </c>
      <c r="F193" t="s">
        <v>19</v>
      </c>
      <c r="G193" t="s">
        <v>19</v>
      </c>
      <c r="H193" t="s">
        <v>82</v>
      </c>
      <c r="I193" t="s">
        <v>529</v>
      </c>
      <c r="J193">
        <v>0</v>
      </c>
      <c r="K193" t="s">
        <v>84</v>
      </c>
      <c r="L193" t="s">
        <v>85</v>
      </c>
      <c r="M193" t="s">
        <v>86</v>
      </c>
      <c r="N193">
        <v>2</v>
      </c>
      <c r="O193" s="1">
        <v>44669.621666666666</v>
      </c>
      <c r="P193" s="1">
        <v>44669.648518518516</v>
      </c>
      <c r="Q193">
        <v>2119</v>
      </c>
      <c r="R193">
        <v>201</v>
      </c>
      <c r="S193" t="b">
        <v>0</v>
      </c>
      <c r="T193" t="s">
        <v>87</v>
      </c>
      <c r="U193" t="b">
        <v>0</v>
      </c>
      <c r="V193" t="s">
        <v>464</v>
      </c>
      <c r="W193" s="1">
        <v>44669.632743055554</v>
      </c>
      <c r="X193">
        <v>170</v>
      </c>
      <c r="Y193">
        <v>0</v>
      </c>
      <c r="Z193">
        <v>0</v>
      </c>
      <c r="AA193">
        <v>0</v>
      </c>
      <c r="AB193">
        <v>52</v>
      </c>
      <c r="AC193">
        <v>0</v>
      </c>
      <c r="AD193">
        <v>0</v>
      </c>
      <c r="AE193">
        <v>0</v>
      </c>
      <c r="AF193">
        <v>0</v>
      </c>
      <c r="AG193">
        <v>0</v>
      </c>
      <c r="AH193" t="s">
        <v>237</v>
      </c>
      <c r="AI193" s="1">
        <v>44669.648518518516</v>
      </c>
      <c r="AJ193">
        <v>18</v>
      </c>
      <c r="AK193">
        <v>0</v>
      </c>
      <c r="AL193">
        <v>0</v>
      </c>
      <c r="AM193">
        <v>0</v>
      </c>
      <c r="AN193">
        <v>52</v>
      </c>
      <c r="AO193">
        <v>0</v>
      </c>
      <c r="AP193">
        <v>0</v>
      </c>
      <c r="AQ193">
        <v>0</v>
      </c>
      <c r="AR193">
        <v>0</v>
      </c>
      <c r="AS193">
        <v>0</v>
      </c>
      <c r="AT193" t="s">
        <v>87</v>
      </c>
      <c r="AU193" t="s">
        <v>87</v>
      </c>
      <c r="AV193" t="s">
        <v>87</v>
      </c>
      <c r="AW193" t="s">
        <v>87</v>
      </c>
      <c r="AX193" t="s">
        <v>87</v>
      </c>
      <c r="AY193" t="s">
        <v>87</v>
      </c>
      <c r="AZ193" t="s">
        <v>87</v>
      </c>
      <c r="BA193" t="s">
        <v>87</v>
      </c>
      <c r="BB193" t="s">
        <v>87</v>
      </c>
      <c r="BC193" t="s">
        <v>87</v>
      </c>
      <c r="BD193" t="s">
        <v>87</v>
      </c>
      <c r="BE193" t="s">
        <v>87</v>
      </c>
    </row>
    <row r="194" spans="1:57" x14ac:dyDescent="0.35">
      <c r="A194" t="s">
        <v>530</v>
      </c>
      <c r="B194" t="s">
        <v>79</v>
      </c>
      <c r="C194" t="s">
        <v>512</v>
      </c>
      <c r="D194" t="s">
        <v>81</v>
      </c>
      <c r="E194" s="2" t="str">
        <f>HYPERLINK("capsilon://?command=openfolder&amp;siteaddress=FAM.docvelocity-na8.net&amp;folderid=FXABCDF1D3-08D0-7D35-3FA8-D23C100C8660","FX22036652")</f>
        <v>FX22036652</v>
      </c>
      <c r="F194" t="s">
        <v>19</v>
      </c>
      <c r="G194" t="s">
        <v>19</v>
      </c>
      <c r="H194" t="s">
        <v>82</v>
      </c>
      <c r="I194" t="s">
        <v>531</v>
      </c>
      <c r="J194">
        <v>0</v>
      </c>
      <c r="K194" t="s">
        <v>532</v>
      </c>
      <c r="L194" t="s">
        <v>19</v>
      </c>
      <c r="M194" t="s">
        <v>81</v>
      </c>
      <c r="N194">
        <v>1</v>
      </c>
      <c r="O194" s="1">
        <v>44669.649861111109</v>
      </c>
      <c r="P194" s="1">
        <v>44669.660405092596</v>
      </c>
      <c r="Q194">
        <v>360</v>
      </c>
      <c r="R194">
        <v>551</v>
      </c>
      <c r="S194" t="b">
        <v>0</v>
      </c>
      <c r="T194" t="s">
        <v>87</v>
      </c>
      <c r="U194" t="b">
        <v>0</v>
      </c>
      <c r="V194" t="s">
        <v>316</v>
      </c>
      <c r="W194" s="1">
        <v>44669.656412037039</v>
      </c>
      <c r="X194">
        <v>507</v>
      </c>
      <c r="Y194">
        <v>52</v>
      </c>
      <c r="Z194">
        <v>0</v>
      </c>
      <c r="AA194">
        <v>52</v>
      </c>
      <c r="AB194">
        <v>0</v>
      </c>
      <c r="AC194">
        <v>31</v>
      </c>
      <c r="AD194">
        <v>-52</v>
      </c>
      <c r="AE194">
        <v>0</v>
      </c>
      <c r="AF194">
        <v>0</v>
      </c>
      <c r="AG194">
        <v>0</v>
      </c>
      <c r="AH194" t="s">
        <v>87</v>
      </c>
      <c r="AI194" t="s">
        <v>87</v>
      </c>
      <c r="AJ194" t="s">
        <v>87</v>
      </c>
      <c r="AK194" t="s">
        <v>87</v>
      </c>
      <c r="AL194" t="s">
        <v>87</v>
      </c>
      <c r="AM194" t="s">
        <v>87</v>
      </c>
      <c r="AN194" t="s">
        <v>87</v>
      </c>
      <c r="AO194" t="s">
        <v>87</v>
      </c>
      <c r="AP194" t="s">
        <v>87</v>
      </c>
      <c r="AQ194" t="s">
        <v>87</v>
      </c>
      <c r="AR194" t="s">
        <v>87</v>
      </c>
      <c r="AS194" t="s">
        <v>87</v>
      </c>
      <c r="AT194" t="s">
        <v>87</v>
      </c>
      <c r="AU194" t="s">
        <v>87</v>
      </c>
      <c r="AV194" t="s">
        <v>87</v>
      </c>
      <c r="AW194" t="s">
        <v>87</v>
      </c>
      <c r="AX194" t="s">
        <v>87</v>
      </c>
      <c r="AY194" t="s">
        <v>87</v>
      </c>
      <c r="AZ194" t="s">
        <v>87</v>
      </c>
      <c r="BA194" t="s">
        <v>87</v>
      </c>
      <c r="BB194" t="s">
        <v>87</v>
      </c>
      <c r="BC194" t="s">
        <v>87</v>
      </c>
      <c r="BD194" t="s">
        <v>87</v>
      </c>
      <c r="BE194" t="s">
        <v>87</v>
      </c>
    </row>
    <row r="195" spans="1:57" x14ac:dyDescent="0.35">
      <c r="A195" t="s">
        <v>533</v>
      </c>
      <c r="B195" t="s">
        <v>79</v>
      </c>
      <c r="C195" t="s">
        <v>512</v>
      </c>
      <c r="D195" t="s">
        <v>81</v>
      </c>
      <c r="E195" s="2" t="str">
        <f>HYPERLINK("capsilon://?command=openfolder&amp;siteaddress=FAM.docvelocity-na8.net&amp;folderid=FXABCDF1D3-08D0-7D35-3FA8-D23C100C8660","FX22036652")</f>
        <v>FX22036652</v>
      </c>
      <c r="F195" t="s">
        <v>19</v>
      </c>
      <c r="G195" t="s">
        <v>19</v>
      </c>
      <c r="H195" t="s">
        <v>82</v>
      </c>
      <c r="I195" t="s">
        <v>534</v>
      </c>
      <c r="J195">
        <v>0</v>
      </c>
      <c r="K195" t="s">
        <v>532</v>
      </c>
      <c r="L195" t="s">
        <v>19</v>
      </c>
      <c r="M195" t="s">
        <v>81</v>
      </c>
      <c r="N195">
        <v>0</v>
      </c>
      <c r="O195" s="1">
        <v>44669.661377314813</v>
      </c>
      <c r="P195" s="1">
        <v>44669.663055555553</v>
      </c>
      <c r="Q195">
        <v>12</v>
      </c>
      <c r="R195">
        <v>133</v>
      </c>
      <c r="S195" t="b">
        <v>0</v>
      </c>
      <c r="T195" t="s">
        <v>87</v>
      </c>
      <c r="U195" t="b">
        <v>0</v>
      </c>
      <c r="V195" t="s">
        <v>87</v>
      </c>
      <c r="W195" t="s">
        <v>87</v>
      </c>
      <c r="X195" t="s">
        <v>87</v>
      </c>
      <c r="Y195" t="s">
        <v>87</v>
      </c>
      <c r="Z195" t="s">
        <v>87</v>
      </c>
      <c r="AA195" t="s">
        <v>87</v>
      </c>
      <c r="AB195" t="s">
        <v>87</v>
      </c>
      <c r="AC195" t="s">
        <v>87</v>
      </c>
      <c r="AD195" t="s">
        <v>87</v>
      </c>
      <c r="AE195" t="s">
        <v>87</v>
      </c>
      <c r="AF195" t="s">
        <v>87</v>
      </c>
      <c r="AG195" t="s">
        <v>87</v>
      </c>
      <c r="AH195" t="s">
        <v>87</v>
      </c>
      <c r="AI195" t="s">
        <v>87</v>
      </c>
      <c r="AJ195" t="s">
        <v>87</v>
      </c>
      <c r="AK195" t="s">
        <v>87</v>
      </c>
      <c r="AL195" t="s">
        <v>87</v>
      </c>
      <c r="AM195" t="s">
        <v>87</v>
      </c>
      <c r="AN195" t="s">
        <v>87</v>
      </c>
      <c r="AO195" t="s">
        <v>87</v>
      </c>
      <c r="AP195" t="s">
        <v>87</v>
      </c>
      <c r="AQ195" t="s">
        <v>87</v>
      </c>
      <c r="AR195" t="s">
        <v>87</v>
      </c>
      <c r="AS195" t="s">
        <v>87</v>
      </c>
      <c r="AT195" t="s">
        <v>87</v>
      </c>
      <c r="AU195" t="s">
        <v>87</v>
      </c>
      <c r="AV195" t="s">
        <v>87</v>
      </c>
      <c r="AW195" t="s">
        <v>87</v>
      </c>
      <c r="AX195" t="s">
        <v>87</v>
      </c>
      <c r="AY195" t="s">
        <v>87</v>
      </c>
      <c r="AZ195" t="s">
        <v>87</v>
      </c>
      <c r="BA195" t="s">
        <v>87</v>
      </c>
      <c r="BB195" t="s">
        <v>87</v>
      </c>
      <c r="BC195" t="s">
        <v>87</v>
      </c>
      <c r="BD195" t="s">
        <v>87</v>
      </c>
      <c r="BE195" t="s">
        <v>87</v>
      </c>
    </row>
    <row r="196" spans="1:57" x14ac:dyDescent="0.35">
      <c r="A196" t="s">
        <v>535</v>
      </c>
      <c r="B196" t="s">
        <v>79</v>
      </c>
      <c r="C196" t="s">
        <v>286</v>
      </c>
      <c r="D196" t="s">
        <v>81</v>
      </c>
      <c r="E196" s="2" t="str">
        <f>HYPERLINK("capsilon://?command=openfolder&amp;siteaddress=FAM.docvelocity-na8.net&amp;folderid=FX24FE8F71-482B-4AE3-A789-B867875BB2DB","FX22021595")</f>
        <v>FX22021595</v>
      </c>
      <c r="F196" t="s">
        <v>19</v>
      </c>
      <c r="G196" t="s">
        <v>19</v>
      </c>
      <c r="H196" t="s">
        <v>82</v>
      </c>
      <c r="I196" t="s">
        <v>536</v>
      </c>
      <c r="J196">
        <v>0</v>
      </c>
      <c r="K196" t="s">
        <v>84</v>
      </c>
      <c r="L196" t="s">
        <v>85</v>
      </c>
      <c r="M196" t="s">
        <v>86</v>
      </c>
      <c r="N196">
        <v>2</v>
      </c>
      <c r="O196" s="1">
        <v>44669.699976851851</v>
      </c>
      <c r="P196" s="1">
        <v>44669.702662037038</v>
      </c>
      <c r="Q196">
        <v>157</v>
      </c>
      <c r="R196">
        <v>75</v>
      </c>
      <c r="S196" t="b">
        <v>0</v>
      </c>
      <c r="T196" t="s">
        <v>87</v>
      </c>
      <c r="U196" t="b">
        <v>0</v>
      </c>
      <c r="V196" t="s">
        <v>332</v>
      </c>
      <c r="W196" s="1">
        <v>44669.701828703706</v>
      </c>
      <c r="X196">
        <v>30</v>
      </c>
      <c r="Y196">
        <v>0</v>
      </c>
      <c r="Z196">
        <v>0</v>
      </c>
      <c r="AA196">
        <v>0</v>
      </c>
      <c r="AB196">
        <v>52</v>
      </c>
      <c r="AC196">
        <v>0</v>
      </c>
      <c r="AD196">
        <v>0</v>
      </c>
      <c r="AE196">
        <v>0</v>
      </c>
      <c r="AF196">
        <v>0</v>
      </c>
      <c r="AG196">
        <v>0</v>
      </c>
      <c r="AH196" t="s">
        <v>237</v>
      </c>
      <c r="AI196" s="1">
        <v>44669.702662037038</v>
      </c>
      <c r="AJ196">
        <v>25</v>
      </c>
      <c r="AK196">
        <v>0</v>
      </c>
      <c r="AL196">
        <v>0</v>
      </c>
      <c r="AM196">
        <v>0</v>
      </c>
      <c r="AN196">
        <v>52</v>
      </c>
      <c r="AO196">
        <v>0</v>
      </c>
      <c r="AP196">
        <v>0</v>
      </c>
      <c r="AQ196">
        <v>0</v>
      </c>
      <c r="AR196">
        <v>0</v>
      </c>
      <c r="AS196">
        <v>0</v>
      </c>
      <c r="AT196" t="s">
        <v>87</v>
      </c>
      <c r="AU196" t="s">
        <v>87</v>
      </c>
      <c r="AV196" t="s">
        <v>87</v>
      </c>
      <c r="AW196" t="s">
        <v>87</v>
      </c>
      <c r="AX196" t="s">
        <v>87</v>
      </c>
      <c r="AY196" t="s">
        <v>87</v>
      </c>
      <c r="AZ196" t="s">
        <v>87</v>
      </c>
      <c r="BA196" t="s">
        <v>87</v>
      </c>
      <c r="BB196" t="s">
        <v>87</v>
      </c>
      <c r="BC196" t="s">
        <v>87</v>
      </c>
      <c r="BD196" t="s">
        <v>87</v>
      </c>
      <c r="BE196" t="s">
        <v>87</v>
      </c>
    </row>
    <row r="197" spans="1:57" x14ac:dyDescent="0.35">
      <c r="A197" t="s">
        <v>537</v>
      </c>
      <c r="B197" t="s">
        <v>79</v>
      </c>
      <c r="C197" t="s">
        <v>538</v>
      </c>
      <c r="D197" t="s">
        <v>81</v>
      </c>
      <c r="E197" s="2" t="str">
        <f>HYPERLINK("capsilon://?command=openfolder&amp;siteaddress=FAM.docvelocity-na8.net&amp;folderid=FX38FBEABB-068E-AABE-FBC9-636F2765ADC1","FX22045984")</f>
        <v>FX22045984</v>
      </c>
      <c r="F197" t="s">
        <v>19</v>
      </c>
      <c r="G197" t="s">
        <v>19</v>
      </c>
      <c r="H197" t="s">
        <v>82</v>
      </c>
      <c r="I197" t="s">
        <v>539</v>
      </c>
      <c r="J197">
        <v>85</v>
      </c>
      <c r="K197" t="s">
        <v>84</v>
      </c>
      <c r="L197" t="s">
        <v>85</v>
      </c>
      <c r="M197" t="s">
        <v>86</v>
      </c>
      <c r="N197">
        <v>1</v>
      </c>
      <c r="O197" s="1">
        <v>44670.354537037034</v>
      </c>
      <c r="P197" s="1">
        <v>44670.357256944444</v>
      </c>
      <c r="Q197">
        <v>22</v>
      </c>
      <c r="R197">
        <v>213</v>
      </c>
      <c r="S197" t="b">
        <v>0</v>
      </c>
      <c r="T197" t="s">
        <v>87</v>
      </c>
      <c r="U197" t="b">
        <v>0</v>
      </c>
      <c r="V197" t="s">
        <v>133</v>
      </c>
      <c r="W197" s="1">
        <v>44670.357256944444</v>
      </c>
      <c r="X197">
        <v>179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85</v>
      </c>
      <c r="AE197">
        <v>80</v>
      </c>
      <c r="AF197">
        <v>0</v>
      </c>
      <c r="AG197">
        <v>3</v>
      </c>
      <c r="AH197" t="s">
        <v>87</v>
      </c>
      <c r="AI197" t="s">
        <v>87</v>
      </c>
      <c r="AJ197" t="s">
        <v>87</v>
      </c>
      <c r="AK197" t="s">
        <v>87</v>
      </c>
      <c r="AL197" t="s">
        <v>87</v>
      </c>
      <c r="AM197" t="s">
        <v>87</v>
      </c>
      <c r="AN197" t="s">
        <v>87</v>
      </c>
      <c r="AO197" t="s">
        <v>87</v>
      </c>
      <c r="AP197" t="s">
        <v>87</v>
      </c>
      <c r="AQ197" t="s">
        <v>87</v>
      </c>
      <c r="AR197" t="s">
        <v>87</v>
      </c>
      <c r="AS197" t="s">
        <v>87</v>
      </c>
      <c r="AT197" t="s">
        <v>87</v>
      </c>
      <c r="AU197" t="s">
        <v>87</v>
      </c>
      <c r="AV197" t="s">
        <v>87</v>
      </c>
      <c r="AW197" t="s">
        <v>87</v>
      </c>
      <c r="AX197" t="s">
        <v>87</v>
      </c>
      <c r="AY197" t="s">
        <v>87</v>
      </c>
      <c r="AZ197" t="s">
        <v>87</v>
      </c>
      <c r="BA197" t="s">
        <v>87</v>
      </c>
      <c r="BB197" t="s">
        <v>87</v>
      </c>
      <c r="BC197" t="s">
        <v>87</v>
      </c>
      <c r="BD197" t="s">
        <v>87</v>
      </c>
      <c r="BE197" t="s">
        <v>87</v>
      </c>
    </row>
    <row r="198" spans="1:57" x14ac:dyDescent="0.35">
      <c r="A198" t="s">
        <v>540</v>
      </c>
      <c r="B198" t="s">
        <v>79</v>
      </c>
      <c r="C198" t="s">
        <v>538</v>
      </c>
      <c r="D198" t="s">
        <v>81</v>
      </c>
      <c r="E198" s="2" t="str">
        <f>HYPERLINK("capsilon://?command=openfolder&amp;siteaddress=FAM.docvelocity-na8.net&amp;folderid=FX38FBEABB-068E-AABE-FBC9-636F2765ADC1","FX22045984")</f>
        <v>FX22045984</v>
      </c>
      <c r="F198" t="s">
        <v>19</v>
      </c>
      <c r="G198" t="s">
        <v>19</v>
      </c>
      <c r="H198" t="s">
        <v>82</v>
      </c>
      <c r="I198" t="s">
        <v>541</v>
      </c>
      <c r="J198">
        <v>74</v>
      </c>
      <c r="K198" t="s">
        <v>84</v>
      </c>
      <c r="L198" t="s">
        <v>85</v>
      </c>
      <c r="M198" t="s">
        <v>86</v>
      </c>
      <c r="N198">
        <v>1</v>
      </c>
      <c r="O198" s="1">
        <v>44670.355543981481</v>
      </c>
      <c r="P198" s="1">
        <v>44670.35765046296</v>
      </c>
      <c r="Q198">
        <v>94</v>
      </c>
      <c r="R198">
        <v>88</v>
      </c>
      <c r="S198" t="b">
        <v>0</v>
      </c>
      <c r="T198" t="s">
        <v>87</v>
      </c>
      <c r="U198" t="b">
        <v>0</v>
      </c>
      <c r="V198" t="s">
        <v>406</v>
      </c>
      <c r="W198" s="1">
        <v>44670.35765046296</v>
      </c>
      <c r="X198">
        <v>88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74</v>
      </c>
      <c r="AE198">
        <v>69</v>
      </c>
      <c r="AF198">
        <v>0</v>
      </c>
      <c r="AG198">
        <v>2</v>
      </c>
      <c r="AH198" t="s">
        <v>87</v>
      </c>
      <c r="AI198" t="s">
        <v>87</v>
      </c>
      <c r="AJ198" t="s">
        <v>87</v>
      </c>
      <c r="AK198" t="s">
        <v>87</v>
      </c>
      <c r="AL198" t="s">
        <v>87</v>
      </c>
      <c r="AM198" t="s">
        <v>87</v>
      </c>
      <c r="AN198" t="s">
        <v>87</v>
      </c>
      <c r="AO198" t="s">
        <v>87</v>
      </c>
      <c r="AP198" t="s">
        <v>87</v>
      </c>
      <c r="AQ198" t="s">
        <v>87</v>
      </c>
      <c r="AR198" t="s">
        <v>87</v>
      </c>
      <c r="AS198" t="s">
        <v>87</v>
      </c>
      <c r="AT198" t="s">
        <v>87</v>
      </c>
      <c r="AU198" t="s">
        <v>87</v>
      </c>
      <c r="AV198" t="s">
        <v>87</v>
      </c>
      <c r="AW198" t="s">
        <v>87</v>
      </c>
      <c r="AX198" t="s">
        <v>87</v>
      </c>
      <c r="AY198" t="s">
        <v>87</v>
      </c>
      <c r="AZ198" t="s">
        <v>87</v>
      </c>
      <c r="BA198" t="s">
        <v>87</v>
      </c>
      <c r="BB198" t="s">
        <v>87</v>
      </c>
      <c r="BC198" t="s">
        <v>87</v>
      </c>
      <c r="BD198" t="s">
        <v>87</v>
      </c>
      <c r="BE198" t="s">
        <v>87</v>
      </c>
    </row>
    <row r="199" spans="1:57" x14ac:dyDescent="0.35">
      <c r="A199" t="s">
        <v>542</v>
      </c>
      <c r="B199" t="s">
        <v>79</v>
      </c>
      <c r="C199" t="s">
        <v>538</v>
      </c>
      <c r="D199" t="s">
        <v>81</v>
      </c>
      <c r="E199" s="2" t="str">
        <f>HYPERLINK("capsilon://?command=openfolder&amp;siteaddress=FAM.docvelocity-na8.net&amp;folderid=FX38FBEABB-068E-AABE-FBC9-636F2765ADC1","FX22045984")</f>
        <v>FX22045984</v>
      </c>
      <c r="F199" t="s">
        <v>19</v>
      </c>
      <c r="G199" t="s">
        <v>19</v>
      </c>
      <c r="H199" t="s">
        <v>82</v>
      </c>
      <c r="I199" t="s">
        <v>539</v>
      </c>
      <c r="J199">
        <v>133</v>
      </c>
      <c r="K199" t="s">
        <v>84</v>
      </c>
      <c r="L199" t="s">
        <v>85</v>
      </c>
      <c r="M199" t="s">
        <v>86</v>
      </c>
      <c r="N199">
        <v>2</v>
      </c>
      <c r="O199" s="1">
        <v>44670.357905092591</v>
      </c>
      <c r="P199" s="1">
        <v>44670.368506944447</v>
      </c>
      <c r="Q199">
        <v>15</v>
      </c>
      <c r="R199">
        <v>901</v>
      </c>
      <c r="S199" t="b">
        <v>0</v>
      </c>
      <c r="T199" t="s">
        <v>87</v>
      </c>
      <c r="U199" t="b">
        <v>1</v>
      </c>
      <c r="V199" t="s">
        <v>133</v>
      </c>
      <c r="W199" s="1">
        <v>44670.36210648148</v>
      </c>
      <c r="X199">
        <v>354</v>
      </c>
      <c r="Y199">
        <v>118</v>
      </c>
      <c r="Z199">
        <v>0</v>
      </c>
      <c r="AA199">
        <v>118</v>
      </c>
      <c r="AB199">
        <v>0</v>
      </c>
      <c r="AC199">
        <v>3</v>
      </c>
      <c r="AD199">
        <v>15</v>
      </c>
      <c r="AE199">
        <v>0</v>
      </c>
      <c r="AF199">
        <v>0</v>
      </c>
      <c r="AG199">
        <v>0</v>
      </c>
      <c r="AH199" t="s">
        <v>143</v>
      </c>
      <c r="AI199" s="1">
        <v>44670.368506944447</v>
      </c>
      <c r="AJ199">
        <v>547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15</v>
      </c>
      <c r="AQ199">
        <v>0</v>
      </c>
      <c r="AR199">
        <v>0</v>
      </c>
      <c r="AS199">
        <v>0</v>
      </c>
      <c r="AT199" t="s">
        <v>87</v>
      </c>
      <c r="AU199" t="s">
        <v>87</v>
      </c>
      <c r="AV199" t="s">
        <v>87</v>
      </c>
      <c r="AW199" t="s">
        <v>87</v>
      </c>
      <c r="AX199" t="s">
        <v>87</v>
      </c>
      <c r="AY199" t="s">
        <v>87</v>
      </c>
      <c r="AZ199" t="s">
        <v>87</v>
      </c>
      <c r="BA199" t="s">
        <v>87</v>
      </c>
      <c r="BB199" t="s">
        <v>87</v>
      </c>
      <c r="BC199" t="s">
        <v>87</v>
      </c>
      <c r="BD199" t="s">
        <v>87</v>
      </c>
      <c r="BE199" t="s">
        <v>87</v>
      </c>
    </row>
    <row r="200" spans="1:57" x14ac:dyDescent="0.35">
      <c r="A200" t="s">
        <v>543</v>
      </c>
      <c r="B200" t="s">
        <v>79</v>
      </c>
      <c r="C200" t="s">
        <v>538</v>
      </c>
      <c r="D200" t="s">
        <v>81</v>
      </c>
      <c r="E200" s="2" t="str">
        <f>HYPERLINK("capsilon://?command=openfolder&amp;siteaddress=FAM.docvelocity-na8.net&amp;folderid=FX38FBEABB-068E-AABE-FBC9-636F2765ADC1","FX22045984")</f>
        <v>FX22045984</v>
      </c>
      <c r="F200" t="s">
        <v>19</v>
      </c>
      <c r="G200" t="s">
        <v>19</v>
      </c>
      <c r="H200" t="s">
        <v>82</v>
      </c>
      <c r="I200" t="s">
        <v>541</v>
      </c>
      <c r="J200">
        <v>98</v>
      </c>
      <c r="K200" t="s">
        <v>84</v>
      </c>
      <c r="L200" t="s">
        <v>85</v>
      </c>
      <c r="M200" t="s">
        <v>86</v>
      </c>
      <c r="N200">
        <v>2</v>
      </c>
      <c r="O200" s="1">
        <v>44670.358275462961</v>
      </c>
      <c r="P200" s="1">
        <v>44670.368946759256</v>
      </c>
      <c r="Q200">
        <v>210</v>
      </c>
      <c r="R200">
        <v>712</v>
      </c>
      <c r="S200" t="b">
        <v>0</v>
      </c>
      <c r="T200" t="s">
        <v>87</v>
      </c>
      <c r="U200" t="b">
        <v>1</v>
      </c>
      <c r="V200" t="s">
        <v>406</v>
      </c>
      <c r="W200" s="1">
        <v>44670.361921296295</v>
      </c>
      <c r="X200">
        <v>312</v>
      </c>
      <c r="Y200">
        <v>88</v>
      </c>
      <c r="Z200">
        <v>0</v>
      </c>
      <c r="AA200">
        <v>88</v>
      </c>
      <c r="AB200">
        <v>0</v>
      </c>
      <c r="AC200">
        <v>9</v>
      </c>
      <c r="AD200">
        <v>10</v>
      </c>
      <c r="AE200">
        <v>0</v>
      </c>
      <c r="AF200">
        <v>0</v>
      </c>
      <c r="AG200">
        <v>0</v>
      </c>
      <c r="AH200" t="s">
        <v>114</v>
      </c>
      <c r="AI200" s="1">
        <v>44670.368946759256</v>
      </c>
      <c r="AJ200">
        <v>400</v>
      </c>
      <c r="AK200">
        <v>1</v>
      </c>
      <c r="AL200">
        <v>0</v>
      </c>
      <c r="AM200">
        <v>1</v>
      </c>
      <c r="AN200">
        <v>0</v>
      </c>
      <c r="AO200">
        <v>1</v>
      </c>
      <c r="AP200">
        <v>9</v>
      </c>
      <c r="AQ200">
        <v>0</v>
      </c>
      <c r="AR200">
        <v>0</v>
      </c>
      <c r="AS200">
        <v>0</v>
      </c>
      <c r="AT200" t="s">
        <v>87</v>
      </c>
      <c r="AU200" t="s">
        <v>87</v>
      </c>
      <c r="AV200" t="s">
        <v>87</v>
      </c>
      <c r="AW200" t="s">
        <v>87</v>
      </c>
      <c r="AX200" t="s">
        <v>87</v>
      </c>
      <c r="AY200" t="s">
        <v>87</v>
      </c>
      <c r="AZ200" t="s">
        <v>87</v>
      </c>
      <c r="BA200" t="s">
        <v>87</v>
      </c>
      <c r="BB200" t="s">
        <v>87</v>
      </c>
      <c r="BC200" t="s">
        <v>87</v>
      </c>
      <c r="BD200" t="s">
        <v>87</v>
      </c>
      <c r="BE200" t="s">
        <v>87</v>
      </c>
    </row>
    <row r="201" spans="1:57" x14ac:dyDescent="0.35">
      <c r="A201" t="s">
        <v>544</v>
      </c>
      <c r="B201" t="s">
        <v>79</v>
      </c>
      <c r="C201" t="s">
        <v>538</v>
      </c>
      <c r="D201" t="s">
        <v>81</v>
      </c>
      <c r="E201" s="2" t="str">
        <f>HYPERLINK("capsilon://?command=openfolder&amp;siteaddress=FAM.docvelocity-na8.net&amp;folderid=FX38FBEABB-068E-AABE-FBC9-636F2765ADC1","FX22045984")</f>
        <v>FX22045984</v>
      </c>
      <c r="F201" t="s">
        <v>19</v>
      </c>
      <c r="G201" t="s">
        <v>19</v>
      </c>
      <c r="H201" t="s">
        <v>82</v>
      </c>
      <c r="I201" t="s">
        <v>545</v>
      </c>
      <c r="J201">
        <v>0</v>
      </c>
      <c r="K201" t="s">
        <v>84</v>
      </c>
      <c r="L201" t="s">
        <v>85</v>
      </c>
      <c r="M201" t="s">
        <v>86</v>
      </c>
      <c r="N201">
        <v>2</v>
      </c>
      <c r="O201" s="1">
        <v>44670.368425925924</v>
      </c>
      <c r="P201" s="1">
        <v>44670.371863425928</v>
      </c>
      <c r="Q201">
        <v>16</v>
      </c>
      <c r="R201">
        <v>281</v>
      </c>
      <c r="S201" t="b">
        <v>0</v>
      </c>
      <c r="T201" t="s">
        <v>87</v>
      </c>
      <c r="U201" t="b">
        <v>0</v>
      </c>
      <c r="V201" t="s">
        <v>206</v>
      </c>
      <c r="W201" s="1">
        <v>44670.370069444441</v>
      </c>
      <c r="X201">
        <v>129</v>
      </c>
      <c r="Y201">
        <v>9</v>
      </c>
      <c r="Z201">
        <v>0</v>
      </c>
      <c r="AA201">
        <v>9</v>
      </c>
      <c r="AB201">
        <v>0</v>
      </c>
      <c r="AC201">
        <v>1</v>
      </c>
      <c r="AD201">
        <v>-9</v>
      </c>
      <c r="AE201">
        <v>0</v>
      </c>
      <c r="AF201">
        <v>0</v>
      </c>
      <c r="AG201">
        <v>0</v>
      </c>
      <c r="AH201" t="s">
        <v>143</v>
      </c>
      <c r="AI201" s="1">
        <v>44670.371863425928</v>
      </c>
      <c r="AJ201">
        <v>152</v>
      </c>
      <c r="AK201">
        <v>1</v>
      </c>
      <c r="AL201">
        <v>0</v>
      </c>
      <c r="AM201">
        <v>1</v>
      </c>
      <c r="AN201">
        <v>0</v>
      </c>
      <c r="AO201">
        <v>1</v>
      </c>
      <c r="AP201">
        <v>-10</v>
      </c>
      <c r="AQ201">
        <v>0</v>
      </c>
      <c r="AR201">
        <v>0</v>
      </c>
      <c r="AS201">
        <v>0</v>
      </c>
      <c r="AT201" t="s">
        <v>87</v>
      </c>
      <c r="AU201" t="s">
        <v>87</v>
      </c>
      <c r="AV201" t="s">
        <v>87</v>
      </c>
      <c r="AW201" t="s">
        <v>87</v>
      </c>
      <c r="AX201" t="s">
        <v>87</v>
      </c>
      <c r="AY201" t="s">
        <v>87</v>
      </c>
      <c r="AZ201" t="s">
        <v>87</v>
      </c>
      <c r="BA201" t="s">
        <v>87</v>
      </c>
      <c r="BB201" t="s">
        <v>87</v>
      </c>
      <c r="BC201" t="s">
        <v>87</v>
      </c>
      <c r="BD201" t="s">
        <v>87</v>
      </c>
      <c r="BE201" t="s">
        <v>87</v>
      </c>
    </row>
    <row r="202" spans="1:57" x14ac:dyDescent="0.35">
      <c r="A202" t="s">
        <v>546</v>
      </c>
      <c r="B202" t="s">
        <v>79</v>
      </c>
      <c r="C202" t="s">
        <v>547</v>
      </c>
      <c r="D202" t="s">
        <v>81</v>
      </c>
      <c r="E202" s="2" t="str">
        <f>HYPERLINK("capsilon://?command=openfolder&amp;siteaddress=FAM.docvelocity-na8.net&amp;folderid=FXA0EAA864-377A-CF3E-DE39-654E8C9907D6","FX22037007")</f>
        <v>FX22037007</v>
      </c>
      <c r="F202" t="s">
        <v>19</v>
      </c>
      <c r="G202" t="s">
        <v>19</v>
      </c>
      <c r="H202" t="s">
        <v>82</v>
      </c>
      <c r="I202" t="s">
        <v>548</v>
      </c>
      <c r="J202">
        <v>0</v>
      </c>
      <c r="K202" t="s">
        <v>84</v>
      </c>
      <c r="L202" t="s">
        <v>85</v>
      </c>
      <c r="M202" t="s">
        <v>86</v>
      </c>
      <c r="N202">
        <v>2</v>
      </c>
      <c r="O202" s="1">
        <v>44655.491527777776</v>
      </c>
      <c r="P202" s="1">
        <v>44655.502476851849</v>
      </c>
      <c r="Q202">
        <v>481</v>
      </c>
      <c r="R202">
        <v>465</v>
      </c>
      <c r="S202" t="b">
        <v>0</v>
      </c>
      <c r="T202" t="s">
        <v>87</v>
      </c>
      <c r="U202" t="b">
        <v>0</v>
      </c>
      <c r="V202" t="s">
        <v>88</v>
      </c>
      <c r="W202" s="1">
        <v>44655.49900462963</v>
      </c>
      <c r="X202">
        <v>362</v>
      </c>
      <c r="Y202">
        <v>9</v>
      </c>
      <c r="Z202">
        <v>0</v>
      </c>
      <c r="AA202">
        <v>9</v>
      </c>
      <c r="AB202">
        <v>0</v>
      </c>
      <c r="AC202">
        <v>4</v>
      </c>
      <c r="AD202">
        <v>-9</v>
      </c>
      <c r="AE202">
        <v>0</v>
      </c>
      <c r="AF202">
        <v>0</v>
      </c>
      <c r="AG202">
        <v>0</v>
      </c>
      <c r="AH202" t="s">
        <v>89</v>
      </c>
      <c r="AI202" s="1">
        <v>44655.502476851849</v>
      </c>
      <c r="AJ202">
        <v>103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-9</v>
      </c>
      <c r="AQ202">
        <v>0</v>
      </c>
      <c r="AR202">
        <v>0</v>
      </c>
      <c r="AS202">
        <v>0</v>
      </c>
      <c r="AT202" t="s">
        <v>87</v>
      </c>
      <c r="AU202" t="s">
        <v>87</v>
      </c>
      <c r="AV202" t="s">
        <v>87</v>
      </c>
      <c r="AW202" t="s">
        <v>87</v>
      </c>
      <c r="AX202" t="s">
        <v>87</v>
      </c>
      <c r="AY202" t="s">
        <v>87</v>
      </c>
      <c r="AZ202" t="s">
        <v>87</v>
      </c>
      <c r="BA202" t="s">
        <v>87</v>
      </c>
      <c r="BB202" t="s">
        <v>87</v>
      </c>
      <c r="BC202" t="s">
        <v>87</v>
      </c>
      <c r="BD202" t="s">
        <v>87</v>
      </c>
      <c r="BE202" t="s">
        <v>87</v>
      </c>
    </row>
    <row r="203" spans="1:57" x14ac:dyDescent="0.35">
      <c r="A203" t="s">
        <v>549</v>
      </c>
      <c r="B203" t="s">
        <v>79</v>
      </c>
      <c r="C203" t="s">
        <v>550</v>
      </c>
      <c r="D203" t="s">
        <v>81</v>
      </c>
      <c r="E203" s="2" t="str">
        <f>HYPERLINK("capsilon://?command=openfolder&amp;siteaddress=FAM.docvelocity-na8.net&amp;folderid=FXFEF69C4B-CAE5-7B8A-2984-AC10634CAD08","FX22045911")</f>
        <v>FX22045911</v>
      </c>
      <c r="F203" t="s">
        <v>19</v>
      </c>
      <c r="G203" t="s">
        <v>19</v>
      </c>
      <c r="H203" t="s">
        <v>82</v>
      </c>
      <c r="I203" t="s">
        <v>551</v>
      </c>
      <c r="J203">
        <v>469</v>
      </c>
      <c r="K203" t="s">
        <v>84</v>
      </c>
      <c r="L203" t="s">
        <v>85</v>
      </c>
      <c r="M203" t="s">
        <v>86</v>
      </c>
      <c r="N203">
        <v>1</v>
      </c>
      <c r="O203" s="1">
        <v>44670.387719907405</v>
      </c>
      <c r="P203" s="1">
        <v>44670.392430555556</v>
      </c>
      <c r="Q203">
        <v>144</v>
      </c>
      <c r="R203">
        <v>263</v>
      </c>
      <c r="S203" t="b">
        <v>0</v>
      </c>
      <c r="T203" t="s">
        <v>87</v>
      </c>
      <c r="U203" t="b">
        <v>0</v>
      </c>
      <c r="V203" t="s">
        <v>133</v>
      </c>
      <c r="W203" s="1">
        <v>44670.392430555556</v>
      </c>
      <c r="X203">
        <v>263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469</v>
      </c>
      <c r="AE203">
        <v>464</v>
      </c>
      <c r="AF203">
        <v>0</v>
      </c>
      <c r="AG203">
        <v>5</v>
      </c>
      <c r="AH203" t="s">
        <v>87</v>
      </c>
      <c r="AI203" t="s">
        <v>87</v>
      </c>
      <c r="AJ203" t="s">
        <v>87</v>
      </c>
      <c r="AK203" t="s">
        <v>87</v>
      </c>
      <c r="AL203" t="s">
        <v>87</v>
      </c>
      <c r="AM203" t="s">
        <v>87</v>
      </c>
      <c r="AN203" t="s">
        <v>87</v>
      </c>
      <c r="AO203" t="s">
        <v>87</v>
      </c>
      <c r="AP203" t="s">
        <v>87</v>
      </c>
      <c r="AQ203" t="s">
        <v>87</v>
      </c>
      <c r="AR203" t="s">
        <v>87</v>
      </c>
      <c r="AS203" t="s">
        <v>87</v>
      </c>
      <c r="AT203" t="s">
        <v>87</v>
      </c>
      <c r="AU203" t="s">
        <v>87</v>
      </c>
      <c r="AV203" t="s">
        <v>87</v>
      </c>
      <c r="AW203" t="s">
        <v>87</v>
      </c>
      <c r="AX203" t="s">
        <v>87</v>
      </c>
      <c r="AY203" t="s">
        <v>87</v>
      </c>
      <c r="AZ203" t="s">
        <v>87</v>
      </c>
      <c r="BA203" t="s">
        <v>87</v>
      </c>
      <c r="BB203" t="s">
        <v>87</v>
      </c>
      <c r="BC203" t="s">
        <v>87</v>
      </c>
      <c r="BD203" t="s">
        <v>87</v>
      </c>
      <c r="BE203" t="s">
        <v>87</v>
      </c>
    </row>
    <row r="204" spans="1:57" x14ac:dyDescent="0.35">
      <c r="A204" t="s">
        <v>552</v>
      </c>
      <c r="B204" t="s">
        <v>79</v>
      </c>
      <c r="C204" t="s">
        <v>553</v>
      </c>
      <c r="D204" t="s">
        <v>81</v>
      </c>
      <c r="E204" s="2" t="str">
        <f>HYPERLINK("capsilon://?command=openfolder&amp;siteaddress=FAM.docvelocity-na8.net&amp;folderid=FXBF192D61-E875-3AE0-AAA6-93A6534C5117","FX22045196")</f>
        <v>FX22045196</v>
      </c>
      <c r="F204" t="s">
        <v>19</v>
      </c>
      <c r="G204" t="s">
        <v>19</v>
      </c>
      <c r="H204" t="s">
        <v>82</v>
      </c>
      <c r="I204" t="s">
        <v>554</v>
      </c>
      <c r="J204">
        <v>78</v>
      </c>
      <c r="K204" t="s">
        <v>84</v>
      </c>
      <c r="L204" t="s">
        <v>85</v>
      </c>
      <c r="M204" t="s">
        <v>86</v>
      </c>
      <c r="N204">
        <v>1</v>
      </c>
      <c r="O204" s="1">
        <v>44670.391134259262</v>
      </c>
      <c r="P204" s="1">
        <v>44670.393495370372</v>
      </c>
      <c r="Q204">
        <v>113</v>
      </c>
      <c r="R204">
        <v>91</v>
      </c>
      <c r="S204" t="b">
        <v>0</v>
      </c>
      <c r="T204" t="s">
        <v>87</v>
      </c>
      <c r="U204" t="b">
        <v>0</v>
      </c>
      <c r="V204" t="s">
        <v>133</v>
      </c>
      <c r="W204" s="1">
        <v>44670.393495370372</v>
      </c>
      <c r="X204">
        <v>91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78</v>
      </c>
      <c r="AE204">
        <v>73</v>
      </c>
      <c r="AF204">
        <v>0</v>
      </c>
      <c r="AG204">
        <v>2</v>
      </c>
      <c r="AH204" t="s">
        <v>87</v>
      </c>
      <c r="AI204" t="s">
        <v>87</v>
      </c>
      <c r="AJ204" t="s">
        <v>87</v>
      </c>
      <c r="AK204" t="s">
        <v>87</v>
      </c>
      <c r="AL204" t="s">
        <v>87</v>
      </c>
      <c r="AM204" t="s">
        <v>87</v>
      </c>
      <c r="AN204" t="s">
        <v>87</v>
      </c>
      <c r="AO204" t="s">
        <v>87</v>
      </c>
      <c r="AP204" t="s">
        <v>87</v>
      </c>
      <c r="AQ204" t="s">
        <v>87</v>
      </c>
      <c r="AR204" t="s">
        <v>87</v>
      </c>
      <c r="AS204" t="s">
        <v>87</v>
      </c>
      <c r="AT204" t="s">
        <v>87</v>
      </c>
      <c r="AU204" t="s">
        <v>87</v>
      </c>
      <c r="AV204" t="s">
        <v>87</v>
      </c>
      <c r="AW204" t="s">
        <v>87</v>
      </c>
      <c r="AX204" t="s">
        <v>87</v>
      </c>
      <c r="AY204" t="s">
        <v>87</v>
      </c>
      <c r="AZ204" t="s">
        <v>87</v>
      </c>
      <c r="BA204" t="s">
        <v>87</v>
      </c>
      <c r="BB204" t="s">
        <v>87</v>
      </c>
      <c r="BC204" t="s">
        <v>87</v>
      </c>
      <c r="BD204" t="s">
        <v>87</v>
      </c>
      <c r="BE204" t="s">
        <v>87</v>
      </c>
    </row>
    <row r="205" spans="1:57" x14ac:dyDescent="0.35">
      <c r="A205" t="s">
        <v>555</v>
      </c>
      <c r="B205" t="s">
        <v>79</v>
      </c>
      <c r="C205" t="s">
        <v>550</v>
      </c>
      <c r="D205" t="s">
        <v>81</v>
      </c>
      <c r="E205" s="2" t="str">
        <f>HYPERLINK("capsilon://?command=openfolder&amp;siteaddress=FAM.docvelocity-na8.net&amp;folderid=FXFEF69C4B-CAE5-7B8A-2984-AC10634CAD08","FX22045911")</f>
        <v>FX22045911</v>
      </c>
      <c r="F205" t="s">
        <v>19</v>
      </c>
      <c r="G205" t="s">
        <v>19</v>
      </c>
      <c r="H205" t="s">
        <v>82</v>
      </c>
      <c r="I205" t="s">
        <v>551</v>
      </c>
      <c r="J205">
        <v>565</v>
      </c>
      <c r="K205" t="s">
        <v>84</v>
      </c>
      <c r="L205" t="s">
        <v>85</v>
      </c>
      <c r="M205" t="s">
        <v>86</v>
      </c>
      <c r="N205">
        <v>2</v>
      </c>
      <c r="O205" s="1">
        <v>44670.393217592595</v>
      </c>
      <c r="P205" s="1">
        <v>44670.446168981478</v>
      </c>
      <c r="Q205">
        <v>33</v>
      </c>
      <c r="R205">
        <v>4542</v>
      </c>
      <c r="S205" t="b">
        <v>0</v>
      </c>
      <c r="T205" t="s">
        <v>87</v>
      </c>
      <c r="U205" t="b">
        <v>1</v>
      </c>
      <c r="V205" t="s">
        <v>133</v>
      </c>
      <c r="W205" s="1">
        <v>44670.412592592591</v>
      </c>
      <c r="X205">
        <v>1649</v>
      </c>
      <c r="Y205">
        <v>426</v>
      </c>
      <c r="Z205">
        <v>0</v>
      </c>
      <c r="AA205">
        <v>426</v>
      </c>
      <c r="AB205">
        <v>109</v>
      </c>
      <c r="AC205">
        <v>84</v>
      </c>
      <c r="AD205">
        <v>139</v>
      </c>
      <c r="AE205">
        <v>0</v>
      </c>
      <c r="AF205">
        <v>0</v>
      </c>
      <c r="AG205">
        <v>0</v>
      </c>
      <c r="AH205" t="s">
        <v>114</v>
      </c>
      <c r="AI205" s="1">
        <v>44670.446168981478</v>
      </c>
      <c r="AJ205">
        <v>972</v>
      </c>
      <c r="AK205">
        <v>2</v>
      </c>
      <c r="AL205">
        <v>0</v>
      </c>
      <c r="AM205">
        <v>2</v>
      </c>
      <c r="AN205">
        <v>109</v>
      </c>
      <c r="AO205">
        <v>2</v>
      </c>
      <c r="AP205">
        <v>137</v>
      </c>
      <c r="AQ205">
        <v>0</v>
      </c>
      <c r="AR205">
        <v>0</v>
      </c>
      <c r="AS205">
        <v>0</v>
      </c>
      <c r="AT205" t="s">
        <v>87</v>
      </c>
      <c r="AU205" t="s">
        <v>87</v>
      </c>
      <c r="AV205" t="s">
        <v>87</v>
      </c>
      <c r="AW205" t="s">
        <v>87</v>
      </c>
      <c r="AX205" t="s">
        <v>87</v>
      </c>
      <c r="AY205" t="s">
        <v>87</v>
      </c>
      <c r="AZ205" t="s">
        <v>87</v>
      </c>
      <c r="BA205" t="s">
        <v>87</v>
      </c>
      <c r="BB205" t="s">
        <v>87</v>
      </c>
      <c r="BC205" t="s">
        <v>87</v>
      </c>
      <c r="BD205" t="s">
        <v>87</v>
      </c>
      <c r="BE205" t="s">
        <v>87</v>
      </c>
    </row>
    <row r="206" spans="1:57" x14ac:dyDescent="0.35">
      <c r="A206" t="s">
        <v>556</v>
      </c>
      <c r="B206" t="s">
        <v>79</v>
      </c>
      <c r="C206" t="s">
        <v>553</v>
      </c>
      <c r="D206" t="s">
        <v>81</v>
      </c>
      <c r="E206" s="2" t="str">
        <f t="shared" ref="E206:E212" si="4">HYPERLINK("capsilon://?command=openfolder&amp;siteaddress=FAM.docvelocity-na8.net&amp;folderid=FXBF192D61-E875-3AE0-AAA6-93A6534C5117","FX22045196")</f>
        <v>FX22045196</v>
      </c>
      <c r="F206" t="s">
        <v>19</v>
      </c>
      <c r="G206" t="s">
        <v>19</v>
      </c>
      <c r="H206" t="s">
        <v>82</v>
      </c>
      <c r="I206" t="s">
        <v>554</v>
      </c>
      <c r="J206">
        <v>102</v>
      </c>
      <c r="K206" t="s">
        <v>84</v>
      </c>
      <c r="L206" t="s">
        <v>85</v>
      </c>
      <c r="M206" t="s">
        <v>86</v>
      </c>
      <c r="N206">
        <v>2</v>
      </c>
      <c r="O206" s="1">
        <v>44670.394074074073</v>
      </c>
      <c r="P206" s="1">
        <v>44670.405405092592</v>
      </c>
      <c r="Q206">
        <v>64</v>
      </c>
      <c r="R206">
        <v>915</v>
      </c>
      <c r="S206" t="b">
        <v>0</v>
      </c>
      <c r="T206" t="s">
        <v>87</v>
      </c>
      <c r="U206" t="b">
        <v>1</v>
      </c>
      <c r="V206" t="s">
        <v>406</v>
      </c>
      <c r="W206" s="1">
        <v>44670.399965277778</v>
      </c>
      <c r="X206">
        <v>449</v>
      </c>
      <c r="Y206">
        <v>108</v>
      </c>
      <c r="Z206">
        <v>0</v>
      </c>
      <c r="AA206">
        <v>108</v>
      </c>
      <c r="AB206">
        <v>0</v>
      </c>
      <c r="AC206">
        <v>34</v>
      </c>
      <c r="AD206">
        <v>-6</v>
      </c>
      <c r="AE206">
        <v>0</v>
      </c>
      <c r="AF206">
        <v>0</v>
      </c>
      <c r="AG206">
        <v>0</v>
      </c>
      <c r="AH206" t="s">
        <v>143</v>
      </c>
      <c r="AI206" s="1">
        <v>44670.405405092592</v>
      </c>
      <c r="AJ206">
        <v>466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-6</v>
      </c>
      <c r="AQ206">
        <v>0</v>
      </c>
      <c r="AR206">
        <v>0</v>
      </c>
      <c r="AS206">
        <v>0</v>
      </c>
      <c r="AT206" t="s">
        <v>87</v>
      </c>
      <c r="AU206" t="s">
        <v>87</v>
      </c>
      <c r="AV206" t="s">
        <v>87</v>
      </c>
      <c r="AW206" t="s">
        <v>87</v>
      </c>
      <c r="AX206" t="s">
        <v>87</v>
      </c>
      <c r="AY206" t="s">
        <v>87</v>
      </c>
      <c r="AZ206" t="s">
        <v>87</v>
      </c>
      <c r="BA206" t="s">
        <v>87</v>
      </c>
      <c r="BB206" t="s">
        <v>87</v>
      </c>
      <c r="BC206" t="s">
        <v>87</v>
      </c>
      <c r="BD206" t="s">
        <v>87</v>
      </c>
      <c r="BE206" t="s">
        <v>87</v>
      </c>
    </row>
    <row r="207" spans="1:57" x14ac:dyDescent="0.35">
      <c r="A207" t="s">
        <v>557</v>
      </c>
      <c r="B207" t="s">
        <v>79</v>
      </c>
      <c r="C207" t="s">
        <v>553</v>
      </c>
      <c r="D207" t="s">
        <v>81</v>
      </c>
      <c r="E207" s="2" t="str">
        <f t="shared" si="4"/>
        <v>FX22045196</v>
      </c>
      <c r="F207" t="s">
        <v>19</v>
      </c>
      <c r="G207" t="s">
        <v>19</v>
      </c>
      <c r="H207" t="s">
        <v>82</v>
      </c>
      <c r="I207" t="s">
        <v>558</v>
      </c>
      <c r="J207">
        <v>134</v>
      </c>
      <c r="K207" t="s">
        <v>84</v>
      </c>
      <c r="L207" t="s">
        <v>85</v>
      </c>
      <c r="M207" t="s">
        <v>86</v>
      </c>
      <c r="N207">
        <v>1</v>
      </c>
      <c r="O207" s="1">
        <v>44670.396678240744</v>
      </c>
      <c r="P207" s="1">
        <v>44670.401018518518</v>
      </c>
      <c r="Q207">
        <v>285</v>
      </c>
      <c r="R207">
        <v>90</v>
      </c>
      <c r="S207" t="b">
        <v>0</v>
      </c>
      <c r="T207" t="s">
        <v>87</v>
      </c>
      <c r="U207" t="b">
        <v>0</v>
      </c>
      <c r="V207" t="s">
        <v>406</v>
      </c>
      <c r="W207" s="1">
        <v>44670.401018518518</v>
      </c>
      <c r="X207">
        <v>90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134</v>
      </c>
      <c r="AE207">
        <v>129</v>
      </c>
      <c r="AF207">
        <v>0</v>
      </c>
      <c r="AG207">
        <v>2</v>
      </c>
      <c r="AH207" t="s">
        <v>87</v>
      </c>
      <c r="AI207" t="s">
        <v>87</v>
      </c>
      <c r="AJ207" t="s">
        <v>87</v>
      </c>
      <c r="AK207" t="s">
        <v>87</v>
      </c>
      <c r="AL207" t="s">
        <v>87</v>
      </c>
      <c r="AM207" t="s">
        <v>87</v>
      </c>
      <c r="AN207" t="s">
        <v>87</v>
      </c>
      <c r="AO207" t="s">
        <v>87</v>
      </c>
      <c r="AP207" t="s">
        <v>87</v>
      </c>
      <c r="AQ207" t="s">
        <v>87</v>
      </c>
      <c r="AR207" t="s">
        <v>87</v>
      </c>
      <c r="AS207" t="s">
        <v>87</v>
      </c>
      <c r="AT207" t="s">
        <v>87</v>
      </c>
      <c r="AU207" t="s">
        <v>87</v>
      </c>
      <c r="AV207" t="s">
        <v>87</v>
      </c>
      <c r="AW207" t="s">
        <v>87</v>
      </c>
      <c r="AX207" t="s">
        <v>87</v>
      </c>
      <c r="AY207" t="s">
        <v>87</v>
      </c>
      <c r="AZ207" t="s">
        <v>87</v>
      </c>
      <c r="BA207" t="s">
        <v>87</v>
      </c>
      <c r="BB207" t="s">
        <v>87</v>
      </c>
      <c r="BC207" t="s">
        <v>87</v>
      </c>
      <c r="BD207" t="s">
        <v>87</v>
      </c>
      <c r="BE207" t="s">
        <v>87</v>
      </c>
    </row>
    <row r="208" spans="1:57" x14ac:dyDescent="0.35">
      <c r="A208" t="s">
        <v>559</v>
      </c>
      <c r="B208" t="s">
        <v>79</v>
      </c>
      <c r="C208" t="s">
        <v>553</v>
      </c>
      <c r="D208" t="s">
        <v>81</v>
      </c>
      <c r="E208" s="2" t="str">
        <f t="shared" si="4"/>
        <v>FX22045196</v>
      </c>
      <c r="F208" t="s">
        <v>19</v>
      </c>
      <c r="G208" t="s">
        <v>19</v>
      </c>
      <c r="H208" t="s">
        <v>82</v>
      </c>
      <c r="I208" t="s">
        <v>560</v>
      </c>
      <c r="J208">
        <v>78</v>
      </c>
      <c r="K208" t="s">
        <v>84</v>
      </c>
      <c r="L208" t="s">
        <v>85</v>
      </c>
      <c r="M208" t="s">
        <v>86</v>
      </c>
      <c r="N208">
        <v>1</v>
      </c>
      <c r="O208" s="1">
        <v>44670.398333333331</v>
      </c>
      <c r="P208" s="1">
        <v>44670.401736111111</v>
      </c>
      <c r="Q208">
        <v>233</v>
      </c>
      <c r="R208">
        <v>61</v>
      </c>
      <c r="S208" t="b">
        <v>0</v>
      </c>
      <c r="T208" t="s">
        <v>87</v>
      </c>
      <c r="U208" t="b">
        <v>0</v>
      </c>
      <c r="V208" t="s">
        <v>406</v>
      </c>
      <c r="W208" s="1">
        <v>44670.401736111111</v>
      </c>
      <c r="X208">
        <v>61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78</v>
      </c>
      <c r="AE208">
        <v>73</v>
      </c>
      <c r="AF208">
        <v>0</v>
      </c>
      <c r="AG208">
        <v>2</v>
      </c>
      <c r="AH208" t="s">
        <v>87</v>
      </c>
      <c r="AI208" t="s">
        <v>87</v>
      </c>
      <c r="AJ208" t="s">
        <v>87</v>
      </c>
      <c r="AK208" t="s">
        <v>87</v>
      </c>
      <c r="AL208" t="s">
        <v>87</v>
      </c>
      <c r="AM208" t="s">
        <v>87</v>
      </c>
      <c r="AN208" t="s">
        <v>87</v>
      </c>
      <c r="AO208" t="s">
        <v>87</v>
      </c>
      <c r="AP208" t="s">
        <v>87</v>
      </c>
      <c r="AQ208" t="s">
        <v>87</v>
      </c>
      <c r="AR208" t="s">
        <v>87</v>
      </c>
      <c r="AS208" t="s">
        <v>87</v>
      </c>
      <c r="AT208" t="s">
        <v>87</v>
      </c>
      <c r="AU208" t="s">
        <v>87</v>
      </c>
      <c r="AV208" t="s">
        <v>87</v>
      </c>
      <c r="AW208" t="s">
        <v>87</v>
      </c>
      <c r="AX208" t="s">
        <v>87</v>
      </c>
      <c r="AY208" t="s">
        <v>87</v>
      </c>
      <c r="AZ208" t="s">
        <v>87</v>
      </c>
      <c r="BA208" t="s">
        <v>87</v>
      </c>
      <c r="BB208" t="s">
        <v>87</v>
      </c>
      <c r="BC208" t="s">
        <v>87</v>
      </c>
      <c r="BD208" t="s">
        <v>87</v>
      </c>
      <c r="BE208" t="s">
        <v>87</v>
      </c>
    </row>
    <row r="209" spans="1:57" x14ac:dyDescent="0.35">
      <c r="A209" t="s">
        <v>561</v>
      </c>
      <c r="B209" t="s">
        <v>79</v>
      </c>
      <c r="C209" t="s">
        <v>553</v>
      </c>
      <c r="D209" t="s">
        <v>81</v>
      </c>
      <c r="E209" s="2" t="str">
        <f t="shared" si="4"/>
        <v>FX22045196</v>
      </c>
      <c r="F209" t="s">
        <v>19</v>
      </c>
      <c r="G209" t="s">
        <v>19</v>
      </c>
      <c r="H209" t="s">
        <v>82</v>
      </c>
      <c r="I209" t="s">
        <v>562</v>
      </c>
      <c r="J209">
        <v>134</v>
      </c>
      <c r="K209" t="s">
        <v>84</v>
      </c>
      <c r="L209" t="s">
        <v>85</v>
      </c>
      <c r="M209" t="s">
        <v>86</v>
      </c>
      <c r="N209">
        <v>1</v>
      </c>
      <c r="O209" s="1">
        <v>44670.398634259262</v>
      </c>
      <c r="P209" s="1">
        <v>44670.410011574073</v>
      </c>
      <c r="Q209">
        <v>914</v>
      </c>
      <c r="R209">
        <v>69</v>
      </c>
      <c r="S209" t="b">
        <v>0</v>
      </c>
      <c r="T209" t="s">
        <v>87</v>
      </c>
      <c r="U209" t="b">
        <v>0</v>
      </c>
      <c r="V209" t="s">
        <v>406</v>
      </c>
      <c r="W209" s="1">
        <v>44670.410011574073</v>
      </c>
      <c r="X209">
        <v>69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134</v>
      </c>
      <c r="AE209">
        <v>129</v>
      </c>
      <c r="AF209">
        <v>0</v>
      </c>
      <c r="AG209">
        <v>2</v>
      </c>
      <c r="AH209" t="s">
        <v>87</v>
      </c>
      <c r="AI209" t="s">
        <v>87</v>
      </c>
      <c r="AJ209" t="s">
        <v>87</v>
      </c>
      <c r="AK209" t="s">
        <v>87</v>
      </c>
      <c r="AL209" t="s">
        <v>87</v>
      </c>
      <c r="AM209" t="s">
        <v>87</v>
      </c>
      <c r="AN209" t="s">
        <v>87</v>
      </c>
      <c r="AO209" t="s">
        <v>87</v>
      </c>
      <c r="AP209" t="s">
        <v>87</v>
      </c>
      <c r="AQ209" t="s">
        <v>87</v>
      </c>
      <c r="AR209" t="s">
        <v>87</v>
      </c>
      <c r="AS209" t="s">
        <v>87</v>
      </c>
      <c r="AT209" t="s">
        <v>87</v>
      </c>
      <c r="AU209" t="s">
        <v>87</v>
      </c>
      <c r="AV209" t="s">
        <v>87</v>
      </c>
      <c r="AW209" t="s">
        <v>87</v>
      </c>
      <c r="AX209" t="s">
        <v>87</v>
      </c>
      <c r="AY209" t="s">
        <v>87</v>
      </c>
      <c r="AZ209" t="s">
        <v>87</v>
      </c>
      <c r="BA209" t="s">
        <v>87</v>
      </c>
      <c r="BB209" t="s">
        <v>87</v>
      </c>
      <c r="BC209" t="s">
        <v>87</v>
      </c>
      <c r="BD209" t="s">
        <v>87</v>
      </c>
      <c r="BE209" t="s">
        <v>87</v>
      </c>
    </row>
    <row r="210" spans="1:57" x14ac:dyDescent="0.35">
      <c r="A210" t="s">
        <v>563</v>
      </c>
      <c r="B210" t="s">
        <v>79</v>
      </c>
      <c r="C210" t="s">
        <v>553</v>
      </c>
      <c r="D210" t="s">
        <v>81</v>
      </c>
      <c r="E210" s="2" t="str">
        <f t="shared" si="4"/>
        <v>FX22045196</v>
      </c>
      <c r="F210" t="s">
        <v>19</v>
      </c>
      <c r="G210" t="s">
        <v>19</v>
      </c>
      <c r="H210" t="s">
        <v>82</v>
      </c>
      <c r="I210" t="s">
        <v>558</v>
      </c>
      <c r="J210">
        <v>158</v>
      </c>
      <c r="K210" t="s">
        <v>84</v>
      </c>
      <c r="L210" t="s">
        <v>85</v>
      </c>
      <c r="M210" t="s">
        <v>86</v>
      </c>
      <c r="N210">
        <v>2</v>
      </c>
      <c r="O210" s="1">
        <v>44670.401689814818</v>
      </c>
      <c r="P210" s="1">
        <v>44670.410983796297</v>
      </c>
      <c r="Q210">
        <v>13</v>
      </c>
      <c r="R210">
        <v>790</v>
      </c>
      <c r="S210" t="b">
        <v>0</v>
      </c>
      <c r="T210" t="s">
        <v>87</v>
      </c>
      <c r="U210" t="b">
        <v>1</v>
      </c>
      <c r="V210" t="s">
        <v>406</v>
      </c>
      <c r="W210" s="1">
        <v>44670.405312499999</v>
      </c>
      <c r="X210">
        <v>309</v>
      </c>
      <c r="Y210">
        <v>148</v>
      </c>
      <c r="Z210">
        <v>0</v>
      </c>
      <c r="AA210">
        <v>148</v>
      </c>
      <c r="AB210">
        <v>0</v>
      </c>
      <c r="AC210">
        <v>1</v>
      </c>
      <c r="AD210">
        <v>10</v>
      </c>
      <c r="AE210">
        <v>0</v>
      </c>
      <c r="AF210">
        <v>0</v>
      </c>
      <c r="AG210">
        <v>0</v>
      </c>
      <c r="AH210" t="s">
        <v>143</v>
      </c>
      <c r="AI210" s="1">
        <v>44670.410983796297</v>
      </c>
      <c r="AJ210">
        <v>481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10</v>
      </c>
      <c r="AQ210">
        <v>0</v>
      </c>
      <c r="AR210">
        <v>0</v>
      </c>
      <c r="AS210">
        <v>0</v>
      </c>
      <c r="AT210" t="s">
        <v>87</v>
      </c>
      <c r="AU210" t="s">
        <v>87</v>
      </c>
      <c r="AV210" t="s">
        <v>87</v>
      </c>
      <c r="AW210" t="s">
        <v>87</v>
      </c>
      <c r="AX210" t="s">
        <v>87</v>
      </c>
      <c r="AY210" t="s">
        <v>87</v>
      </c>
      <c r="AZ210" t="s">
        <v>87</v>
      </c>
      <c r="BA210" t="s">
        <v>87</v>
      </c>
      <c r="BB210" t="s">
        <v>87</v>
      </c>
      <c r="BC210" t="s">
        <v>87</v>
      </c>
      <c r="BD210" t="s">
        <v>87</v>
      </c>
      <c r="BE210" t="s">
        <v>87</v>
      </c>
    </row>
    <row r="211" spans="1:57" x14ac:dyDescent="0.35">
      <c r="A211" t="s">
        <v>564</v>
      </c>
      <c r="B211" t="s">
        <v>79</v>
      </c>
      <c r="C211" t="s">
        <v>553</v>
      </c>
      <c r="D211" t="s">
        <v>81</v>
      </c>
      <c r="E211" s="2" t="str">
        <f t="shared" si="4"/>
        <v>FX22045196</v>
      </c>
      <c r="F211" t="s">
        <v>19</v>
      </c>
      <c r="G211" t="s">
        <v>19</v>
      </c>
      <c r="H211" t="s">
        <v>82</v>
      </c>
      <c r="I211" t="s">
        <v>560</v>
      </c>
      <c r="J211">
        <v>102</v>
      </c>
      <c r="K211" t="s">
        <v>84</v>
      </c>
      <c r="L211" t="s">
        <v>85</v>
      </c>
      <c r="M211" t="s">
        <v>86</v>
      </c>
      <c r="N211">
        <v>2</v>
      </c>
      <c r="O211" s="1">
        <v>44670.402314814812</v>
      </c>
      <c r="P211" s="1">
        <v>44670.41265046296</v>
      </c>
      <c r="Q211">
        <v>281</v>
      </c>
      <c r="R211">
        <v>612</v>
      </c>
      <c r="S211" t="b">
        <v>0</v>
      </c>
      <c r="T211" t="s">
        <v>87</v>
      </c>
      <c r="U211" t="b">
        <v>1</v>
      </c>
      <c r="V211" t="s">
        <v>406</v>
      </c>
      <c r="W211" s="1">
        <v>44670.409201388888</v>
      </c>
      <c r="X211">
        <v>335</v>
      </c>
      <c r="Y211">
        <v>108</v>
      </c>
      <c r="Z211">
        <v>0</v>
      </c>
      <c r="AA211">
        <v>108</v>
      </c>
      <c r="AB211">
        <v>0</v>
      </c>
      <c r="AC211">
        <v>36</v>
      </c>
      <c r="AD211">
        <v>-6</v>
      </c>
      <c r="AE211">
        <v>0</v>
      </c>
      <c r="AF211">
        <v>0</v>
      </c>
      <c r="AG211">
        <v>0</v>
      </c>
      <c r="AH211" t="s">
        <v>114</v>
      </c>
      <c r="AI211" s="1">
        <v>44670.41265046296</v>
      </c>
      <c r="AJ211">
        <v>277</v>
      </c>
      <c r="AK211">
        <v>2</v>
      </c>
      <c r="AL211">
        <v>0</v>
      </c>
      <c r="AM211">
        <v>2</v>
      </c>
      <c r="AN211">
        <v>0</v>
      </c>
      <c r="AO211">
        <v>2</v>
      </c>
      <c r="AP211">
        <v>-8</v>
      </c>
      <c r="AQ211">
        <v>0</v>
      </c>
      <c r="AR211">
        <v>0</v>
      </c>
      <c r="AS211">
        <v>0</v>
      </c>
      <c r="AT211" t="s">
        <v>87</v>
      </c>
      <c r="AU211" t="s">
        <v>87</v>
      </c>
      <c r="AV211" t="s">
        <v>87</v>
      </c>
      <c r="AW211" t="s">
        <v>87</v>
      </c>
      <c r="AX211" t="s">
        <v>87</v>
      </c>
      <c r="AY211" t="s">
        <v>87</v>
      </c>
      <c r="AZ211" t="s">
        <v>87</v>
      </c>
      <c r="BA211" t="s">
        <v>87</v>
      </c>
      <c r="BB211" t="s">
        <v>87</v>
      </c>
      <c r="BC211" t="s">
        <v>87</v>
      </c>
      <c r="BD211" t="s">
        <v>87</v>
      </c>
      <c r="BE211" t="s">
        <v>87</v>
      </c>
    </row>
    <row r="212" spans="1:57" x14ac:dyDescent="0.35">
      <c r="A212" t="s">
        <v>565</v>
      </c>
      <c r="B212" t="s">
        <v>79</v>
      </c>
      <c r="C212" t="s">
        <v>553</v>
      </c>
      <c r="D212" t="s">
        <v>81</v>
      </c>
      <c r="E212" s="2" t="str">
        <f t="shared" si="4"/>
        <v>FX22045196</v>
      </c>
      <c r="F212" t="s">
        <v>19</v>
      </c>
      <c r="G212" t="s">
        <v>19</v>
      </c>
      <c r="H212" t="s">
        <v>82</v>
      </c>
      <c r="I212" t="s">
        <v>562</v>
      </c>
      <c r="J212">
        <v>158</v>
      </c>
      <c r="K212" t="s">
        <v>84</v>
      </c>
      <c r="L212" t="s">
        <v>85</v>
      </c>
      <c r="M212" t="s">
        <v>86</v>
      </c>
      <c r="N212">
        <v>2</v>
      </c>
      <c r="O212" s="1">
        <v>44670.410740740743</v>
      </c>
      <c r="P212" s="1">
        <v>44670.426261574074</v>
      </c>
      <c r="Q212">
        <v>351</v>
      </c>
      <c r="R212">
        <v>990</v>
      </c>
      <c r="S212" t="b">
        <v>0</v>
      </c>
      <c r="T212" t="s">
        <v>87</v>
      </c>
      <c r="U212" t="b">
        <v>1</v>
      </c>
      <c r="V212" t="s">
        <v>133</v>
      </c>
      <c r="W212" s="1">
        <v>44670.418877314813</v>
      </c>
      <c r="X212">
        <v>543</v>
      </c>
      <c r="Y212">
        <v>148</v>
      </c>
      <c r="Z212">
        <v>0</v>
      </c>
      <c r="AA212">
        <v>148</v>
      </c>
      <c r="AB212">
        <v>0</v>
      </c>
      <c r="AC212">
        <v>3</v>
      </c>
      <c r="AD212">
        <v>10</v>
      </c>
      <c r="AE212">
        <v>0</v>
      </c>
      <c r="AF212">
        <v>0</v>
      </c>
      <c r="AG212">
        <v>0</v>
      </c>
      <c r="AH212" t="s">
        <v>124</v>
      </c>
      <c r="AI212" s="1">
        <v>44670.426261574074</v>
      </c>
      <c r="AJ212">
        <v>447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10</v>
      </c>
      <c r="AQ212">
        <v>0</v>
      </c>
      <c r="AR212">
        <v>0</v>
      </c>
      <c r="AS212">
        <v>0</v>
      </c>
      <c r="AT212" t="s">
        <v>87</v>
      </c>
      <c r="AU212" t="s">
        <v>87</v>
      </c>
      <c r="AV212" t="s">
        <v>87</v>
      </c>
      <c r="AW212" t="s">
        <v>87</v>
      </c>
      <c r="AX212" t="s">
        <v>87</v>
      </c>
      <c r="AY212" t="s">
        <v>87</v>
      </c>
      <c r="AZ212" t="s">
        <v>87</v>
      </c>
      <c r="BA212" t="s">
        <v>87</v>
      </c>
      <c r="BB212" t="s">
        <v>87</v>
      </c>
      <c r="BC212" t="s">
        <v>87</v>
      </c>
      <c r="BD212" t="s">
        <v>87</v>
      </c>
      <c r="BE212" t="s">
        <v>87</v>
      </c>
    </row>
    <row r="213" spans="1:57" x14ac:dyDescent="0.35">
      <c r="A213" t="s">
        <v>566</v>
      </c>
      <c r="B213" t="s">
        <v>79</v>
      </c>
      <c r="C213" t="s">
        <v>550</v>
      </c>
      <c r="D213" t="s">
        <v>81</v>
      </c>
      <c r="E213" s="2" t="str">
        <f>HYPERLINK("capsilon://?command=openfolder&amp;siteaddress=FAM.docvelocity-na8.net&amp;folderid=FXFEF69C4B-CAE5-7B8A-2984-AC10634CAD08","FX22045911")</f>
        <v>FX22045911</v>
      </c>
      <c r="F213" t="s">
        <v>19</v>
      </c>
      <c r="G213" t="s">
        <v>19</v>
      </c>
      <c r="H213" t="s">
        <v>82</v>
      </c>
      <c r="I213" t="s">
        <v>567</v>
      </c>
      <c r="J213">
        <v>152</v>
      </c>
      <c r="K213" t="s">
        <v>84</v>
      </c>
      <c r="L213" t="s">
        <v>85</v>
      </c>
      <c r="M213" t="s">
        <v>86</v>
      </c>
      <c r="N213">
        <v>1</v>
      </c>
      <c r="O213" s="1">
        <v>44670.416273148148</v>
      </c>
      <c r="P213" s="1">
        <v>44670.420578703706</v>
      </c>
      <c r="Q213">
        <v>226</v>
      </c>
      <c r="R213">
        <v>146</v>
      </c>
      <c r="S213" t="b">
        <v>0</v>
      </c>
      <c r="T213" t="s">
        <v>87</v>
      </c>
      <c r="U213" t="b">
        <v>0</v>
      </c>
      <c r="V213" t="s">
        <v>133</v>
      </c>
      <c r="W213" s="1">
        <v>44670.420578703706</v>
      </c>
      <c r="X213">
        <v>146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152</v>
      </c>
      <c r="AE213">
        <v>147</v>
      </c>
      <c r="AF213">
        <v>0</v>
      </c>
      <c r="AG213">
        <v>3</v>
      </c>
      <c r="AH213" t="s">
        <v>87</v>
      </c>
      <c r="AI213" t="s">
        <v>87</v>
      </c>
      <c r="AJ213" t="s">
        <v>87</v>
      </c>
      <c r="AK213" t="s">
        <v>87</v>
      </c>
      <c r="AL213" t="s">
        <v>87</v>
      </c>
      <c r="AM213" t="s">
        <v>87</v>
      </c>
      <c r="AN213" t="s">
        <v>87</v>
      </c>
      <c r="AO213" t="s">
        <v>87</v>
      </c>
      <c r="AP213" t="s">
        <v>87</v>
      </c>
      <c r="AQ213" t="s">
        <v>87</v>
      </c>
      <c r="AR213" t="s">
        <v>87</v>
      </c>
      <c r="AS213" t="s">
        <v>87</v>
      </c>
      <c r="AT213" t="s">
        <v>87</v>
      </c>
      <c r="AU213" t="s">
        <v>87</v>
      </c>
      <c r="AV213" t="s">
        <v>87</v>
      </c>
      <c r="AW213" t="s">
        <v>87</v>
      </c>
      <c r="AX213" t="s">
        <v>87</v>
      </c>
      <c r="AY213" t="s">
        <v>87</v>
      </c>
      <c r="AZ213" t="s">
        <v>87</v>
      </c>
      <c r="BA213" t="s">
        <v>87</v>
      </c>
      <c r="BB213" t="s">
        <v>87</v>
      </c>
      <c r="BC213" t="s">
        <v>87</v>
      </c>
      <c r="BD213" t="s">
        <v>87</v>
      </c>
      <c r="BE213" t="s">
        <v>87</v>
      </c>
    </row>
    <row r="214" spans="1:57" x14ac:dyDescent="0.35">
      <c r="A214" t="s">
        <v>568</v>
      </c>
      <c r="B214" t="s">
        <v>79</v>
      </c>
      <c r="C214" t="s">
        <v>550</v>
      </c>
      <c r="D214" t="s">
        <v>81</v>
      </c>
      <c r="E214" s="2" t="str">
        <f>HYPERLINK("capsilon://?command=openfolder&amp;siteaddress=FAM.docvelocity-na8.net&amp;folderid=FXFEF69C4B-CAE5-7B8A-2984-AC10634CAD08","FX22045911")</f>
        <v>FX22045911</v>
      </c>
      <c r="F214" t="s">
        <v>19</v>
      </c>
      <c r="G214" t="s">
        <v>19</v>
      </c>
      <c r="H214" t="s">
        <v>82</v>
      </c>
      <c r="I214" t="s">
        <v>567</v>
      </c>
      <c r="J214">
        <v>200</v>
      </c>
      <c r="K214" t="s">
        <v>84</v>
      </c>
      <c r="L214" t="s">
        <v>85</v>
      </c>
      <c r="M214" t="s">
        <v>86</v>
      </c>
      <c r="N214">
        <v>2</v>
      </c>
      <c r="O214" s="1">
        <v>44670.421226851853</v>
      </c>
      <c r="P214" s="1">
        <v>44670.441446759258</v>
      </c>
      <c r="Q214">
        <v>210</v>
      </c>
      <c r="R214">
        <v>1537</v>
      </c>
      <c r="S214" t="b">
        <v>0</v>
      </c>
      <c r="T214" t="s">
        <v>87</v>
      </c>
      <c r="U214" t="b">
        <v>1</v>
      </c>
      <c r="V214" t="s">
        <v>406</v>
      </c>
      <c r="W214" s="1">
        <v>44670.43409722222</v>
      </c>
      <c r="X214">
        <v>944</v>
      </c>
      <c r="Y214">
        <v>214</v>
      </c>
      <c r="Z214">
        <v>0</v>
      </c>
      <c r="AA214">
        <v>214</v>
      </c>
      <c r="AB214">
        <v>0</v>
      </c>
      <c r="AC214">
        <v>74</v>
      </c>
      <c r="AD214">
        <v>-14</v>
      </c>
      <c r="AE214">
        <v>0</v>
      </c>
      <c r="AF214">
        <v>0</v>
      </c>
      <c r="AG214">
        <v>0</v>
      </c>
      <c r="AH214" t="s">
        <v>124</v>
      </c>
      <c r="AI214" s="1">
        <v>44670.441446759258</v>
      </c>
      <c r="AJ214">
        <v>593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-14</v>
      </c>
      <c r="AQ214">
        <v>0</v>
      </c>
      <c r="AR214">
        <v>0</v>
      </c>
      <c r="AS214">
        <v>0</v>
      </c>
      <c r="AT214" t="s">
        <v>87</v>
      </c>
      <c r="AU214" t="s">
        <v>87</v>
      </c>
      <c r="AV214" t="s">
        <v>87</v>
      </c>
      <c r="AW214" t="s">
        <v>87</v>
      </c>
      <c r="AX214" t="s">
        <v>87</v>
      </c>
      <c r="AY214" t="s">
        <v>87</v>
      </c>
      <c r="AZ214" t="s">
        <v>87</v>
      </c>
      <c r="BA214" t="s">
        <v>87</v>
      </c>
      <c r="BB214" t="s">
        <v>87</v>
      </c>
      <c r="BC214" t="s">
        <v>87</v>
      </c>
      <c r="BD214" t="s">
        <v>87</v>
      </c>
      <c r="BE214" t="s">
        <v>87</v>
      </c>
    </row>
    <row r="215" spans="1:57" x14ac:dyDescent="0.35">
      <c r="A215" t="s">
        <v>569</v>
      </c>
      <c r="B215" t="s">
        <v>79</v>
      </c>
      <c r="C215" t="s">
        <v>570</v>
      </c>
      <c r="D215" t="s">
        <v>81</v>
      </c>
      <c r="E215" s="2" t="str">
        <f>HYPERLINK("capsilon://?command=openfolder&amp;siteaddress=FAM.docvelocity-na8.net&amp;folderid=FXA0C87E57-77BF-CFB8-9F96-F3E1D7D9F0F2","FX22032877")</f>
        <v>FX22032877</v>
      </c>
      <c r="F215" t="s">
        <v>19</v>
      </c>
      <c r="G215" t="s">
        <v>19</v>
      </c>
      <c r="H215" t="s">
        <v>82</v>
      </c>
      <c r="I215" t="s">
        <v>571</v>
      </c>
      <c r="J215">
        <v>0</v>
      </c>
      <c r="K215" t="s">
        <v>84</v>
      </c>
      <c r="L215" t="s">
        <v>85</v>
      </c>
      <c r="M215" t="s">
        <v>86</v>
      </c>
      <c r="N215">
        <v>2</v>
      </c>
      <c r="O215" s="1">
        <v>44652.326342592591</v>
      </c>
      <c r="P215" s="1">
        <v>44652.351423611108</v>
      </c>
      <c r="Q215">
        <v>1898</v>
      </c>
      <c r="R215">
        <v>269</v>
      </c>
      <c r="S215" t="b">
        <v>0</v>
      </c>
      <c r="T215" t="s">
        <v>87</v>
      </c>
      <c r="U215" t="b">
        <v>0</v>
      </c>
      <c r="V215" t="s">
        <v>133</v>
      </c>
      <c r="W215" s="1">
        <v>44652.351006944446</v>
      </c>
      <c r="X215">
        <v>243</v>
      </c>
      <c r="Y215">
        <v>0</v>
      </c>
      <c r="Z215">
        <v>0</v>
      </c>
      <c r="AA215">
        <v>0</v>
      </c>
      <c r="AB215">
        <v>52</v>
      </c>
      <c r="AC215">
        <v>0</v>
      </c>
      <c r="AD215">
        <v>0</v>
      </c>
      <c r="AE215">
        <v>0</v>
      </c>
      <c r="AF215">
        <v>0</v>
      </c>
      <c r="AG215">
        <v>0</v>
      </c>
      <c r="AH215" t="s">
        <v>114</v>
      </c>
      <c r="AI215" s="1">
        <v>44652.351423611108</v>
      </c>
      <c r="AJ215">
        <v>26</v>
      </c>
      <c r="AK215">
        <v>0</v>
      </c>
      <c r="AL215">
        <v>0</v>
      </c>
      <c r="AM215">
        <v>0</v>
      </c>
      <c r="AN215">
        <v>52</v>
      </c>
      <c r="AO215">
        <v>0</v>
      </c>
      <c r="AP215">
        <v>0</v>
      </c>
      <c r="AQ215">
        <v>0</v>
      </c>
      <c r="AR215">
        <v>0</v>
      </c>
      <c r="AS215">
        <v>0</v>
      </c>
      <c r="AT215" t="s">
        <v>87</v>
      </c>
      <c r="AU215" t="s">
        <v>87</v>
      </c>
      <c r="AV215" t="s">
        <v>87</v>
      </c>
      <c r="AW215" t="s">
        <v>87</v>
      </c>
      <c r="AX215" t="s">
        <v>87</v>
      </c>
      <c r="AY215" t="s">
        <v>87</v>
      </c>
      <c r="AZ215" t="s">
        <v>87</v>
      </c>
      <c r="BA215" t="s">
        <v>87</v>
      </c>
      <c r="BB215" t="s">
        <v>87</v>
      </c>
      <c r="BC215" t="s">
        <v>87</v>
      </c>
      <c r="BD215" t="s">
        <v>87</v>
      </c>
      <c r="BE215" t="s">
        <v>87</v>
      </c>
    </row>
    <row r="216" spans="1:57" x14ac:dyDescent="0.35">
      <c r="A216" t="s">
        <v>572</v>
      </c>
      <c r="B216" t="s">
        <v>79</v>
      </c>
      <c r="C216" t="s">
        <v>573</v>
      </c>
      <c r="D216" t="s">
        <v>81</v>
      </c>
      <c r="E216" s="2" t="str">
        <f>HYPERLINK("capsilon://?command=openfolder&amp;siteaddress=FAM.docvelocity-na8.net&amp;folderid=FX928E26A4-AB18-8958-571C-BD1ED972C012","FX22038328")</f>
        <v>FX22038328</v>
      </c>
      <c r="F216" t="s">
        <v>19</v>
      </c>
      <c r="G216" t="s">
        <v>19</v>
      </c>
      <c r="H216" t="s">
        <v>82</v>
      </c>
      <c r="I216" t="s">
        <v>574</v>
      </c>
      <c r="J216">
        <v>0</v>
      </c>
      <c r="K216" t="s">
        <v>84</v>
      </c>
      <c r="L216" t="s">
        <v>85</v>
      </c>
      <c r="M216" t="s">
        <v>86</v>
      </c>
      <c r="N216">
        <v>2</v>
      </c>
      <c r="O216" s="1">
        <v>44670.440752314818</v>
      </c>
      <c r="P216" s="1">
        <v>44670.443738425929</v>
      </c>
      <c r="Q216">
        <v>105</v>
      </c>
      <c r="R216">
        <v>153</v>
      </c>
      <c r="S216" t="b">
        <v>0</v>
      </c>
      <c r="T216" t="s">
        <v>87</v>
      </c>
      <c r="U216" t="b">
        <v>0</v>
      </c>
      <c r="V216" t="s">
        <v>406</v>
      </c>
      <c r="W216" s="1">
        <v>44670.442546296297</v>
      </c>
      <c r="X216">
        <v>78</v>
      </c>
      <c r="Y216">
        <v>9</v>
      </c>
      <c r="Z216">
        <v>0</v>
      </c>
      <c r="AA216">
        <v>9</v>
      </c>
      <c r="AB216">
        <v>0</v>
      </c>
      <c r="AC216">
        <v>2</v>
      </c>
      <c r="AD216">
        <v>-9</v>
      </c>
      <c r="AE216">
        <v>0</v>
      </c>
      <c r="AF216">
        <v>0</v>
      </c>
      <c r="AG216">
        <v>0</v>
      </c>
      <c r="AH216" t="s">
        <v>137</v>
      </c>
      <c r="AI216" s="1">
        <v>44670.443738425929</v>
      </c>
      <c r="AJ216">
        <v>75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-9</v>
      </c>
      <c r="AQ216">
        <v>0</v>
      </c>
      <c r="AR216">
        <v>0</v>
      </c>
      <c r="AS216">
        <v>0</v>
      </c>
      <c r="AT216" t="s">
        <v>87</v>
      </c>
      <c r="AU216" t="s">
        <v>87</v>
      </c>
      <c r="AV216" t="s">
        <v>87</v>
      </c>
      <c r="AW216" t="s">
        <v>87</v>
      </c>
      <c r="AX216" t="s">
        <v>87</v>
      </c>
      <c r="AY216" t="s">
        <v>87</v>
      </c>
      <c r="AZ216" t="s">
        <v>87</v>
      </c>
      <c r="BA216" t="s">
        <v>87</v>
      </c>
      <c r="BB216" t="s">
        <v>87</v>
      </c>
      <c r="BC216" t="s">
        <v>87</v>
      </c>
      <c r="BD216" t="s">
        <v>87</v>
      </c>
      <c r="BE216" t="s">
        <v>87</v>
      </c>
    </row>
    <row r="217" spans="1:57" x14ac:dyDescent="0.35">
      <c r="A217" t="s">
        <v>575</v>
      </c>
      <c r="B217" t="s">
        <v>79</v>
      </c>
      <c r="C217" t="s">
        <v>172</v>
      </c>
      <c r="D217" t="s">
        <v>81</v>
      </c>
      <c r="E217" s="2" t="str">
        <f>HYPERLINK("capsilon://?command=openfolder&amp;siteaddress=FAM.docvelocity-na8.net&amp;folderid=FX485906F3-5ADB-8764-3CDC-0B325A7C0F9A","FX22041319")</f>
        <v>FX22041319</v>
      </c>
      <c r="F217" t="s">
        <v>19</v>
      </c>
      <c r="G217" t="s">
        <v>19</v>
      </c>
      <c r="H217" t="s">
        <v>82</v>
      </c>
      <c r="I217" t="s">
        <v>576</v>
      </c>
      <c r="J217">
        <v>0</v>
      </c>
      <c r="K217" t="s">
        <v>84</v>
      </c>
      <c r="L217" t="s">
        <v>85</v>
      </c>
      <c r="M217" t="s">
        <v>86</v>
      </c>
      <c r="N217">
        <v>2</v>
      </c>
      <c r="O217" s="1">
        <v>44670.448275462964</v>
      </c>
      <c r="P217" s="1">
        <v>44670.460543981484</v>
      </c>
      <c r="Q217">
        <v>872</v>
      </c>
      <c r="R217">
        <v>188</v>
      </c>
      <c r="S217" t="b">
        <v>0</v>
      </c>
      <c r="T217" t="s">
        <v>87</v>
      </c>
      <c r="U217" t="b">
        <v>0</v>
      </c>
      <c r="V217" t="s">
        <v>119</v>
      </c>
      <c r="W217" s="1">
        <v>44670.457800925928</v>
      </c>
      <c r="X217">
        <v>146</v>
      </c>
      <c r="Y217">
        <v>0</v>
      </c>
      <c r="Z217">
        <v>0</v>
      </c>
      <c r="AA217">
        <v>0</v>
      </c>
      <c r="AB217">
        <v>52</v>
      </c>
      <c r="AC217">
        <v>0</v>
      </c>
      <c r="AD217">
        <v>0</v>
      </c>
      <c r="AE217">
        <v>0</v>
      </c>
      <c r="AF217">
        <v>0</v>
      </c>
      <c r="AG217">
        <v>0</v>
      </c>
      <c r="AH217" t="s">
        <v>114</v>
      </c>
      <c r="AI217" s="1">
        <v>44670.460543981484</v>
      </c>
      <c r="AJ217">
        <v>22</v>
      </c>
      <c r="AK217">
        <v>0</v>
      </c>
      <c r="AL217">
        <v>0</v>
      </c>
      <c r="AM217">
        <v>0</v>
      </c>
      <c r="AN217">
        <v>52</v>
      </c>
      <c r="AO217">
        <v>0</v>
      </c>
      <c r="AP217">
        <v>0</v>
      </c>
      <c r="AQ217">
        <v>0</v>
      </c>
      <c r="AR217">
        <v>0</v>
      </c>
      <c r="AS217">
        <v>0</v>
      </c>
      <c r="AT217" t="s">
        <v>87</v>
      </c>
      <c r="AU217" t="s">
        <v>87</v>
      </c>
      <c r="AV217" t="s">
        <v>87</v>
      </c>
      <c r="AW217" t="s">
        <v>87</v>
      </c>
      <c r="AX217" t="s">
        <v>87</v>
      </c>
      <c r="AY217" t="s">
        <v>87</v>
      </c>
      <c r="AZ217" t="s">
        <v>87</v>
      </c>
      <c r="BA217" t="s">
        <v>87</v>
      </c>
      <c r="BB217" t="s">
        <v>87</v>
      </c>
      <c r="BC217" t="s">
        <v>87</v>
      </c>
      <c r="BD217" t="s">
        <v>87</v>
      </c>
      <c r="BE217" t="s">
        <v>87</v>
      </c>
    </row>
    <row r="218" spans="1:57" x14ac:dyDescent="0.35">
      <c r="A218" t="s">
        <v>577</v>
      </c>
      <c r="B218" t="s">
        <v>79</v>
      </c>
      <c r="C218" t="s">
        <v>172</v>
      </c>
      <c r="D218" t="s">
        <v>81</v>
      </c>
      <c r="E218" s="2" t="str">
        <f>HYPERLINK("capsilon://?command=openfolder&amp;siteaddress=FAM.docvelocity-na8.net&amp;folderid=FX485906F3-5ADB-8764-3CDC-0B325A7C0F9A","FX22041319")</f>
        <v>FX22041319</v>
      </c>
      <c r="F218" t="s">
        <v>19</v>
      </c>
      <c r="G218" t="s">
        <v>19</v>
      </c>
      <c r="H218" t="s">
        <v>82</v>
      </c>
      <c r="I218" t="s">
        <v>578</v>
      </c>
      <c r="J218">
        <v>0</v>
      </c>
      <c r="K218" t="s">
        <v>84</v>
      </c>
      <c r="L218" t="s">
        <v>85</v>
      </c>
      <c r="M218" t="s">
        <v>86</v>
      </c>
      <c r="N218">
        <v>2</v>
      </c>
      <c r="O218" s="1">
        <v>44670.496319444443</v>
      </c>
      <c r="P218" s="1">
        <v>44670.527407407404</v>
      </c>
      <c r="Q218">
        <v>490</v>
      </c>
      <c r="R218">
        <v>2196</v>
      </c>
      <c r="S218" t="b">
        <v>0</v>
      </c>
      <c r="T218" t="s">
        <v>87</v>
      </c>
      <c r="U218" t="b">
        <v>0</v>
      </c>
      <c r="V218" t="s">
        <v>448</v>
      </c>
      <c r="W218" s="1">
        <v>44670.521319444444</v>
      </c>
      <c r="X218">
        <v>1682</v>
      </c>
      <c r="Y218">
        <v>52</v>
      </c>
      <c r="Z218">
        <v>0</v>
      </c>
      <c r="AA218">
        <v>52</v>
      </c>
      <c r="AB218">
        <v>0</v>
      </c>
      <c r="AC218">
        <v>18</v>
      </c>
      <c r="AD218">
        <v>-52</v>
      </c>
      <c r="AE218">
        <v>0</v>
      </c>
      <c r="AF218">
        <v>0</v>
      </c>
      <c r="AG218">
        <v>0</v>
      </c>
      <c r="AH218" t="s">
        <v>100</v>
      </c>
      <c r="AI218" s="1">
        <v>44670.527407407404</v>
      </c>
      <c r="AJ218">
        <v>492</v>
      </c>
      <c r="AK218">
        <v>4</v>
      </c>
      <c r="AL218">
        <v>0</v>
      </c>
      <c r="AM218">
        <v>4</v>
      </c>
      <c r="AN218">
        <v>0</v>
      </c>
      <c r="AO218">
        <v>11</v>
      </c>
      <c r="AP218">
        <v>-56</v>
      </c>
      <c r="AQ218">
        <v>0</v>
      </c>
      <c r="AR218">
        <v>0</v>
      </c>
      <c r="AS218">
        <v>0</v>
      </c>
      <c r="AT218" t="s">
        <v>87</v>
      </c>
      <c r="AU218" t="s">
        <v>87</v>
      </c>
      <c r="AV218" t="s">
        <v>87</v>
      </c>
      <c r="AW218" t="s">
        <v>87</v>
      </c>
      <c r="AX218" t="s">
        <v>87</v>
      </c>
      <c r="AY218" t="s">
        <v>87</v>
      </c>
      <c r="AZ218" t="s">
        <v>87</v>
      </c>
      <c r="BA218" t="s">
        <v>87</v>
      </c>
      <c r="BB218" t="s">
        <v>87</v>
      </c>
      <c r="BC218" t="s">
        <v>87</v>
      </c>
      <c r="BD218" t="s">
        <v>87</v>
      </c>
      <c r="BE218" t="s">
        <v>87</v>
      </c>
    </row>
    <row r="219" spans="1:57" x14ac:dyDescent="0.35">
      <c r="A219" t="s">
        <v>579</v>
      </c>
      <c r="B219" t="s">
        <v>79</v>
      </c>
      <c r="C219" t="s">
        <v>580</v>
      </c>
      <c r="D219" t="s">
        <v>81</v>
      </c>
      <c r="E219" s="2" t="str">
        <f>HYPERLINK("capsilon://?command=openfolder&amp;siteaddress=FAM.docvelocity-na8.net&amp;folderid=FXE241E350-5516-3BC3-19FD-B09EAF56E470","FX22037304")</f>
        <v>FX22037304</v>
      </c>
      <c r="F219" t="s">
        <v>19</v>
      </c>
      <c r="G219" t="s">
        <v>19</v>
      </c>
      <c r="H219" t="s">
        <v>82</v>
      </c>
      <c r="I219" t="s">
        <v>581</v>
      </c>
      <c r="J219">
        <v>0</v>
      </c>
      <c r="K219" t="s">
        <v>84</v>
      </c>
      <c r="L219" t="s">
        <v>85</v>
      </c>
      <c r="M219" t="s">
        <v>86</v>
      </c>
      <c r="N219">
        <v>2</v>
      </c>
      <c r="O219" s="1">
        <v>44670.498229166667</v>
      </c>
      <c r="P219" s="1">
        <v>44670.517361111109</v>
      </c>
      <c r="Q219">
        <v>827</v>
      </c>
      <c r="R219">
        <v>826</v>
      </c>
      <c r="S219" t="b">
        <v>0</v>
      </c>
      <c r="T219" t="s">
        <v>87</v>
      </c>
      <c r="U219" t="b">
        <v>0</v>
      </c>
      <c r="V219" t="s">
        <v>464</v>
      </c>
      <c r="W219" s="1">
        <v>44670.512349537035</v>
      </c>
      <c r="X219">
        <v>77</v>
      </c>
      <c r="Y219">
        <v>0</v>
      </c>
      <c r="Z219">
        <v>0</v>
      </c>
      <c r="AA219">
        <v>0</v>
      </c>
      <c r="AB219">
        <v>9</v>
      </c>
      <c r="AC219">
        <v>0</v>
      </c>
      <c r="AD219">
        <v>0</v>
      </c>
      <c r="AE219">
        <v>0</v>
      </c>
      <c r="AF219">
        <v>0</v>
      </c>
      <c r="AG219">
        <v>0</v>
      </c>
      <c r="AH219" t="s">
        <v>89</v>
      </c>
      <c r="AI219" s="1">
        <v>44670.517361111109</v>
      </c>
      <c r="AJ219">
        <v>23</v>
      </c>
      <c r="AK219">
        <v>0</v>
      </c>
      <c r="AL219">
        <v>0</v>
      </c>
      <c r="AM219">
        <v>0</v>
      </c>
      <c r="AN219">
        <v>9</v>
      </c>
      <c r="AO219">
        <v>0</v>
      </c>
      <c r="AP219">
        <v>0</v>
      </c>
      <c r="AQ219">
        <v>0</v>
      </c>
      <c r="AR219">
        <v>0</v>
      </c>
      <c r="AS219">
        <v>0</v>
      </c>
      <c r="AT219" t="s">
        <v>87</v>
      </c>
      <c r="AU219" t="s">
        <v>87</v>
      </c>
      <c r="AV219" t="s">
        <v>87</v>
      </c>
      <c r="AW219" t="s">
        <v>87</v>
      </c>
      <c r="AX219" t="s">
        <v>87</v>
      </c>
      <c r="AY219" t="s">
        <v>87</v>
      </c>
      <c r="AZ219" t="s">
        <v>87</v>
      </c>
      <c r="BA219" t="s">
        <v>87</v>
      </c>
      <c r="BB219" t="s">
        <v>87</v>
      </c>
      <c r="BC219" t="s">
        <v>87</v>
      </c>
      <c r="BD219" t="s">
        <v>87</v>
      </c>
      <c r="BE219" t="s">
        <v>87</v>
      </c>
    </row>
    <row r="220" spans="1:57" x14ac:dyDescent="0.35">
      <c r="A220" t="s">
        <v>582</v>
      </c>
      <c r="B220" t="s">
        <v>79</v>
      </c>
      <c r="C220" t="s">
        <v>583</v>
      </c>
      <c r="D220" t="s">
        <v>81</v>
      </c>
      <c r="E220" s="2" t="str">
        <f>HYPERLINK("capsilon://?command=openfolder&amp;siteaddress=FAM.docvelocity-na8.net&amp;folderid=FXC8D2C5A0-AD6B-6139-F6E2-0C7E7A722E9D","FX22031001")</f>
        <v>FX22031001</v>
      </c>
      <c r="F220" t="s">
        <v>19</v>
      </c>
      <c r="G220" t="s">
        <v>19</v>
      </c>
      <c r="H220" t="s">
        <v>82</v>
      </c>
      <c r="I220" t="s">
        <v>584</v>
      </c>
      <c r="J220">
        <v>0</v>
      </c>
      <c r="K220" t="s">
        <v>84</v>
      </c>
      <c r="L220" t="s">
        <v>85</v>
      </c>
      <c r="M220" t="s">
        <v>86</v>
      </c>
      <c r="N220">
        <v>2</v>
      </c>
      <c r="O220" s="1">
        <v>44655.504421296297</v>
      </c>
      <c r="P220" s="1">
        <v>44655.515821759262</v>
      </c>
      <c r="Q220">
        <v>523</v>
      </c>
      <c r="R220">
        <v>462</v>
      </c>
      <c r="S220" t="b">
        <v>0</v>
      </c>
      <c r="T220" t="s">
        <v>87</v>
      </c>
      <c r="U220" t="b">
        <v>0</v>
      </c>
      <c r="V220" t="s">
        <v>228</v>
      </c>
      <c r="W220" s="1">
        <v>44655.509004629632</v>
      </c>
      <c r="X220">
        <v>351</v>
      </c>
      <c r="Y220">
        <v>9</v>
      </c>
      <c r="Z220">
        <v>0</v>
      </c>
      <c r="AA220">
        <v>9</v>
      </c>
      <c r="AB220">
        <v>0</v>
      </c>
      <c r="AC220">
        <v>2</v>
      </c>
      <c r="AD220">
        <v>-9</v>
      </c>
      <c r="AE220">
        <v>0</v>
      </c>
      <c r="AF220">
        <v>0</v>
      </c>
      <c r="AG220">
        <v>0</v>
      </c>
      <c r="AH220" t="s">
        <v>89</v>
      </c>
      <c r="AI220" s="1">
        <v>44655.515821759262</v>
      </c>
      <c r="AJ220">
        <v>91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-9</v>
      </c>
      <c r="AQ220">
        <v>0</v>
      </c>
      <c r="AR220">
        <v>0</v>
      </c>
      <c r="AS220">
        <v>0</v>
      </c>
      <c r="AT220" t="s">
        <v>87</v>
      </c>
      <c r="AU220" t="s">
        <v>87</v>
      </c>
      <c r="AV220" t="s">
        <v>87</v>
      </c>
      <c r="AW220" t="s">
        <v>87</v>
      </c>
      <c r="AX220" t="s">
        <v>87</v>
      </c>
      <c r="AY220" t="s">
        <v>87</v>
      </c>
      <c r="AZ220" t="s">
        <v>87</v>
      </c>
      <c r="BA220" t="s">
        <v>87</v>
      </c>
      <c r="BB220" t="s">
        <v>87</v>
      </c>
      <c r="BC220" t="s">
        <v>87</v>
      </c>
      <c r="BD220" t="s">
        <v>87</v>
      </c>
      <c r="BE220" t="s">
        <v>87</v>
      </c>
    </row>
    <row r="221" spans="1:57" x14ac:dyDescent="0.35">
      <c r="A221" t="s">
        <v>585</v>
      </c>
      <c r="B221" t="s">
        <v>79</v>
      </c>
      <c r="C221" t="s">
        <v>586</v>
      </c>
      <c r="D221" t="s">
        <v>81</v>
      </c>
      <c r="E221" s="2" t="str">
        <f>HYPERLINK("capsilon://?command=openfolder&amp;siteaddress=FAM.docvelocity-na8.net&amp;folderid=FX5CDBCA65-FB64-63E8-ADE2-FD54D1F5AB89","FX22022098")</f>
        <v>FX22022098</v>
      </c>
      <c r="F221" t="s">
        <v>19</v>
      </c>
      <c r="G221" t="s">
        <v>19</v>
      </c>
      <c r="H221" t="s">
        <v>82</v>
      </c>
      <c r="I221" t="s">
        <v>587</v>
      </c>
      <c r="J221">
        <v>0</v>
      </c>
      <c r="K221" t="s">
        <v>84</v>
      </c>
      <c r="L221" t="s">
        <v>85</v>
      </c>
      <c r="M221" t="s">
        <v>86</v>
      </c>
      <c r="N221">
        <v>2</v>
      </c>
      <c r="O221" s="1">
        <v>44670.550439814811</v>
      </c>
      <c r="P221" s="1">
        <v>44670.599965277775</v>
      </c>
      <c r="Q221">
        <v>516</v>
      </c>
      <c r="R221">
        <v>3763</v>
      </c>
      <c r="S221" t="b">
        <v>0</v>
      </c>
      <c r="T221" t="s">
        <v>87</v>
      </c>
      <c r="U221" t="b">
        <v>0</v>
      </c>
      <c r="V221" t="s">
        <v>228</v>
      </c>
      <c r="W221" s="1">
        <v>44670.59233796296</v>
      </c>
      <c r="X221">
        <v>3602</v>
      </c>
      <c r="Y221">
        <v>11</v>
      </c>
      <c r="Z221">
        <v>0</v>
      </c>
      <c r="AA221">
        <v>11</v>
      </c>
      <c r="AB221">
        <v>0</v>
      </c>
      <c r="AC221">
        <v>4</v>
      </c>
      <c r="AD221">
        <v>-11</v>
      </c>
      <c r="AE221">
        <v>0</v>
      </c>
      <c r="AF221">
        <v>0</v>
      </c>
      <c r="AG221">
        <v>0</v>
      </c>
      <c r="AH221" t="s">
        <v>89</v>
      </c>
      <c r="AI221" s="1">
        <v>44670.599965277775</v>
      </c>
      <c r="AJ221">
        <v>161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-11</v>
      </c>
      <c r="AQ221">
        <v>0</v>
      </c>
      <c r="AR221">
        <v>0</v>
      </c>
      <c r="AS221">
        <v>0</v>
      </c>
      <c r="AT221" t="s">
        <v>87</v>
      </c>
      <c r="AU221" t="s">
        <v>87</v>
      </c>
      <c r="AV221" t="s">
        <v>87</v>
      </c>
      <c r="AW221" t="s">
        <v>87</v>
      </c>
      <c r="AX221" t="s">
        <v>87</v>
      </c>
      <c r="AY221" t="s">
        <v>87</v>
      </c>
      <c r="AZ221" t="s">
        <v>87</v>
      </c>
      <c r="BA221" t="s">
        <v>87</v>
      </c>
      <c r="BB221" t="s">
        <v>87</v>
      </c>
      <c r="BC221" t="s">
        <v>87</v>
      </c>
      <c r="BD221" t="s">
        <v>87</v>
      </c>
      <c r="BE221" t="s">
        <v>87</v>
      </c>
    </row>
    <row r="222" spans="1:57" x14ac:dyDescent="0.35">
      <c r="A222" t="s">
        <v>588</v>
      </c>
      <c r="B222" t="s">
        <v>79</v>
      </c>
      <c r="C222" t="s">
        <v>589</v>
      </c>
      <c r="D222" t="s">
        <v>81</v>
      </c>
      <c r="E222" s="2" t="str">
        <f>HYPERLINK("capsilon://?command=openfolder&amp;siteaddress=FAM.docvelocity-na8.net&amp;folderid=FX5230AB05-D2EA-AE1B-5639-81E31E216290","FX22027038")</f>
        <v>FX22027038</v>
      </c>
      <c r="F222" t="s">
        <v>19</v>
      </c>
      <c r="G222" t="s">
        <v>19</v>
      </c>
      <c r="H222" t="s">
        <v>82</v>
      </c>
      <c r="I222" t="s">
        <v>590</v>
      </c>
      <c r="J222">
        <v>0</v>
      </c>
      <c r="K222" t="s">
        <v>84</v>
      </c>
      <c r="L222" t="s">
        <v>85</v>
      </c>
      <c r="M222" t="s">
        <v>86</v>
      </c>
      <c r="N222">
        <v>2</v>
      </c>
      <c r="O222" s="1">
        <v>44670.557685185187</v>
      </c>
      <c r="P222" s="1">
        <v>44670.590115740742</v>
      </c>
      <c r="Q222">
        <v>1191</v>
      </c>
      <c r="R222">
        <v>1611</v>
      </c>
      <c r="S222" t="b">
        <v>0</v>
      </c>
      <c r="T222" t="s">
        <v>87</v>
      </c>
      <c r="U222" t="b">
        <v>0</v>
      </c>
      <c r="V222" t="s">
        <v>332</v>
      </c>
      <c r="W222" s="1">
        <v>44670.571006944447</v>
      </c>
      <c r="X222">
        <v>1113</v>
      </c>
      <c r="Y222">
        <v>52</v>
      </c>
      <c r="Z222">
        <v>0</v>
      </c>
      <c r="AA222">
        <v>52</v>
      </c>
      <c r="AB222">
        <v>0</v>
      </c>
      <c r="AC222">
        <v>27</v>
      </c>
      <c r="AD222">
        <v>-52</v>
      </c>
      <c r="AE222">
        <v>0</v>
      </c>
      <c r="AF222">
        <v>0</v>
      </c>
      <c r="AG222">
        <v>0</v>
      </c>
      <c r="AH222" t="s">
        <v>89</v>
      </c>
      <c r="AI222" s="1">
        <v>44670.590115740742</v>
      </c>
      <c r="AJ222">
        <v>498</v>
      </c>
      <c r="AK222">
        <v>2</v>
      </c>
      <c r="AL222">
        <v>0</v>
      </c>
      <c r="AM222">
        <v>2</v>
      </c>
      <c r="AN222">
        <v>0</v>
      </c>
      <c r="AO222">
        <v>2</v>
      </c>
      <c r="AP222">
        <v>-54</v>
      </c>
      <c r="AQ222">
        <v>0</v>
      </c>
      <c r="AR222">
        <v>0</v>
      </c>
      <c r="AS222">
        <v>0</v>
      </c>
      <c r="AT222" t="s">
        <v>87</v>
      </c>
      <c r="AU222" t="s">
        <v>87</v>
      </c>
      <c r="AV222" t="s">
        <v>87</v>
      </c>
      <c r="AW222" t="s">
        <v>87</v>
      </c>
      <c r="AX222" t="s">
        <v>87</v>
      </c>
      <c r="AY222" t="s">
        <v>87</v>
      </c>
      <c r="AZ222" t="s">
        <v>87</v>
      </c>
      <c r="BA222" t="s">
        <v>87</v>
      </c>
      <c r="BB222" t="s">
        <v>87</v>
      </c>
      <c r="BC222" t="s">
        <v>87</v>
      </c>
      <c r="BD222" t="s">
        <v>87</v>
      </c>
      <c r="BE222" t="s">
        <v>87</v>
      </c>
    </row>
    <row r="223" spans="1:57" x14ac:dyDescent="0.35">
      <c r="A223" t="s">
        <v>591</v>
      </c>
      <c r="B223" t="s">
        <v>79</v>
      </c>
      <c r="C223" t="s">
        <v>522</v>
      </c>
      <c r="D223" t="s">
        <v>81</v>
      </c>
      <c r="E223" s="2" t="str">
        <f>HYPERLINK("capsilon://?command=openfolder&amp;siteaddress=FAM.docvelocity-na8.net&amp;folderid=FXDB33E5A5-20AD-35EA-7A62-855FD810C50E","FX22045107")</f>
        <v>FX22045107</v>
      </c>
      <c r="F223" t="s">
        <v>19</v>
      </c>
      <c r="G223" t="s">
        <v>19</v>
      </c>
      <c r="H223" t="s">
        <v>82</v>
      </c>
      <c r="I223" t="s">
        <v>592</v>
      </c>
      <c r="J223">
        <v>180</v>
      </c>
      <c r="K223" t="s">
        <v>84</v>
      </c>
      <c r="L223" t="s">
        <v>85</v>
      </c>
      <c r="M223" t="s">
        <v>86</v>
      </c>
      <c r="N223">
        <v>1</v>
      </c>
      <c r="O223" s="1">
        <v>44670.579722222225</v>
      </c>
      <c r="P223" s="1">
        <v>44670.589814814812</v>
      </c>
      <c r="Q223">
        <v>301</v>
      </c>
      <c r="R223">
        <v>571</v>
      </c>
      <c r="S223" t="b">
        <v>0</v>
      </c>
      <c r="T223" t="s">
        <v>87</v>
      </c>
      <c r="U223" t="b">
        <v>0</v>
      </c>
      <c r="V223" t="s">
        <v>93</v>
      </c>
      <c r="W223" s="1">
        <v>44670.589814814812</v>
      </c>
      <c r="X223">
        <v>173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180</v>
      </c>
      <c r="AE223">
        <v>170</v>
      </c>
      <c r="AF223">
        <v>0</v>
      </c>
      <c r="AG223">
        <v>4</v>
      </c>
      <c r="AH223" t="s">
        <v>87</v>
      </c>
      <c r="AI223" t="s">
        <v>87</v>
      </c>
      <c r="AJ223" t="s">
        <v>87</v>
      </c>
      <c r="AK223" t="s">
        <v>87</v>
      </c>
      <c r="AL223" t="s">
        <v>87</v>
      </c>
      <c r="AM223" t="s">
        <v>87</v>
      </c>
      <c r="AN223" t="s">
        <v>87</v>
      </c>
      <c r="AO223" t="s">
        <v>87</v>
      </c>
      <c r="AP223" t="s">
        <v>87</v>
      </c>
      <c r="AQ223" t="s">
        <v>87</v>
      </c>
      <c r="AR223" t="s">
        <v>87</v>
      </c>
      <c r="AS223" t="s">
        <v>87</v>
      </c>
      <c r="AT223" t="s">
        <v>87</v>
      </c>
      <c r="AU223" t="s">
        <v>87</v>
      </c>
      <c r="AV223" t="s">
        <v>87</v>
      </c>
      <c r="AW223" t="s">
        <v>87</v>
      </c>
      <c r="AX223" t="s">
        <v>87</v>
      </c>
      <c r="AY223" t="s">
        <v>87</v>
      </c>
      <c r="AZ223" t="s">
        <v>87</v>
      </c>
      <c r="BA223" t="s">
        <v>87</v>
      </c>
      <c r="BB223" t="s">
        <v>87</v>
      </c>
      <c r="BC223" t="s">
        <v>87</v>
      </c>
      <c r="BD223" t="s">
        <v>87</v>
      </c>
      <c r="BE223" t="s">
        <v>87</v>
      </c>
    </row>
    <row r="224" spans="1:57" x14ac:dyDescent="0.35">
      <c r="A224" t="s">
        <v>593</v>
      </c>
      <c r="B224" t="s">
        <v>79</v>
      </c>
      <c r="C224" t="s">
        <v>522</v>
      </c>
      <c r="D224" t="s">
        <v>81</v>
      </c>
      <c r="E224" s="2" t="str">
        <f>HYPERLINK("capsilon://?command=openfolder&amp;siteaddress=FAM.docvelocity-na8.net&amp;folderid=FXDB33E5A5-20AD-35EA-7A62-855FD810C50E","FX22045107")</f>
        <v>FX22045107</v>
      </c>
      <c r="F224" t="s">
        <v>19</v>
      </c>
      <c r="G224" t="s">
        <v>19</v>
      </c>
      <c r="H224" t="s">
        <v>82</v>
      </c>
      <c r="I224" t="s">
        <v>592</v>
      </c>
      <c r="J224">
        <v>228</v>
      </c>
      <c r="K224" t="s">
        <v>84</v>
      </c>
      <c r="L224" t="s">
        <v>85</v>
      </c>
      <c r="M224" t="s">
        <v>86</v>
      </c>
      <c r="N224">
        <v>2</v>
      </c>
      <c r="O224" s="1">
        <v>44670.590601851851</v>
      </c>
      <c r="P224" s="1">
        <v>44670.620347222219</v>
      </c>
      <c r="Q224">
        <v>486</v>
      </c>
      <c r="R224">
        <v>2084</v>
      </c>
      <c r="S224" t="b">
        <v>0</v>
      </c>
      <c r="T224" t="s">
        <v>87</v>
      </c>
      <c r="U224" t="b">
        <v>1</v>
      </c>
      <c r="V224" t="s">
        <v>464</v>
      </c>
      <c r="W224" s="1">
        <v>44670.604629629626</v>
      </c>
      <c r="X224">
        <v>1208</v>
      </c>
      <c r="Y224">
        <v>196</v>
      </c>
      <c r="Z224">
        <v>0</v>
      </c>
      <c r="AA224">
        <v>196</v>
      </c>
      <c r="AB224">
        <v>0</v>
      </c>
      <c r="AC224">
        <v>62</v>
      </c>
      <c r="AD224">
        <v>32</v>
      </c>
      <c r="AE224">
        <v>0</v>
      </c>
      <c r="AF224">
        <v>0</v>
      </c>
      <c r="AG224">
        <v>0</v>
      </c>
      <c r="AH224" t="s">
        <v>232</v>
      </c>
      <c r="AI224" s="1">
        <v>44670.620347222219</v>
      </c>
      <c r="AJ224">
        <v>876</v>
      </c>
      <c r="AK224">
        <v>6</v>
      </c>
      <c r="AL224">
        <v>0</v>
      </c>
      <c r="AM224">
        <v>6</v>
      </c>
      <c r="AN224">
        <v>0</v>
      </c>
      <c r="AO224">
        <v>6</v>
      </c>
      <c r="AP224">
        <v>26</v>
      </c>
      <c r="AQ224">
        <v>0</v>
      </c>
      <c r="AR224">
        <v>0</v>
      </c>
      <c r="AS224">
        <v>0</v>
      </c>
      <c r="AT224" t="s">
        <v>87</v>
      </c>
      <c r="AU224" t="s">
        <v>87</v>
      </c>
      <c r="AV224" t="s">
        <v>87</v>
      </c>
      <c r="AW224" t="s">
        <v>87</v>
      </c>
      <c r="AX224" t="s">
        <v>87</v>
      </c>
      <c r="AY224" t="s">
        <v>87</v>
      </c>
      <c r="AZ224" t="s">
        <v>87</v>
      </c>
      <c r="BA224" t="s">
        <v>87</v>
      </c>
      <c r="BB224" t="s">
        <v>87</v>
      </c>
      <c r="BC224" t="s">
        <v>87</v>
      </c>
      <c r="BD224" t="s">
        <v>87</v>
      </c>
      <c r="BE224" t="s">
        <v>87</v>
      </c>
    </row>
    <row r="225" spans="1:57" x14ac:dyDescent="0.35">
      <c r="A225" t="s">
        <v>594</v>
      </c>
      <c r="B225" t="s">
        <v>79</v>
      </c>
      <c r="C225" t="s">
        <v>307</v>
      </c>
      <c r="D225" t="s">
        <v>81</v>
      </c>
      <c r="E225" s="2" t="str">
        <f>HYPERLINK("capsilon://?command=openfolder&amp;siteaddress=FAM.docvelocity-na8.net&amp;folderid=FXD9775687-185F-A24D-BCDA-695FEA24A05E","FX22042148")</f>
        <v>FX22042148</v>
      </c>
      <c r="F225" t="s">
        <v>19</v>
      </c>
      <c r="G225" t="s">
        <v>19</v>
      </c>
      <c r="H225" t="s">
        <v>82</v>
      </c>
      <c r="I225" t="s">
        <v>595</v>
      </c>
      <c r="J225">
        <v>0</v>
      </c>
      <c r="K225" t="s">
        <v>84</v>
      </c>
      <c r="L225" t="s">
        <v>85</v>
      </c>
      <c r="M225" t="s">
        <v>86</v>
      </c>
      <c r="N225">
        <v>2</v>
      </c>
      <c r="O225" s="1">
        <v>44670.640324074076</v>
      </c>
      <c r="P225" s="1">
        <v>44670.653958333336</v>
      </c>
      <c r="Q225">
        <v>823</v>
      </c>
      <c r="R225">
        <v>355</v>
      </c>
      <c r="S225" t="b">
        <v>0</v>
      </c>
      <c r="T225" t="s">
        <v>87</v>
      </c>
      <c r="U225" t="b">
        <v>0</v>
      </c>
      <c r="V225" t="s">
        <v>228</v>
      </c>
      <c r="W225" s="1">
        <v>44670.644189814811</v>
      </c>
      <c r="X225">
        <v>278</v>
      </c>
      <c r="Y225">
        <v>9</v>
      </c>
      <c r="Z225">
        <v>0</v>
      </c>
      <c r="AA225">
        <v>9</v>
      </c>
      <c r="AB225">
        <v>0</v>
      </c>
      <c r="AC225">
        <v>3</v>
      </c>
      <c r="AD225">
        <v>-9</v>
      </c>
      <c r="AE225">
        <v>0</v>
      </c>
      <c r="AF225">
        <v>0</v>
      </c>
      <c r="AG225">
        <v>0</v>
      </c>
      <c r="AH225" t="s">
        <v>237</v>
      </c>
      <c r="AI225" s="1">
        <v>44670.653958333336</v>
      </c>
      <c r="AJ225">
        <v>77</v>
      </c>
      <c r="AK225">
        <v>2</v>
      </c>
      <c r="AL225">
        <v>0</v>
      </c>
      <c r="AM225">
        <v>2</v>
      </c>
      <c r="AN225">
        <v>0</v>
      </c>
      <c r="AO225">
        <v>1</v>
      </c>
      <c r="AP225">
        <v>-11</v>
      </c>
      <c r="AQ225">
        <v>0</v>
      </c>
      <c r="AR225">
        <v>0</v>
      </c>
      <c r="AS225">
        <v>0</v>
      </c>
      <c r="AT225" t="s">
        <v>87</v>
      </c>
      <c r="AU225" t="s">
        <v>87</v>
      </c>
      <c r="AV225" t="s">
        <v>87</v>
      </c>
      <c r="AW225" t="s">
        <v>87</v>
      </c>
      <c r="AX225" t="s">
        <v>87</v>
      </c>
      <c r="AY225" t="s">
        <v>87</v>
      </c>
      <c r="AZ225" t="s">
        <v>87</v>
      </c>
      <c r="BA225" t="s">
        <v>87</v>
      </c>
      <c r="BB225" t="s">
        <v>87</v>
      </c>
      <c r="BC225" t="s">
        <v>87</v>
      </c>
      <c r="BD225" t="s">
        <v>87</v>
      </c>
      <c r="BE225" t="s">
        <v>87</v>
      </c>
    </row>
    <row r="226" spans="1:57" x14ac:dyDescent="0.35">
      <c r="A226" t="s">
        <v>596</v>
      </c>
      <c r="B226" t="s">
        <v>79</v>
      </c>
      <c r="C226" t="s">
        <v>597</v>
      </c>
      <c r="D226" t="s">
        <v>81</v>
      </c>
      <c r="E226" s="2" t="str">
        <f>HYPERLINK("capsilon://?command=openfolder&amp;siteaddress=FAM.docvelocity-na8.net&amp;folderid=FX77A55E08-F77D-D8ED-8C8B-C30F68C49726","FX22041699")</f>
        <v>FX22041699</v>
      </c>
      <c r="F226" t="s">
        <v>19</v>
      </c>
      <c r="G226" t="s">
        <v>19</v>
      </c>
      <c r="H226" t="s">
        <v>82</v>
      </c>
      <c r="I226" t="s">
        <v>598</v>
      </c>
      <c r="J226">
        <v>28</v>
      </c>
      <c r="K226" t="s">
        <v>84</v>
      </c>
      <c r="L226" t="s">
        <v>85</v>
      </c>
      <c r="M226" t="s">
        <v>86</v>
      </c>
      <c r="N226">
        <v>2</v>
      </c>
      <c r="O226" s="1">
        <v>44670.640983796293</v>
      </c>
      <c r="P226" s="1">
        <v>44670.654965277776</v>
      </c>
      <c r="Q226">
        <v>724</v>
      </c>
      <c r="R226">
        <v>484</v>
      </c>
      <c r="S226" t="b">
        <v>0</v>
      </c>
      <c r="T226" t="s">
        <v>87</v>
      </c>
      <c r="U226" t="b">
        <v>0</v>
      </c>
      <c r="V226" t="s">
        <v>448</v>
      </c>
      <c r="W226" s="1">
        <v>44670.64570601852</v>
      </c>
      <c r="X226">
        <v>397</v>
      </c>
      <c r="Y226">
        <v>21</v>
      </c>
      <c r="Z226">
        <v>0</v>
      </c>
      <c r="AA226">
        <v>21</v>
      </c>
      <c r="AB226">
        <v>0</v>
      </c>
      <c r="AC226">
        <v>11</v>
      </c>
      <c r="AD226">
        <v>7</v>
      </c>
      <c r="AE226">
        <v>0</v>
      </c>
      <c r="AF226">
        <v>0</v>
      </c>
      <c r="AG226">
        <v>0</v>
      </c>
      <c r="AH226" t="s">
        <v>237</v>
      </c>
      <c r="AI226" s="1">
        <v>44670.654965277776</v>
      </c>
      <c r="AJ226">
        <v>87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7</v>
      </c>
      <c r="AQ226">
        <v>0</v>
      </c>
      <c r="AR226">
        <v>0</v>
      </c>
      <c r="AS226">
        <v>0</v>
      </c>
      <c r="AT226" t="s">
        <v>87</v>
      </c>
      <c r="AU226" t="s">
        <v>87</v>
      </c>
      <c r="AV226" t="s">
        <v>87</v>
      </c>
      <c r="AW226" t="s">
        <v>87</v>
      </c>
      <c r="AX226" t="s">
        <v>87</v>
      </c>
      <c r="AY226" t="s">
        <v>87</v>
      </c>
      <c r="AZ226" t="s">
        <v>87</v>
      </c>
      <c r="BA226" t="s">
        <v>87</v>
      </c>
      <c r="BB226" t="s">
        <v>87</v>
      </c>
      <c r="BC226" t="s">
        <v>87</v>
      </c>
      <c r="BD226" t="s">
        <v>87</v>
      </c>
      <c r="BE226" t="s">
        <v>87</v>
      </c>
    </row>
    <row r="227" spans="1:57" x14ac:dyDescent="0.35">
      <c r="A227" t="s">
        <v>599</v>
      </c>
      <c r="B227" t="s">
        <v>79</v>
      </c>
      <c r="C227" t="s">
        <v>600</v>
      </c>
      <c r="D227" t="s">
        <v>81</v>
      </c>
      <c r="E227" s="2" t="str">
        <f>HYPERLINK("capsilon://?command=openfolder&amp;siteaddress=FAM.docvelocity-na8.net&amp;folderid=FX15B49902-2040-32ED-8FCF-372BC72DC180","FX22036924")</f>
        <v>FX22036924</v>
      </c>
      <c r="F227" t="s">
        <v>19</v>
      </c>
      <c r="G227" t="s">
        <v>19</v>
      </c>
      <c r="H227" t="s">
        <v>82</v>
      </c>
      <c r="I227" t="s">
        <v>601</v>
      </c>
      <c r="J227">
        <v>0</v>
      </c>
      <c r="K227" t="s">
        <v>84</v>
      </c>
      <c r="L227" t="s">
        <v>85</v>
      </c>
      <c r="M227" t="s">
        <v>86</v>
      </c>
      <c r="N227">
        <v>2</v>
      </c>
      <c r="O227" s="1">
        <v>44670.64130787037</v>
      </c>
      <c r="P227" s="1">
        <v>44670.655624999999</v>
      </c>
      <c r="Q227">
        <v>827</v>
      </c>
      <c r="R227">
        <v>410</v>
      </c>
      <c r="S227" t="b">
        <v>0</v>
      </c>
      <c r="T227" t="s">
        <v>87</v>
      </c>
      <c r="U227" t="b">
        <v>0</v>
      </c>
      <c r="V227" t="s">
        <v>162</v>
      </c>
      <c r="W227" s="1">
        <v>44670.648159722223</v>
      </c>
      <c r="X227">
        <v>354</v>
      </c>
      <c r="Y227">
        <v>9</v>
      </c>
      <c r="Z227">
        <v>0</v>
      </c>
      <c r="AA227">
        <v>9</v>
      </c>
      <c r="AB227">
        <v>0</v>
      </c>
      <c r="AC227">
        <v>4</v>
      </c>
      <c r="AD227">
        <v>-9</v>
      </c>
      <c r="AE227">
        <v>0</v>
      </c>
      <c r="AF227">
        <v>0</v>
      </c>
      <c r="AG227">
        <v>0</v>
      </c>
      <c r="AH227" t="s">
        <v>237</v>
      </c>
      <c r="AI227" s="1">
        <v>44670.655624999999</v>
      </c>
      <c r="AJ227">
        <v>56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-9</v>
      </c>
      <c r="AQ227">
        <v>0</v>
      </c>
      <c r="AR227">
        <v>0</v>
      </c>
      <c r="AS227">
        <v>0</v>
      </c>
      <c r="AT227" t="s">
        <v>87</v>
      </c>
      <c r="AU227" t="s">
        <v>87</v>
      </c>
      <c r="AV227" t="s">
        <v>87</v>
      </c>
      <c r="AW227" t="s">
        <v>87</v>
      </c>
      <c r="AX227" t="s">
        <v>87</v>
      </c>
      <c r="AY227" t="s">
        <v>87</v>
      </c>
      <c r="AZ227" t="s">
        <v>87</v>
      </c>
      <c r="BA227" t="s">
        <v>87</v>
      </c>
      <c r="BB227" t="s">
        <v>87</v>
      </c>
      <c r="BC227" t="s">
        <v>87</v>
      </c>
      <c r="BD227" t="s">
        <v>87</v>
      </c>
      <c r="BE227" t="s">
        <v>87</v>
      </c>
    </row>
    <row r="228" spans="1:57" x14ac:dyDescent="0.35">
      <c r="A228" t="s">
        <v>602</v>
      </c>
      <c r="B228" t="s">
        <v>79</v>
      </c>
      <c r="C228" t="s">
        <v>603</v>
      </c>
      <c r="D228" t="s">
        <v>81</v>
      </c>
      <c r="E228" s="2" t="str">
        <f>HYPERLINK("capsilon://?command=openfolder&amp;siteaddress=FAM.docvelocity-na8.net&amp;folderid=FXE35868DD-A533-CAE3-34D3-24A16DBBBA72","FX22023398")</f>
        <v>FX22023398</v>
      </c>
      <c r="F228" t="s">
        <v>19</v>
      </c>
      <c r="G228" t="s">
        <v>19</v>
      </c>
      <c r="H228" t="s">
        <v>82</v>
      </c>
      <c r="I228" t="s">
        <v>604</v>
      </c>
      <c r="J228">
        <v>0</v>
      </c>
      <c r="K228" t="s">
        <v>84</v>
      </c>
      <c r="L228" t="s">
        <v>85</v>
      </c>
      <c r="M228" t="s">
        <v>86</v>
      </c>
      <c r="N228">
        <v>1</v>
      </c>
      <c r="O228" s="1">
        <v>44670.78056712963</v>
      </c>
      <c r="P228" s="1">
        <v>44670.87226851852</v>
      </c>
      <c r="Q228">
        <v>6154</v>
      </c>
      <c r="R228">
        <v>1769</v>
      </c>
      <c r="S228" t="b">
        <v>0</v>
      </c>
      <c r="T228" t="s">
        <v>87</v>
      </c>
      <c r="U228" t="b">
        <v>0</v>
      </c>
      <c r="V228" t="s">
        <v>174</v>
      </c>
      <c r="W228" s="1">
        <v>44670.87226851852</v>
      </c>
      <c r="X228">
        <v>1313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37</v>
      </c>
      <c r="AF228">
        <v>0</v>
      </c>
      <c r="AG228">
        <v>4</v>
      </c>
      <c r="AH228" t="s">
        <v>87</v>
      </c>
      <c r="AI228" t="s">
        <v>87</v>
      </c>
      <c r="AJ228" t="s">
        <v>87</v>
      </c>
      <c r="AK228" t="s">
        <v>87</v>
      </c>
      <c r="AL228" t="s">
        <v>87</v>
      </c>
      <c r="AM228" t="s">
        <v>87</v>
      </c>
      <c r="AN228" t="s">
        <v>87</v>
      </c>
      <c r="AO228" t="s">
        <v>87</v>
      </c>
      <c r="AP228" t="s">
        <v>87</v>
      </c>
      <c r="AQ228" t="s">
        <v>87</v>
      </c>
      <c r="AR228" t="s">
        <v>87</v>
      </c>
      <c r="AS228" t="s">
        <v>87</v>
      </c>
      <c r="AT228" t="s">
        <v>87</v>
      </c>
      <c r="AU228" t="s">
        <v>87</v>
      </c>
      <c r="AV228" t="s">
        <v>87</v>
      </c>
      <c r="AW228" t="s">
        <v>87</v>
      </c>
      <c r="AX228" t="s">
        <v>87</v>
      </c>
      <c r="AY228" t="s">
        <v>87</v>
      </c>
      <c r="AZ228" t="s">
        <v>87</v>
      </c>
      <c r="BA228" t="s">
        <v>87</v>
      </c>
      <c r="BB228" t="s">
        <v>87</v>
      </c>
      <c r="BC228" t="s">
        <v>87</v>
      </c>
      <c r="BD228" t="s">
        <v>87</v>
      </c>
      <c r="BE228" t="s">
        <v>87</v>
      </c>
    </row>
    <row r="229" spans="1:57" x14ac:dyDescent="0.35">
      <c r="A229" t="s">
        <v>605</v>
      </c>
      <c r="B229" t="s">
        <v>79</v>
      </c>
      <c r="C229" t="s">
        <v>603</v>
      </c>
      <c r="D229" t="s">
        <v>81</v>
      </c>
      <c r="E229" s="2" t="str">
        <f>HYPERLINK("capsilon://?command=openfolder&amp;siteaddress=FAM.docvelocity-na8.net&amp;folderid=FXE35868DD-A533-CAE3-34D3-24A16DBBBA72","FX22023398")</f>
        <v>FX22023398</v>
      </c>
      <c r="F229" t="s">
        <v>19</v>
      </c>
      <c r="G229" t="s">
        <v>19</v>
      </c>
      <c r="H229" t="s">
        <v>82</v>
      </c>
      <c r="I229" t="s">
        <v>604</v>
      </c>
      <c r="J229">
        <v>0</v>
      </c>
      <c r="K229" t="s">
        <v>84</v>
      </c>
      <c r="L229" t="s">
        <v>85</v>
      </c>
      <c r="M229" t="s">
        <v>86</v>
      </c>
      <c r="N229">
        <v>2</v>
      </c>
      <c r="O229" s="1">
        <v>44670.872800925928</v>
      </c>
      <c r="P229" s="1">
        <v>44671.001620370371</v>
      </c>
      <c r="Q229">
        <v>7761</v>
      </c>
      <c r="R229">
        <v>3369</v>
      </c>
      <c r="S229" t="b">
        <v>0</v>
      </c>
      <c r="T229" t="s">
        <v>87</v>
      </c>
      <c r="U229" t="b">
        <v>1</v>
      </c>
      <c r="V229" t="s">
        <v>188</v>
      </c>
      <c r="W229" s="1">
        <v>44670.96601851852</v>
      </c>
      <c r="X229">
        <v>2283</v>
      </c>
      <c r="Y229">
        <v>148</v>
      </c>
      <c r="Z229">
        <v>0</v>
      </c>
      <c r="AA229">
        <v>148</v>
      </c>
      <c r="AB229">
        <v>0</v>
      </c>
      <c r="AC229">
        <v>122</v>
      </c>
      <c r="AD229">
        <v>-148</v>
      </c>
      <c r="AE229">
        <v>0</v>
      </c>
      <c r="AF229">
        <v>0</v>
      </c>
      <c r="AG229">
        <v>0</v>
      </c>
      <c r="AH229" t="s">
        <v>109</v>
      </c>
      <c r="AI229" s="1">
        <v>44671.001620370371</v>
      </c>
      <c r="AJ229">
        <v>889</v>
      </c>
      <c r="AK229">
        <v>7</v>
      </c>
      <c r="AL229">
        <v>0</v>
      </c>
      <c r="AM229">
        <v>7</v>
      </c>
      <c r="AN229">
        <v>0</v>
      </c>
      <c r="AO229">
        <v>6</v>
      </c>
      <c r="AP229">
        <v>-155</v>
      </c>
      <c r="AQ229">
        <v>0</v>
      </c>
      <c r="AR229">
        <v>0</v>
      </c>
      <c r="AS229">
        <v>0</v>
      </c>
      <c r="AT229" t="s">
        <v>87</v>
      </c>
      <c r="AU229" t="s">
        <v>87</v>
      </c>
      <c r="AV229" t="s">
        <v>87</v>
      </c>
      <c r="AW229" t="s">
        <v>87</v>
      </c>
      <c r="AX229" t="s">
        <v>87</v>
      </c>
      <c r="AY229" t="s">
        <v>87</v>
      </c>
      <c r="AZ229" t="s">
        <v>87</v>
      </c>
      <c r="BA229" t="s">
        <v>87</v>
      </c>
      <c r="BB229" t="s">
        <v>87</v>
      </c>
      <c r="BC229" t="s">
        <v>87</v>
      </c>
      <c r="BD229" t="s">
        <v>87</v>
      </c>
      <c r="BE229" t="s">
        <v>87</v>
      </c>
    </row>
    <row r="230" spans="1:57" x14ac:dyDescent="0.35">
      <c r="A230" t="s">
        <v>606</v>
      </c>
      <c r="B230" t="s">
        <v>79</v>
      </c>
      <c r="C230" t="s">
        <v>607</v>
      </c>
      <c r="D230" t="s">
        <v>81</v>
      </c>
      <c r="E230" s="2" t="str">
        <f>HYPERLINK("capsilon://?command=openfolder&amp;siteaddress=FAM.docvelocity-na8.net&amp;folderid=FXED4D61D4-FB1C-8A88-F5A9-0D9F606C55C0","FX22036791")</f>
        <v>FX22036791</v>
      </c>
      <c r="F230" t="s">
        <v>19</v>
      </c>
      <c r="G230" t="s">
        <v>19</v>
      </c>
      <c r="H230" t="s">
        <v>82</v>
      </c>
      <c r="I230" t="s">
        <v>608</v>
      </c>
      <c r="J230">
        <v>0</v>
      </c>
      <c r="K230" t="s">
        <v>84</v>
      </c>
      <c r="L230" t="s">
        <v>85</v>
      </c>
      <c r="M230" t="s">
        <v>86</v>
      </c>
      <c r="N230">
        <v>2</v>
      </c>
      <c r="O230" s="1">
        <v>44671.370254629626</v>
      </c>
      <c r="P230" s="1">
        <v>44671.374039351853</v>
      </c>
      <c r="Q230">
        <v>92</v>
      </c>
      <c r="R230">
        <v>235</v>
      </c>
      <c r="S230" t="b">
        <v>0</v>
      </c>
      <c r="T230" t="s">
        <v>87</v>
      </c>
      <c r="U230" t="b">
        <v>0</v>
      </c>
      <c r="V230" t="s">
        <v>119</v>
      </c>
      <c r="W230" s="1">
        <v>44671.372858796298</v>
      </c>
      <c r="X230">
        <v>153</v>
      </c>
      <c r="Y230">
        <v>9</v>
      </c>
      <c r="Z230">
        <v>0</v>
      </c>
      <c r="AA230">
        <v>9</v>
      </c>
      <c r="AB230">
        <v>0</v>
      </c>
      <c r="AC230">
        <v>0</v>
      </c>
      <c r="AD230">
        <v>-9</v>
      </c>
      <c r="AE230">
        <v>0</v>
      </c>
      <c r="AF230">
        <v>0</v>
      </c>
      <c r="AG230">
        <v>0</v>
      </c>
      <c r="AH230" t="s">
        <v>143</v>
      </c>
      <c r="AI230" s="1">
        <v>44671.374039351853</v>
      </c>
      <c r="AJ230">
        <v>82</v>
      </c>
      <c r="AK230">
        <v>0</v>
      </c>
      <c r="AL230">
        <v>0</v>
      </c>
      <c r="AM230">
        <v>0</v>
      </c>
      <c r="AN230">
        <v>9</v>
      </c>
      <c r="AO230">
        <v>0</v>
      </c>
      <c r="AP230">
        <v>-9</v>
      </c>
      <c r="AQ230">
        <v>0</v>
      </c>
      <c r="AR230">
        <v>0</v>
      </c>
      <c r="AS230">
        <v>0</v>
      </c>
      <c r="AT230" t="s">
        <v>87</v>
      </c>
      <c r="AU230" t="s">
        <v>87</v>
      </c>
      <c r="AV230" t="s">
        <v>87</v>
      </c>
      <c r="AW230" t="s">
        <v>87</v>
      </c>
      <c r="AX230" t="s">
        <v>87</v>
      </c>
      <c r="AY230" t="s">
        <v>87</v>
      </c>
      <c r="AZ230" t="s">
        <v>87</v>
      </c>
      <c r="BA230" t="s">
        <v>87</v>
      </c>
      <c r="BB230" t="s">
        <v>87</v>
      </c>
      <c r="BC230" t="s">
        <v>87</v>
      </c>
      <c r="BD230" t="s">
        <v>87</v>
      </c>
      <c r="BE230" t="s">
        <v>87</v>
      </c>
    </row>
    <row r="231" spans="1:57" x14ac:dyDescent="0.35">
      <c r="A231" t="s">
        <v>609</v>
      </c>
      <c r="B231" t="s">
        <v>79</v>
      </c>
      <c r="C231" t="s">
        <v>610</v>
      </c>
      <c r="D231" t="s">
        <v>81</v>
      </c>
      <c r="E231" s="2" t="str">
        <f>HYPERLINK("capsilon://?command=openfolder&amp;siteaddress=FAM.docvelocity-na8.net&amp;folderid=FXE2CD6C6E-3444-1F95-DA56-EE17E310BFB5","FX22034374")</f>
        <v>FX22034374</v>
      </c>
      <c r="F231" t="s">
        <v>19</v>
      </c>
      <c r="G231" t="s">
        <v>19</v>
      </c>
      <c r="H231" t="s">
        <v>82</v>
      </c>
      <c r="I231" t="s">
        <v>611</v>
      </c>
      <c r="J231">
        <v>0</v>
      </c>
      <c r="K231" t="s">
        <v>84</v>
      </c>
      <c r="L231" t="s">
        <v>85</v>
      </c>
      <c r="M231" t="s">
        <v>86</v>
      </c>
      <c r="N231">
        <v>2</v>
      </c>
      <c r="O231" s="1">
        <v>44655.566932870373</v>
      </c>
      <c r="P231" s="1">
        <v>44655.570810185185</v>
      </c>
      <c r="Q231">
        <v>119</v>
      </c>
      <c r="R231">
        <v>216</v>
      </c>
      <c r="S231" t="b">
        <v>0</v>
      </c>
      <c r="T231" t="s">
        <v>87</v>
      </c>
      <c r="U231" t="b">
        <v>0</v>
      </c>
      <c r="V231" t="s">
        <v>236</v>
      </c>
      <c r="W231" s="1">
        <v>44655.568645833337</v>
      </c>
      <c r="X231">
        <v>133</v>
      </c>
      <c r="Y231">
        <v>9</v>
      </c>
      <c r="Z231">
        <v>0</v>
      </c>
      <c r="AA231">
        <v>9</v>
      </c>
      <c r="AB231">
        <v>0</v>
      </c>
      <c r="AC231">
        <v>3</v>
      </c>
      <c r="AD231">
        <v>-9</v>
      </c>
      <c r="AE231">
        <v>0</v>
      </c>
      <c r="AF231">
        <v>0</v>
      </c>
      <c r="AG231">
        <v>0</v>
      </c>
      <c r="AH231" t="s">
        <v>100</v>
      </c>
      <c r="AI231" s="1">
        <v>44655.570810185185</v>
      </c>
      <c r="AJ231">
        <v>83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-9</v>
      </c>
      <c r="AQ231">
        <v>0</v>
      </c>
      <c r="AR231">
        <v>0</v>
      </c>
      <c r="AS231">
        <v>0</v>
      </c>
      <c r="AT231" t="s">
        <v>87</v>
      </c>
      <c r="AU231" t="s">
        <v>87</v>
      </c>
      <c r="AV231" t="s">
        <v>87</v>
      </c>
      <c r="AW231" t="s">
        <v>87</v>
      </c>
      <c r="AX231" t="s">
        <v>87</v>
      </c>
      <c r="AY231" t="s">
        <v>87</v>
      </c>
      <c r="AZ231" t="s">
        <v>87</v>
      </c>
      <c r="BA231" t="s">
        <v>87</v>
      </c>
      <c r="BB231" t="s">
        <v>87</v>
      </c>
      <c r="BC231" t="s">
        <v>87</v>
      </c>
      <c r="BD231" t="s">
        <v>87</v>
      </c>
      <c r="BE231" t="s">
        <v>87</v>
      </c>
    </row>
    <row r="232" spans="1:57" x14ac:dyDescent="0.35">
      <c r="A232" t="s">
        <v>612</v>
      </c>
      <c r="B232" t="s">
        <v>79</v>
      </c>
      <c r="C232" t="s">
        <v>91</v>
      </c>
      <c r="D232" t="s">
        <v>81</v>
      </c>
      <c r="E232" s="2" t="str">
        <f>HYPERLINK("capsilon://?command=openfolder&amp;siteaddress=FAM.docvelocity-na8.net&amp;folderid=FX4F122F21-8D39-957E-78CC-862FF31B9B0D","FX22032824")</f>
        <v>FX22032824</v>
      </c>
      <c r="F232" t="s">
        <v>19</v>
      </c>
      <c r="G232" t="s">
        <v>19</v>
      </c>
      <c r="H232" t="s">
        <v>82</v>
      </c>
      <c r="I232" t="s">
        <v>613</v>
      </c>
      <c r="J232">
        <v>97</v>
      </c>
      <c r="K232" t="s">
        <v>84</v>
      </c>
      <c r="L232" t="s">
        <v>85</v>
      </c>
      <c r="M232" t="s">
        <v>86</v>
      </c>
      <c r="N232">
        <v>1</v>
      </c>
      <c r="O232" s="1">
        <v>44655.576597222222</v>
      </c>
      <c r="P232" s="1">
        <v>44655.584791666668</v>
      </c>
      <c r="Q232">
        <v>552</v>
      </c>
      <c r="R232">
        <v>156</v>
      </c>
      <c r="S232" t="b">
        <v>0</v>
      </c>
      <c r="T232" t="s">
        <v>87</v>
      </c>
      <c r="U232" t="b">
        <v>0</v>
      </c>
      <c r="V232" t="s">
        <v>93</v>
      </c>
      <c r="W232" s="1">
        <v>44655.584791666668</v>
      </c>
      <c r="X232">
        <v>118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97</v>
      </c>
      <c r="AE232">
        <v>92</v>
      </c>
      <c r="AF232">
        <v>0</v>
      </c>
      <c r="AG232">
        <v>3</v>
      </c>
      <c r="AH232" t="s">
        <v>87</v>
      </c>
      <c r="AI232" t="s">
        <v>87</v>
      </c>
      <c r="AJ232" t="s">
        <v>87</v>
      </c>
      <c r="AK232" t="s">
        <v>87</v>
      </c>
      <c r="AL232" t="s">
        <v>87</v>
      </c>
      <c r="AM232" t="s">
        <v>87</v>
      </c>
      <c r="AN232" t="s">
        <v>87</v>
      </c>
      <c r="AO232" t="s">
        <v>87</v>
      </c>
      <c r="AP232" t="s">
        <v>87</v>
      </c>
      <c r="AQ232" t="s">
        <v>87</v>
      </c>
      <c r="AR232" t="s">
        <v>87</v>
      </c>
      <c r="AS232" t="s">
        <v>87</v>
      </c>
      <c r="AT232" t="s">
        <v>87</v>
      </c>
      <c r="AU232" t="s">
        <v>87</v>
      </c>
      <c r="AV232" t="s">
        <v>87</v>
      </c>
      <c r="AW232" t="s">
        <v>87</v>
      </c>
      <c r="AX232" t="s">
        <v>87</v>
      </c>
      <c r="AY232" t="s">
        <v>87</v>
      </c>
      <c r="AZ232" t="s">
        <v>87</v>
      </c>
      <c r="BA232" t="s">
        <v>87</v>
      </c>
      <c r="BB232" t="s">
        <v>87</v>
      </c>
      <c r="BC232" t="s">
        <v>87</v>
      </c>
      <c r="BD232" t="s">
        <v>87</v>
      </c>
      <c r="BE232" t="s">
        <v>87</v>
      </c>
    </row>
    <row r="233" spans="1:57" x14ac:dyDescent="0.35">
      <c r="A233" t="s">
        <v>614</v>
      </c>
      <c r="B233" t="s">
        <v>79</v>
      </c>
      <c r="C233" t="s">
        <v>91</v>
      </c>
      <c r="D233" t="s">
        <v>81</v>
      </c>
      <c r="E233" s="2" t="str">
        <f>HYPERLINK("capsilon://?command=openfolder&amp;siteaddress=FAM.docvelocity-na8.net&amp;folderid=FX4F122F21-8D39-957E-78CC-862FF31B9B0D","FX22032824")</f>
        <v>FX22032824</v>
      </c>
      <c r="F233" t="s">
        <v>19</v>
      </c>
      <c r="G233" t="s">
        <v>19</v>
      </c>
      <c r="H233" t="s">
        <v>82</v>
      </c>
      <c r="I233" t="s">
        <v>615</v>
      </c>
      <c r="J233">
        <v>124</v>
      </c>
      <c r="K233" t="s">
        <v>84</v>
      </c>
      <c r="L233" t="s">
        <v>85</v>
      </c>
      <c r="M233" t="s">
        <v>86</v>
      </c>
      <c r="N233">
        <v>1</v>
      </c>
      <c r="O233" s="1">
        <v>44655.577222222222</v>
      </c>
      <c r="P233" s="1">
        <v>44655.585497685184</v>
      </c>
      <c r="Q233">
        <v>628</v>
      </c>
      <c r="R233">
        <v>87</v>
      </c>
      <c r="S233" t="b">
        <v>0</v>
      </c>
      <c r="T233" t="s">
        <v>87</v>
      </c>
      <c r="U233" t="b">
        <v>0</v>
      </c>
      <c r="V233" t="s">
        <v>93</v>
      </c>
      <c r="W233" s="1">
        <v>44655.585497685184</v>
      </c>
      <c r="X233">
        <v>60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124</v>
      </c>
      <c r="AE233">
        <v>119</v>
      </c>
      <c r="AF233">
        <v>0</v>
      </c>
      <c r="AG233">
        <v>3</v>
      </c>
      <c r="AH233" t="s">
        <v>87</v>
      </c>
      <c r="AI233" t="s">
        <v>87</v>
      </c>
      <c r="AJ233" t="s">
        <v>87</v>
      </c>
      <c r="AK233" t="s">
        <v>87</v>
      </c>
      <c r="AL233" t="s">
        <v>87</v>
      </c>
      <c r="AM233" t="s">
        <v>87</v>
      </c>
      <c r="AN233" t="s">
        <v>87</v>
      </c>
      <c r="AO233" t="s">
        <v>87</v>
      </c>
      <c r="AP233" t="s">
        <v>87</v>
      </c>
      <c r="AQ233" t="s">
        <v>87</v>
      </c>
      <c r="AR233" t="s">
        <v>87</v>
      </c>
      <c r="AS233" t="s">
        <v>87</v>
      </c>
      <c r="AT233" t="s">
        <v>87</v>
      </c>
      <c r="AU233" t="s">
        <v>87</v>
      </c>
      <c r="AV233" t="s">
        <v>87</v>
      </c>
      <c r="AW233" t="s">
        <v>87</v>
      </c>
      <c r="AX233" t="s">
        <v>87</v>
      </c>
      <c r="AY233" t="s">
        <v>87</v>
      </c>
      <c r="AZ233" t="s">
        <v>87</v>
      </c>
      <c r="BA233" t="s">
        <v>87</v>
      </c>
      <c r="BB233" t="s">
        <v>87</v>
      </c>
      <c r="BC233" t="s">
        <v>87</v>
      </c>
      <c r="BD233" t="s">
        <v>87</v>
      </c>
      <c r="BE233" t="s">
        <v>87</v>
      </c>
    </row>
    <row r="234" spans="1:57" x14ac:dyDescent="0.35">
      <c r="A234" t="s">
        <v>616</v>
      </c>
      <c r="B234" t="s">
        <v>79</v>
      </c>
      <c r="C234" t="s">
        <v>91</v>
      </c>
      <c r="D234" t="s">
        <v>81</v>
      </c>
      <c r="E234" s="2" t="str">
        <f>HYPERLINK("capsilon://?command=openfolder&amp;siteaddress=FAM.docvelocity-na8.net&amp;folderid=FX4F122F21-8D39-957E-78CC-862FF31B9B0D","FX22032824")</f>
        <v>FX22032824</v>
      </c>
      <c r="F234" t="s">
        <v>19</v>
      </c>
      <c r="G234" t="s">
        <v>19</v>
      </c>
      <c r="H234" t="s">
        <v>82</v>
      </c>
      <c r="I234" t="s">
        <v>613</v>
      </c>
      <c r="J234">
        <v>145</v>
      </c>
      <c r="K234" t="s">
        <v>84</v>
      </c>
      <c r="L234" t="s">
        <v>85</v>
      </c>
      <c r="M234" t="s">
        <v>86</v>
      </c>
      <c r="N234">
        <v>2</v>
      </c>
      <c r="O234" s="1">
        <v>44655.585347222222</v>
      </c>
      <c r="P234" s="1">
        <v>44655.613182870373</v>
      </c>
      <c r="Q234">
        <v>414</v>
      </c>
      <c r="R234">
        <v>1991</v>
      </c>
      <c r="S234" t="b">
        <v>0</v>
      </c>
      <c r="T234" t="s">
        <v>87</v>
      </c>
      <c r="U234" t="b">
        <v>1</v>
      </c>
      <c r="V234" t="s">
        <v>108</v>
      </c>
      <c r="W234" s="1">
        <v>44655.597129629627</v>
      </c>
      <c r="X234">
        <v>1007</v>
      </c>
      <c r="Y234">
        <v>118</v>
      </c>
      <c r="Z234">
        <v>0</v>
      </c>
      <c r="AA234">
        <v>118</v>
      </c>
      <c r="AB234">
        <v>0</v>
      </c>
      <c r="AC234">
        <v>43</v>
      </c>
      <c r="AD234">
        <v>27</v>
      </c>
      <c r="AE234">
        <v>0</v>
      </c>
      <c r="AF234">
        <v>0</v>
      </c>
      <c r="AG234">
        <v>0</v>
      </c>
      <c r="AH234" t="s">
        <v>232</v>
      </c>
      <c r="AI234" s="1">
        <v>44655.613182870373</v>
      </c>
      <c r="AJ234">
        <v>984</v>
      </c>
      <c r="AK234">
        <v>3</v>
      </c>
      <c r="AL234">
        <v>0</v>
      </c>
      <c r="AM234">
        <v>3</v>
      </c>
      <c r="AN234">
        <v>0</v>
      </c>
      <c r="AO234">
        <v>3</v>
      </c>
      <c r="AP234">
        <v>24</v>
      </c>
      <c r="AQ234">
        <v>0</v>
      </c>
      <c r="AR234">
        <v>0</v>
      </c>
      <c r="AS234">
        <v>0</v>
      </c>
      <c r="AT234" t="s">
        <v>87</v>
      </c>
      <c r="AU234" t="s">
        <v>87</v>
      </c>
      <c r="AV234" t="s">
        <v>87</v>
      </c>
      <c r="AW234" t="s">
        <v>87</v>
      </c>
      <c r="AX234" t="s">
        <v>87</v>
      </c>
      <c r="AY234" t="s">
        <v>87</v>
      </c>
      <c r="AZ234" t="s">
        <v>87</v>
      </c>
      <c r="BA234" t="s">
        <v>87</v>
      </c>
      <c r="BB234" t="s">
        <v>87</v>
      </c>
      <c r="BC234" t="s">
        <v>87</v>
      </c>
      <c r="BD234" t="s">
        <v>87</v>
      </c>
      <c r="BE234" t="s">
        <v>87</v>
      </c>
    </row>
    <row r="235" spans="1:57" x14ac:dyDescent="0.35">
      <c r="A235" t="s">
        <v>617</v>
      </c>
      <c r="B235" t="s">
        <v>79</v>
      </c>
      <c r="C235" t="s">
        <v>91</v>
      </c>
      <c r="D235" t="s">
        <v>81</v>
      </c>
      <c r="E235" s="2" t="str">
        <f>HYPERLINK("capsilon://?command=openfolder&amp;siteaddress=FAM.docvelocity-na8.net&amp;folderid=FX4F122F21-8D39-957E-78CC-862FF31B9B0D","FX22032824")</f>
        <v>FX22032824</v>
      </c>
      <c r="F235" t="s">
        <v>19</v>
      </c>
      <c r="G235" t="s">
        <v>19</v>
      </c>
      <c r="H235" t="s">
        <v>82</v>
      </c>
      <c r="I235" t="s">
        <v>615</v>
      </c>
      <c r="J235">
        <v>172</v>
      </c>
      <c r="K235" t="s">
        <v>84</v>
      </c>
      <c r="L235" t="s">
        <v>85</v>
      </c>
      <c r="M235" t="s">
        <v>86</v>
      </c>
      <c r="N235">
        <v>2</v>
      </c>
      <c r="O235" s="1">
        <v>44655.586087962962</v>
      </c>
      <c r="P235" s="1">
        <v>44655.602430555555</v>
      </c>
      <c r="Q235">
        <v>437</v>
      </c>
      <c r="R235">
        <v>975</v>
      </c>
      <c r="S235" t="b">
        <v>0</v>
      </c>
      <c r="T235" t="s">
        <v>87</v>
      </c>
      <c r="U235" t="b">
        <v>1</v>
      </c>
      <c r="V235" t="s">
        <v>464</v>
      </c>
      <c r="W235" s="1">
        <v>44655.591134259259</v>
      </c>
      <c r="X235">
        <v>432</v>
      </c>
      <c r="Y235">
        <v>157</v>
      </c>
      <c r="Z235">
        <v>0</v>
      </c>
      <c r="AA235">
        <v>157</v>
      </c>
      <c r="AB235">
        <v>0</v>
      </c>
      <c r="AC235">
        <v>6</v>
      </c>
      <c r="AD235">
        <v>15</v>
      </c>
      <c r="AE235">
        <v>0</v>
      </c>
      <c r="AF235">
        <v>0</v>
      </c>
      <c r="AG235">
        <v>0</v>
      </c>
      <c r="AH235" t="s">
        <v>89</v>
      </c>
      <c r="AI235" s="1">
        <v>44655.602430555555</v>
      </c>
      <c r="AJ235">
        <v>543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15</v>
      </c>
      <c r="AQ235">
        <v>0</v>
      </c>
      <c r="AR235">
        <v>0</v>
      </c>
      <c r="AS235">
        <v>0</v>
      </c>
      <c r="AT235" t="s">
        <v>87</v>
      </c>
      <c r="AU235" t="s">
        <v>87</v>
      </c>
      <c r="AV235" t="s">
        <v>87</v>
      </c>
      <c r="AW235" t="s">
        <v>87</v>
      </c>
      <c r="AX235" t="s">
        <v>87</v>
      </c>
      <c r="AY235" t="s">
        <v>87</v>
      </c>
      <c r="AZ235" t="s">
        <v>87</v>
      </c>
      <c r="BA235" t="s">
        <v>87</v>
      </c>
      <c r="BB235" t="s">
        <v>87</v>
      </c>
      <c r="BC235" t="s">
        <v>87</v>
      </c>
      <c r="BD235" t="s">
        <v>87</v>
      </c>
      <c r="BE235" t="s">
        <v>87</v>
      </c>
    </row>
    <row r="236" spans="1:57" x14ac:dyDescent="0.35">
      <c r="A236" t="s">
        <v>618</v>
      </c>
      <c r="B236" t="s">
        <v>79</v>
      </c>
      <c r="C236" t="s">
        <v>619</v>
      </c>
      <c r="D236" t="s">
        <v>81</v>
      </c>
      <c r="E236" s="2" t="str">
        <f>HYPERLINK("capsilon://?command=openfolder&amp;siteaddress=FAM.docvelocity-na8.net&amp;folderid=FXA0DE80E1-BA82-D108-D7A4-1337A4C811D7","FX220311045")</f>
        <v>FX220311045</v>
      </c>
      <c r="F236" t="s">
        <v>19</v>
      </c>
      <c r="G236" t="s">
        <v>19</v>
      </c>
      <c r="H236" t="s">
        <v>82</v>
      </c>
      <c r="I236" t="s">
        <v>620</v>
      </c>
      <c r="J236">
        <v>28</v>
      </c>
      <c r="K236" t="s">
        <v>84</v>
      </c>
      <c r="L236" t="s">
        <v>85</v>
      </c>
      <c r="M236" t="s">
        <v>86</v>
      </c>
      <c r="N236">
        <v>2</v>
      </c>
      <c r="O236" s="1">
        <v>44655.600636574076</v>
      </c>
      <c r="P236" s="1">
        <v>44655.611504629633</v>
      </c>
      <c r="Q236">
        <v>216</v>
      </c>
      <c r="R236">
        <v>723</v>
      </c>
      <c r="S236" t="b">
        <v>0</v>
      </c>
      <c r="T236" t="s">
        <v>87</v>
      </c>
      <c r="U236" t="b">
        <v>0</v>
      </c>
      <c r="V236" t="s">
        <v>221</v>
      </c>
      <c r="W236" s="1">
        <v>44655.608113425929</v>
      </c>
      <c r="X236">
        <v>502</v>
      </c>
      <c r="Y236">
        <v>21</v>
      </c>
      <c r="Z236">
        <v>0</v>
      </c>
      <c r="AA236">
        <v>21</v>
      </c>
      <c r="AB236">
        <v>0</v>
      </c>
      <c r="AC236">
        <v>2</v>
      </c>
      <c r="AD236">
        <v>7</v>
      </c>
      <c r="AE236">
        <v>0</v>
      </c>
      <c r="AF236">
        <v>0</v>
      </c>
      <c r="AG236">
        <v>0</v>
      </c>
      <c r="AH236" t="s">
        <v>100</v>
      </c>
      <c r="AI236" s="1">
        <v>44655.611504629633</v>
      </c>
      <c r="AJ236">
        <v>210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7</v>
      </c>
      <c r="AQ236">
        <v>0</v>
      </c>
      <c r="AR236">
        <v>0</v>
      </c>
      <c r="AS236">
        <v>0</v>
      </c>
      <c r="AT236" t="s">
        <v>87</v>
      </c>
      <c r="AU236" t="s">
        <v>87</v>
      </c>
      <c r="AV236" t="s">
        <v>87</v>
      </c>
      <c r="AW236" t="s">
        <v>87</v>
      </c>
      <c r="AX236" t="s">
        <v>87</v>
      </c>
      <c r="AY236" t="s">
        <v>87</v>
      </c>
      <c r="AZ236" t="s">
        <v>87</v>
      </c>
      <c r="BA236" t="s">
        <v>87</v>
      </c>
      <c r="BB236" t="s">
        <v>87</v>
      </c>
      <c r="BC236" t="s">
        <v>87</v>
      </c>
      <c r="BD236" t="s">
        <v>87</v>
      </c>
      <c r="BE236" t="s">
        <v>87</v>
      </c>
    </row>
    <row r="237" spans="1:57" x14ac:dyDescent="0.35">
      <c r="A237" t="s">
        <v>621</v>
      </c>
      <c r="B237" t="s">
        <v>79</v>
      </c>
      <c r="C237" t="s">
        <v>622</v>
      </c>
      <c r="D237" t="s">
        <v>81</v>
      </c>
      <c r="E237" s="2" t="str">
        <f>HYPERLINK("capsilon://?command=openfolder&amp;siteaddress=FAM.docvelocity-na8.net&amp;folderid=FX2A43F115-327A-1DD1-D9BF-0E4DB22D0FAA","FX22033812")</f>
        <v>FX22033812</v>
      </c>
      <c r="F237" t="s">
        <v>19</v>
      </c>
      <c r="G237" t="s">
        <v>19</v>
      </c>
      <c r="H237" t="s">
        <v>82</v>
      </c>
      <c r="I237" t="s">
        <v>623</v>
      </c>
      <c r="J237">
        <v>0</v>
      </c>
      <c r="K237" t="s">
        <v>84</v>
      </c>
      <c r="L237" t="s">
        <v>85</v>
      </c>
      <c r="M237" t="s">
        <v>86</v>
      </c>
      <c r="N237">
        <v>2</v>
      </c>
      <c r="O237" s="1">
        <v>44655.631886574076</v>
      </c>
      <c r="P237" s="1">
        <v>44655.646087962959</v>
      </c>
      <c r="Q237">
        <v>959</v>
      </c>
      <c r="R237">
        <v>268</v>
      </c>
      <c r="S237" t="b">
        <v>0</v>
      </c>
      <c r="T237" t="s">
        <v>87</v>
      </c>
      <c r="U237" t="b">
        <v>0</v>
      </c>
      <c r="V237" t="s">
        <v>162</v>
      </c>
      <c r="W237" s="1">
        <v>44655.635185185187</v>
      </c>
      <c r="X237">
        <v>159</v>
      </c>
      <c r="Y237">
        <v>9</v>
      </c>
      <c r="Z237">
        <v>0</v>
      </c>
      <c r="AA237">
        <v>9</v>
      </c>
      <c r="AB237">
        <v>0</v>
      </c>
      <c r="AC237">
        <v>0</v>
      </c>
      <c r="AD237">
        <v>-9</v>
      </c>
      <c r="AE237">
        <v>0</v>
      </c>
      <c r="AF237">
        <v>0</v>
      </c>
      <c r="AG237">
        <v>0</v>
      </c>
      <c r="AH237" t="s">
        <v>89</v>
      </c>
      <c r="AI237" s="1">
        <v>44655.646087962959</v>
      </c>
      <c r="AJ237">
        <v>109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-9</v>
      </c>
      <c r="AQ237">
        <v>0</v>
      </c>
      <c r="AR237">
        <v>0</v>
      </c>
      <c r="AS237">
        <v>0</v>
      </c>
      <c r="AT237" t="s">
        <v>87</v>
      </c>
      <c r="AU237" t="s">
        <v>87</v>
      </c>
      <c r="AV237" t="s">
        <v>87</v>
      </c>
      <c r="AW237" t="s">
        <v>87</v>
      </c>
      <c r="AX237" t="s">
        <v>87</v>
      </c>
      <c r="AY237" t="s">
        <v>87</v>
      </c>
      <c r="AZ237" t="s">
        <v>87</v>
      </c>
      <c r="BA237" t="s">
        <v>87</v>
      </c>
      <c r="BB237" t="s">
        <v>87</v>
      </c>
      <c r="BC237" t="s">
        <v>87</v>
      </c>
      <c r="BD237" t="s">
        <v>87</v>
      </c>
      <c r="BE237" t="s">
        <v>87</v>
      </c>
    </row>
    <row r="238" spans="1:57" x14ac:dyDescent="0.35">
      <c r="A238" t="s">
        <v>624</v>
      </c>
      <c r="B238" t="s">
        <v>79</v>
      </c>
      <c r="C238" t="s">
        <v>625</v>
      </c>
      <c r="D238" t="s">
        <v>81</v>
      </c>
      <c r="E238" s="2" t="str">
        <f>HYPERLINK("capsilon://?command=openfolder&amp;siteaddress=FAM.docvelocity-na8.net&amp;folderid=FX08825ED5-5A6C-727C-B1C8-49F086054BD5","FX22034798")</f>
        <v>FX22034798</v>
      </c>
      <c r="F238" t="s">
        <v>19</v>
      </c>
      <c r="G238" t="s">
        <v>19</v>
      </c>
      <c r="H238" t="s">
        <v>82</v>
      </c>
      <c r="I238" t="s">
        <v>626</v>
      </c>
      <c r="J238">
        <v>0</v>
      </c>
      <c r="K238" t="s">
        <v>84</v>
      </c>
      <c r="L238" t="s">
        <v>85</v>
      </c>
      <c r="M238" t="s">
        <v>86</v>
      </c>
      <c r="N238">
        <v>2</v>
      </c>
      <c r="O238" s="1">
        <v>44655.644456018519</v>
      </c>
      <c r="P238" s="1">
        <v>44655.649282407408</v>
      </c>
      <c r="Q238">
        <v>169</v>
      </c>
      <c r="R238">
        <v>248</v>
      </c>
      <c r="S238" t="b">
        <v>0</v>
      </c>
      <c r="T238" t="s">
        <v>87</v>
      </c>
      <c r="U238" t="b">
        <v>0</v>
      </c>
      <c r="V238" t="s">
        <v>162</v>
      </c>
      <c r="W238" s="1">
        <v>44655.646967592591</v>
      </c>
      <c r="X238">
        <v>149</v>
      </c>
      <c r="Y238">
        <v>9</v>
      </c>
      <c r="Z238">
        <v>0</v>
      </c>
      <c r="AA238">
        <v>9</v>
      </c>
      <c r="AB238">
        <v>0</v>
      </c>
      <c r="AC238">
        <v>3</v>
      </c>
      <c r="AD238">
        <v>-9</v>
      </c>
      <c r="AE238">
        <v>0</v>
      </c>
      <c r="AF238">
        <v>0</v>
      </c>
      <c r="AG238">
        <v>0</v>
      </c>
      <c r="AH238" t="s">
        <v>89</v>
      </c>
      <c r="AI238" s="1">
        <v>44655.649282407408</v>
      </c>
      <c r="AJ238">
        <v>99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-9</v>
      </c>
      <c r="AQ238">
        <v>0</v>
      </c>
      <c r="AR238">
        <v>0</v>
      </c>
      <c r="AS238">
        <v>0</v>
      </c>
      <c r="AT238" t="s">
        <v>87</v>
      </c>
      <c r="AU238" t="s">
        <v>87</v>
      </c>
      <c r="AV238" t="s">
        <v>87</v>
      </c>
      <c r="AW238" t="s">
        <v>87</v>
      </c>
      <c r="AX238" t="s">
        <v>87</v>
      </c>
      <c r="AY238" t="s">
        <v>87</v>
      </c>
      <c r="AZ238" t="s">
        <v>87</v>
      </c>
      <c r="BA238" t="s">
        <v>87</v>
      </c>
      <c r="BB238" t="s">
        <v>87</v>
      </c>
      <c r="BC238" t="s">
        <v>87</v>
      </c>
      <c r="BD238" t="s">
        <v>87</v>
      </c>
      <c r="BE238" t="s">
        <v>87</v>
      </c>
    </row>
    <row r="239" spans="1:57" x14ac:dyDescent="0.35">
      <c r="A239" t="s">
        <v>627</v>
      </c>
      <c r="B239" t="s">
        <v>79</v>
      </c>
      <c r="C239" t="s">
        <v>628</v>
      </c>
      <c r="D239" t="s">
        <v>81</v>
      </c>
      <c r="E239" s="2" t="str">
        <f>HYPERLINK("capsilon://?command=openfolder&amp;siteaddress=FAM.docvelocity-na8.net&amp;folderid=FX0306DD5A-A0B7-CC95-200C-727AACDD8E06","FX2204332")</f>
        <v>FX2204332</v>
      </c>
      <c r="F239" t="s">
        <v>19</v>
      </c>
      <c r="G239" t="s">
        <v>19</v>
      </c>
      <c r="H239" t="s">
        <v>82</v>
      </c>
      <c r="I239" t="s">
        <v>629</v>
      </c>
      <c r="J239">
        <v>0</v>
      </c>
      <c r="K239" t="s">
        <v>84</v>
      </c>
      <c r="L239" t="s">
        <v>85</v>
      </c>
      <c r="M239" t="s">
        <v>86</v>
      </c>
      <c r="N239">
        <v>2</v>
      </c>
      <c r="O239" s="1">
        <v>44656.346087962964</v>
      </c>
      <c r="P239" s="1">
        <v>44656.348796296297</v>
      </c>
      <c r="Q239">
        <v>78</v>
      </c>
      <c r="R239">
        <v>156</v>
      </c>
      <c r="S239" t="b">
        <v>0</v>
      </c>
      <c r="T239" t="s">
        <v>87</v>
      </c>
      <c r="U239" t="b">
        <v>0</v>
      </c>
      <c r="V239" t="s">
        <v>133</v>
      </c>
      <c r="W239" s="1">
        <v>44656.348344907405</v>
      </c>
      <c r="X239">
        <v>122</v>
      </c>
      <c r="Y239">
        <v>0</v>
      </c>
      <c r="Z239">
        <v>0</v>
      </c>
      <c r="AA239">
        <v>0</v>
      </c>
      <c r="AB239">
        <v>9</v>
      </c>
      <c r="AC239">
        <v>0</v>
      </c>
      <c r="AD239">
        <v>0</v>
      </c>
      <c r="AE239">
        <v>0</v>
      </c>
      <c r="AF239">
        <v>0</v>
      </c>
      <c r="AG239">
        <v>0</v>
      </c>
      <c r="AH239" t="s">
        <v>143</v>
      </c>
      <c r="AI239" s="1">
        <v>44656.348796296297</v>
      </c>
      <c r="AJ239">
        <v>34</v>
      </c>
      <c r="AK239">
        <v>0</v>
      </c>
      <c r="AL239">
        <v>0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0</v>
      </c>
      <c r="AS239">
        <v>0</v>
      </c>
      <c r="AT239" t="s">
        <v>87</v>
      </c>
      <c r="AU239" t="s">
        <v>87</v>
      </c>
      <c r="AV239" t="s">
        <v>87</v>
      </c>
      <c r="AW239" t="s">
        <v>87</v>
      </c>
      <c r="AX239" t="s">
        <v>87</v>
      </c>
      <c r="AY239" t="s">
        <v>87</v>
      </c>
      <c r="AZ239" t="s">
        <v>87</v>
      </c>
      <c r="BA239" t="s">
        <v>87</v>
      </c>
      <c r="BB239" t="s">
        <v>87</v>
      </c>
      <c r="BC239" t="s">
        <v>87</v>
      </c>
      <c r="BD239" t="s">
        <v>87</v>
      </c>
      <c r="BE239" t="s">
        <v>87</v>
      </c>
    </row>
    <row r="240" spans="1:57" x14ac:dyDescent="0.35">
      <c r="A240" t="s">
        <v>630</v>
      </c>
      <c r="B240" t="s">
        <v>79</v>
      </c>
      <c r="C240" t="s">
        <v>628</v>
      </c>
      <c r="D240" t="s">
        <v>81</v>
      </c>
      <c r="E240" s="2" t="str">
        <f>HYPERLINK("capsilon://?command=openfolder&amp;siteaddress=FAM.docvelocity-na8.net&amp;folderid=FX0306DD5A-A0B7-CC95-200C-727AACDD8E06","FX2204332")</f>
        <v>FX2204332</v>
      </c>
      <c r="F240" t="s">
        <v>19</v>
      </c>
      <c r="G240" t="s">
        <v>19</v>
      </c>
      <c r="H240" t="s">
        <v>82</v>
      </c>
      <c r="I240" t="s">
        <v>631</v>
      </c>
      <c r="J240">
        <v>0</v>
      </c>
      <c r="K240" t="s">
        <v>84</v>
      </c>
      <c r="L240" t="s">
        <v>85</v>
      </c>
      <c r="M240" t="s">
        <v>86</v>
      </c>
      <c r="N240">
        <v>2</v>
      </c>
      <c r="O240" s="1">
        <v>44656.347060185188</v>
      </c>
      <c r="P240" s="1">
        <v>44656.351793981485</v>
      </c>
      <c r="Q240">
        <v>125</v>
      </c>
      <c r="R240">
        <v>284</v>
      </c>
      <c r="S240" t="b">
        <v>0</v>
      </c>
      <c r="T240" t="s">
        <v>87</v>
      </c>
      <c r="U240" t="b">
        <v>0</v>
      </c>
      <c r="V240" t="s">
        <v>133</v>
      </c>
      <c r="W240" s="1">
        <v>44656.351122685184</v>
      </c>
      <c r="X240">
        <v>239</v>
      </c>
      <c r="Y240">
        <v>0</v>
      </c>
      <c r="Z240">
        <v>0</v>
      </c>
      <c r="AA240">
        <v>0</v>
      </c>
      <c r="AB240">
        <v>9</v>
      </c>
      <c r="AC240">
        <v>0</v>
      </c>
      <c r="AD240">
        <v>0</v>
      </c>
      <c r="AE240">
        <v>0</v>
      </c>
      <c r="AF240">
        <v>0</v>
      </c>
      <c r="AG240">
        <v>0</v>
      </c>
      <c r="AH240" t="s">
        <v>143</v>
      </c>
      <c r="AI240" s="1">
        <v>44656.351793981485</v>
      </c>
      <c r="AJ240">
        <v>45</v>
      </c>
      <c r="AK240">
        <v>0</v>
      </c>
      <c r="AL240">
        <v>0</v>
      </c>
      <c r="AM240">
        <v>0</v>
      </c>
      <c r="AN240">
        <v>9</v>
      </c>
      <c r="AO240">
        <v>0</v>
      </c>
      <c r="AP240">
        <v>0</v>
      </c>
      <c r="AQ240">
        <v>0</v>
      </c>
      <c r="AR240">
        <v>0</v>
      </c>
      <c r="AS240">
        <v>0</v>
      </c>
      <c r="AT240" t="s">
        <v>87</v>
      </c>
      <c r="AU240" t="s">
        <v>87</v>
      </c>
      <c r="AV240" t="s">
        <v>87</v>
      </c>
      <c r="AW240" t="s">
        <v>87</v>
      </c>
      <c r="AX240" t="s">
        <v>87</v>
      </c>
      <c r="AY240" t="s">
        <v>87</v>
      </c>
      <c r="AZ240" t="s">
        <v>87</v>
      </c>
      <c r="BA240" t="s">
        <v>87</v>
      </c>
      <c r="BB240" t="s">
        <v>87</v>
      </c>
      <c r="BC240" t="s">
        <v>87</v>
      </c>
      <c r="BD240" t="s">
        <v>87</v>
      </c>
      <c r="BE240" t="s">
        <v>87</v>
      </c>
    </row>
    <row r="241" spans="1:57" x14ac:dyDescent="0.35">
      <c r="A241" t="s">
        <v>632</v>
      </c>
      <c r="B241" t="s">
        <v>79</v>
      </c>
      <c r="C241" t="s">
        <v>633</v>
      </c>
      <c r="D241" t="s">
        <v>81</v>
      </c>
      <c r="E241" s="2" t="str">
        <f>HYPERLINK("capsilon://?command=openfolder&amp;siteaddress=FAM.docvelocity-na8.net&amp;folderid=FX53E40473-D25C-A66A-1167-8EE665574680","FX220313353")</f>
        <v>FX220313353</v>
      </c>
      <c r="F241" t="s">
        <v>19</v>
      </c>
      <c r="G241" t="s">
        <v>19</v>
      </c>
      <c r="H241" t="s">
        <v>82</v>
      </c>
      <c r="I241" t="s">
        <v>634</v>
      </c>
      <c r="J241">
        <v>1342</v>
      </c>
      <c r="K241" t="s">
        <v>84</v>
      </c>
      <c r="L241" t="s">
        <v>85</v>
      </c>
      <c r="M241" t="s">
        <v>86</v>
      </c>
      <c r="N241">
        <v>1</v>
      </c>
      <c r="O241" s="1">
        <v>44656.377534722225</v>
      </c>
      <c r="P241" s="1">
        <v>44656.384363425925</v>
      </c>
      <c r="Q241">
        <v>23</v>
      </c>
      <c r="R241">
        <v>567</v>
      </c>
      <c r="S241" t="b">
        <v>0</v>
      </c>
      <c r="T241" t="s">
        <v>87</v>
      </c>
      <c r="U241" t="b">
        <v>0</v>
      </c>
      <c r="V241" t="s">
        <v>406</v>
      </c>
      <c r="W241" s="1">
        <v>44656.384363425925</v>
      </c>
      <c r="X241">
        <v>334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1342</v>
      </c>
      <c r="AE241">
        <v>1337</v>
      </c>
      <c r="AF241">
        <v>0</v>
      </c>
      <c r="AG241">
        <v>11</v>
      </c>
      <c r="AH241" t="s">
        <v>87</v>
      </c>
      <c r="AI241" t="s">
        <v>87</v>
      </c>
      <c r="AJ241" t="s">
        <v>87</v>
      </c>
      <c r="AK241" t="s">
        <v>87</v>
      </c>
      <c r="AL241" t="s">
        <v>87</v>
      </c>
      <c r="AM241" t="s">
        <v>87</v>
      </c>
      <c r="AN241" t="s">
        <v>87</v>
      </c>
      <c r="AO241" t="s">
        <v>87</v>
      </c>
      <c r="AP241" t="s">
        <v>87</v>
      </c>
      <c r="AQ241" t="s">
        <v>87</v>
      </c>
      <c r="AR241" t="s">
        <v>87</v>
      </c>
      <c r="AS241" t="s">
        <v>87</v>
      </c>
      <c r="AT241" t="s">
        <v>87</v>
      </c>
      <c r="AU241" t="s">
        <v>87</v>
      </c>
      <c r="AV241" t="s">
        <v>87</v>
      </c>
      <c r="AW241" t="s">
        <v>87</v>
      </c>
      <c r="AX241" t="s">
        <v>87</v>
      </c>
      <c r="AY241" t="s">
        <v>87</v>
      </c>
      <c r="AZ241" t="s">
        <v>87</v>
      </c>
      <c r="BA241" t="s">
        <v>87</v>
      </c>
      <c r="BB241" t="s">
        <v>87</v>
      </c>
      <c r="BC241" t="s">
        <v>87</v>
      </c>
      <c r="BD241" t="s">
        <v>87</v>
      </c>
      <c r="BE241" t="s">
        <v>87</v>
      </c>
    </row>
    <row r="242" spans="1:57" x14ac:dyDescent="0.35">
      <c r="A242" t="s">
        <v>635</v>
      </c>
      <c r="B242" t="s">
        <v>79</v>
      </c>
      <c r="C242" t="s">
        <v>633</v>
      </c>
      <c r="D242" t="s">
        <v>81</v>
      </c>
      <c r="E242" s="2" t="str">
        <f>HYPERLINK("capsilon://?command=openfolder&amp;siteaddress=FAM.docvelocity-na8.net&amp;folderid=FX53E40473-D25C-A66A-1167-8EE665574680","FX220313353")</f>
        <v>FX220313353</v>
      </c>
      <c r="F242" t="s">
        <v>19</v>
      </c>
      <c r="G242" t="s">
        <v>19</v>
      </c>
      <c r="H242" t="s">
        <v>82</v>
      </c>
      <c r="I242" t="s">
        <v>634</v>
      </c>
      <c r="J242">
        <v>1582</v>
      </c>
      <c r="K242" t="s">
        <v>84</v>
      </c>
      <c r="L242" t="s">
        <v>85</v>
      </c>
      <c r="M242" t="s">
        <v>86</v>
      </c>
      <c r="N242">
        <v>2</v>
      </c>
      <c r="O242" s="1">
        <v>44656.38548611111</v>
      </c>
      <c r="P242" s="1">
        <v>44656.458310185182</v>
      </c>
      <c r="Q242">
        <v>202</v>
      </c>
      <c r="R242">
        <v>6090</v>
      </c>
      <c r="S242" t="b">
        <v>0</v>
      </c>
      <c r="T242" t="s">
        <v>87</v>
      </c>
      <c r="U242" t="b">
        <v>1</v>
      </c>
      <c r="V242" t="s">
        <v>133</v>
      </c>
      <c r="W242" s="1">
        <v>44656.431539351855</v>
      </c>
      <c r="X242">
        <v>3898</v>
      </c>
      <c r="Y242">
        <v>607</v>
      </c>
      <c r="Z242">
        <v>0</v>
      </c>
      <c r="AA242">
        <v>607</v>
      </c>
      <c r="AB242">
        <v>921</v>
      </c>
      <c r="AC242">
        <v>159</v>
      </c>
      <c r="AD242">
        <v>975</v>
      </c>
      <c r="AE242">
        <v>0</v>
      </c>
      <c r="AF242">
        <v>0</v>
      </c>
      <c r="AG242">
        <v>0</v>
      </c>
      <c r="AH242" t="s">
        <v>114</v>
      </c>
      <c r="AI242" s="1">
        <v>44656.458310185182</v>
      </c>
      <c r="AJ242">
        <v>2176</v>
      </c>
      <c r="AK242">
        <v>4</v>
      </c>
      <c r="AL242">
        <v>0</v>
      </c>
      <c r="AM242">
        <v>4</v>
      </c>
      <c r="AN242">
        <v>941</v>
      </c>
      <c r="AO242">
        <v>13</v>
      </c>
      <c r="AP242">
        <v>971</v>
      </c>
      <c r="AQ242">
        <v>0</v>
      </c>
      <c r="AR242">
        <v>0</v>
      </c>
      <c r="AS242">
        <v>0</v>
      </c>
      <c r="AT242" t="s">
        <v>87</v>
      </c>
      <c r="AU242" t="s">
        <v>87</v>
      </c>
      <c r="AV242" t="s">
        <v>87</v>
      </c>
      <c r="AW242" t="s">
        <v>87</v>
      </c>
      <c r="AX242" t="s">
        <v>87</v>
      </c>
      <c r="AY242" t="s">
        <v>87</v>
      </c>
      <c r="AZ242" t="s">
        <v>87</v>
      </c>
      <c r="BA242" t="s">
        <v>87</v>
      </c>
      <c r="BB242" t="s">
        <v>87</v>
      </c>
      <c r="BC242" t="s">
        <v>87</v>
      </c>
      <c r="BD242" t="s">
        <v>87</v>
      </c>
      <c r="BE242" t="s">
        <v>87</v>
      </c>
    </row>
    <row r="243" spans="1:57" x14ac:dyDescent="0.35">
      <c r="A243" t="s">
        <v>636</v>
      </c>
      <c r="B243" t="s">
        <v>79</v>
      </c>
      <c r="C243" t="s">
        <v>637</v>
      </c>
      <c r="D243" t="s">
        <v>81</v>
      </c>
      <c r="E243" s="2" t="str">
        <f>HYPERLINK("capsilon://?command=openfolder&amp;siteaddress=FAM.docvelocity-na8.net&amp;folderid=FX98E75F4D-730D-64DD-BECA-C7E4D831B44B","FX211213239")</f>
        <v>FX211213239</v>
      </c>
      <c r="F243" t="s">
        <v>19</v>
      </c>
      <c r="G243" t="s">
        <v>19</v>
      </c>
      <c r="H243" t="s">
        <v>82</v>
      </c>
      <c r="I243" t="s">
        <v>638</v>
      </c>
      <c r="J243">
        <v>130</v>
      </c>
      <c r="K243" t="s">
        <v>84</v>
      </c>
      <c r="L243" t="s">
        <v>85</v>
      </c>
      <c r="M243" t="s">
        <v>86</v>
      </c>
      <c r="N243">
        <v>1</v>
      </c>
      <c r="O243" s="1">
        <v>44656.395925925928</v>
      </c>
      <c r="P243" s="1">
        <v>44656.410821759258</v>
      </c>
      <c r="Q243">
        <v>1240</v>
      </c>
      <c r="R243">
        <v>47</v>
      </c>
      <c r="S243" t="b">
        <v>0</v>
      </c>
      <c r="T243" t="s">
        <v>87</v>
      </c>
      <c r="U243" t="b">
        <v>0</v>
      </c>
      <c r="V243" t="s">
        <v>210</v>
      </c>
      <c r="W243" s="1">
        <v>44656.410821759258</v>
      </c>
      <c r="X243">
        <v>47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130</v>
      </c>
      <c r="AE243">
        <v>125</v>
      </c>
      <c r="AF243">
        <v>0</v>
      </c>
      <c r="AG243">
        <v>2</v>
      </c>
      <c r="AH243" t="s">
        <v>87</v>
      </c>
      <c r="AI243" t="s">
        <v>87</v>
      </c>
      <c r="AJ243" t="s">
        <v>87</v>
      </c>
      <c r="AK243" t="s">
        <v>87</v>
      </c>
      <c r="AL243" t="s">
        <v>87</v>
      </c>
      <c r="AM243" t="s">
        <v>87</v>
      </c>
      <c r="AN243" t="s">
        <v>87</v>
      </c>
      <c r="AO243" t="s">
        <v>87</v>
      </c>
      <c r="AP243" t="s">
        <v>87</v>
      </c>
      <c r="AQ243" t="s">
        <v>87</v>
      </c>
      <c r="AR243" t="s">
        <v>87</v>
      </c>
      <c r="AS243" t="s">
        <v>87</v>
      </c>
      <c r="AT243" t="s">
        <v>87</v>
      </c>
      <c r="AU243" t="s">
        <v>87</v>
      </c>
      <c r="AV243" t="s">
        <v>87</v>
      </c>
      <c r="AW243" t="s">
        <v>87</v>
      </c>
      <c r="AX243" t="s">
        <v>87</v>
      </c>
      <c r="AY243" t="s">
        <v>87</v>
      </c>
      <c r="AZ243" t="s">
        <v>87</v>
      </c>
      <c r="BA243" t="s">
        <v>87</v>
      </c>
      <c r="BB243" t="s">
        <v>87</v>
      </c>
      <c r="BC243" t="s">
        <v>87</v>
      </c>
      <c r="BD243" t="s">
        <v>87</v>
      </c>
      <c r="BE243" t="s">
        <v>87</v>
      </c>
    </row>
    <row r="244" spans="1:57" x14ac:dyDescent="0.35">
      <c r="A244" t="s">
        <v>639</v>
      </c>
      <c r="B244" t="s">
        <v>79</v>
      </c>
      <c r="C244" t="s">
        <v>637</v>
      </c>
      <c r="D244" t="s">
        <v>81</v>
      </c>
      <c r="E244" s="2" t="str">
        <f>HYPERLINK("capsilon://?command=openfolder&amp;siteaddress=FAM.docvelocity-na8.net&amp;folderid=FX98E75F4D-730D-64DD-BECA-C7E4D831B44B","FX211213239")</f>
        <v>FX211213239</v>
      </c>
      <c r="F244" t="s">
        <v>19</v>
      </c>
      <c r="G244" t="s">
        <v>19</v>
      </c>
      <c r="H244" t="s">
        <v>82</v>
      </c>
      <c r="I244" t="s">
        <v>640</v>
      </c>
      <c r="J244">
        <v>138</v>
      </c>
      <c r="K244" t="s">
        <v>84</v>
      </c>
      <c r="L244" t="s">
        <v>85</v>
      </c>
      <c r="M244" t="s">
        <v>86</v>
      </c>
      <c r="N244">
        <v>1</v>
      </c>
      <c r="O244" s="1">
        <v>44656.39634259259</v>
      </c>
      <c r="P244" s="1">
        <v>44656.412002314813</v>
      </c>
      <c r="Q244">
        <v>1252</v>
      </c>
      <c r="R244">
        <v>101</v>
      </c>
      <c r="S244" t="b">
        <v>0</v>
      </c>
      <c r="T244" t="s">
        <v>87</v>
      </c>
      <c r="U244" t="b">
        <v>0</v>
      </c>
      <c r="V244" t="s">
        <v>210</v>
      </c>
      <c r="W244" s="1">
        <v>44656.412002314813</v>
      </c>
      <c r="X244">
        <v>101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138</v>
      </c>
      <c r="AE244">
        <v>133</v>
      </c>
      <c r="AF244">
        <v>0</v>
      </c>
      <c r="AG244">
        <v>3</v>
      </c>
      <c r="AH244" t="s">
        <v>87</v>
      </c>
      <c r="AI244" t="s">
        <v>87</v>
      </c>
      <c r="AJ244" t="s">
        <v>87</v>
      </c>
      <c r="AK244" t="s">
        <v>87</v>
      </c>
      <c r="AL244" t="s">
        <v>87</v>
      </c>
      <c r="AM244" t="s">
        <v>87</v>
      </c>
      <c r="AN244" t="s">
        <v>87</v>
      </c>
      <c r="AO244" t="s">
        <v>87</v>
      </c>
      <c r="AP244" t="s">
        <v>87</v>
      </c>
      <c r="AQ244" t="s">
        <v>87</v>
      </c>
      <c r="AR244" t="s">
        <v>87</v>
      </c>
      <c r="AS244" t="s">
        <v>87</v>
      </c>
      <c r="AT244" t="s">
        <v>87</v>
      </c>
      <c r="AU244" t="s">
        <v>87</v>
      </c>
      <c r="AV244" t="s">
        <v>87</v>
      </c>
      <c r="AW244" t="s">
        <v>87</v>
      </c>
      <c r="AX244" t="s">
        <v>87</v>
      </c>
      <c r="AY244" t="s">
        <v>87</v>
      </c>
      <c r="AZ244" t="s">
        <v>87</v>
      </c>
      <c r="BA244" t="s">
        <v>87</v>
      </c>
      <c r="BB244" t="s">
        <v>87</v>
      </c>
      <c r="BC244" t="s">
        <v>87</v>
      </c>
      <c r="BD244" t="s">
        <v>87</v>
      </c>
      <c r="BE244" t="s">
        <v>87</v>
      </c>
    </row>
    <row r="245" spans="1:57" x14ac:dyDescent="0.35">
      <c r="A245" t="s">
        <v>641</v>
      </c>
      <c r="B245" t="s">
        <v>79</v>
      </c>
      <c r="C245" t="s">
        <v>637</v>
      </c>
      <c r="D245" t="s">
        <v>81</v>
      </c>
      <c r="E245" s="2" t="str">
        <f>HYPERLINK("capsilon://?command=openfolder&amp;siteaddress=FAM.docvelocity-na8.net&amp;folderid=FX98E75F4D-730D-64DD-BECA-C7E4D831B44B","FX211213239")</f>
        <v>FX211213239</v>
      </c>
      <c r="F245" t="s">
        <v>19</v>
      </c>
      <c r="G245" t="s">
        <v>19</v>
      </c>
      <c r="H245" t="s">
        <v>82</v>
      </c>
      <c r="I245" t="s">
        <v>638</v>
      </c>
      <c r="J245">
        <v>154</v>
      </c>
      <c r="K245" t="s">
        <v>84</v>
      </c>
      <c r="L245" t="s">
        <v>85</v>
      </c>
      <c r="M245" t="s">
        <v>86</v>
      </c>
      <c r="N245">
        <v>2</v>
      </c>
      <c r="O245" s="1">
        <v>44656.411493055559</v>
      </c>
      <c r="P245" s="1">
        <v>44656.428506944445</v>
      </c>
      <c r="Q245">
        <v>273</v>
      </c>
      <c r="R245">
        <v>1197</v>
      </c>
      <c r="S245" t="b">
        <v>0</v>
      </c>
      <c r="T245" t="s">
        <v>87</v>
      </c>
      <c r="U245" t="b">
        <v>1</v>
      </c>
      <c r="V245" t="s">
        <v>210</v>
      </c>
      <c r="W245" s="1">
        <v>44656.417129629626</v>
      </c>
      <c r="X245">
        <v>442</v>
      </c>
      <c r="Y245">
        <v>144</v>
      </c>
      <c r="Z245">
        <v>0</v>
      </c>
      <c r="AA245">
        <v>144</v>
      </c>
      <c r="AB245">
        <v>0</v>
      </c>
      <c r="AC245">
        <v>3</v>
      </c>
      <c r="AD245">
        <v>10</v>
      </c>
      <c r="AE245">
        <v>0</v>
      </c>
      <c r="AF245">
        <v>0</v>
      </c>
      <c r="AG245">
        <v>0</v>
      </c>
      <c r="AH245" t="s">
        <v>143</v>
      </c>
      <c r="AI245" s="1">
        <v>44656.428506944445</v>
      </c>
      <c r="AJ245">
        <v>748</v>
      </c>
      <c r="AK245">
        <v>3</v>
      </c>
      <c r="AL245">
        <v>0</v>
      </c>
      <c r="AM245">
        <v>3</v>
      </c>
      <c r="AN245">
        <v>0</v>
      </c>
      <c r="AO245">
        <v>3</v>
      </c>
      <c r="AP245">
        <v>7</v>
      </c>
      <c r="AQ245">
        <v>0</v>
      </c>
      <c r="AR245">
        <v>0</v>
      </c>
      <c r="AS245">
        <v>0</v>
      </c>
      <c r="AT245" t="s">
        <v>87</v>
      </c>
      <c r="AU245" t="s">
        <v>87</v>
      </c>
      <c r="AV245" t="s">
        <v>87</v>
      </c>
      <c r="AW245" t="s">
        <v>87</v>
      </c>
      <c r="AX245" t="s">
        <v>87</v>
      </c>
      <c r="AY245" t="s">
        <v>87</v>
      </c>
      <c r="AZ245" t="s">
        <v>87</v>
      </c>
      <c r="BA245" t="s">
        <v>87</v>
      </c>
      <c r="BB245" t="s">
        <v>87</v>
      </c>
      <c r="BC245" t="s">
        <v>87</v>
      </c>
      <c r="BD245" t="s">
        <v>87</v>
      </c>
      <c r="BE245" t="s">
        <v>87</v>
      </c>
    </row>
    <row r="246" spans="1:57" x14ac:dyDescent="0.35">
      <c r="A246" t="s">
        <v>642</v>
      </c>
      <c r="B246" t="s">
        <v>79</v>
      </c>
      <c r="C246" t="s">
        <v>637</v>
      </c>
      <c r="D246" t="s">
        <v>81</v>
      </c>
      <c r="E246" s="2" t="str">
        <f>HYPERLINK("capsilon://?command=openfolder&amp;siteaddress=FAM.docvelocity-na8.net&amp;folderid=FX98E75F4D-730D-64DD-BECA-C7E4D831B44B","FX211213239")</f>
        <v>FX211213239</v>
      </c>
      <c r="F246" t="s">
        <v>19</v>
      </c>
      <c r="G246" t="s">
        <v>19</v>
      </c>
      <c r="H246" t="s">
        <v>82</v>
      </c>
      <c r="I246" t="s">
        <v>640</v>
      </c>
      <c r="J246">
        <v>186</v>
      </c>
      <c r="K246" t="s">
        <v>84</v>
      </c>
      <c r="L246" t="s">
        <v>85</v>
      </c>
      <c r="M246" t="s">
        <v>86</v>
      </c>
      <c r="N246">
        <v>2</v>
      </c>
      <c r="O246" s="1">
        <v>44656.412893518522</v>
      </c>
      <c r="P246" s="1">
        <v>44656.503344907411</v>
      </c>
      <c r="Q246">
        <v>5554</v>
      </c>
      <c r="R246">
        <v>2261</v>
      </c>
      <c r="S246" t="b">
        <v>0</v>
      </c>
      <c r="T246" t="s">
        <v>87</v>
      </c>
      <c r="U246" t="b">
        <v>1</v>
      </c>
      <c r="V246" t="s">
        <v>406</v>
      </c>
      <c r="W246" s="1">
        <v>44656.42328703704</v>
      </c>
      <c r="X246">
        <v>891</v>
      </c>
      <c r="Y246">
        <v>171</v>
      </c>
      <c r="Z246">
        <v>0</v>
      </c>
      <c r="AA246">
        <v>171</v>
      </c>
      <c r="AB246">
        <v>0</v>
      </c>
      <c r="AC246">
        <v>25</v>
      </c>
      <c r="AD246">
        <v>15</v>
      </c>
      <c r="AE246">
        <v>0</v>
      </c>
      <c r="AF246">
        <v>0</v>
      </c>
      <c r="AG246">
        <v>0</v>
      </c>
      <c r="AH246" t="s">
        <v>232</v>
      </c>
      <c r="AI246" s="1">
        <v>44656.503344907411</v>
      </c>
      <c r="AJ246">
        <v>981</v>
      </c>
      <c r="AK246">
        <v>3</v>
      </c>
      <c r="AL246">
        <v>0</v>
      </c>
      <c r="AM246">
        <v>3</v>
      </c>
      <c r="AN246">
        <v>0</v>
      </c>
      <c r="AO246">
        <v>3</v>
      </c>
      <c r="AP246">
        <v>12</v>
      </c>
      <c r="AQ246">
        <v>0</v>
      </c>
      <c r="AR246">
        <v>0</v>
      </c>
      <c r="AS246">
        <v>0</v>
      </c>
      <c r="AT246" t="s">
        <v>87</v>
      </c>
      <c r="AU246" t="s">
        <v>87</v>
      </c>
      <c r="AV246" t="s">
        <v>87</v>
      </c>
      <c r="AW246" t="s">
        <v>87</v>
      </c>
      <c r="AX246" t="s">
        <v>87</v>
      </c>
      <c r="AY246" t="s">
        <v>87</v>
      </c>
      <c r="AZ246" t="s">
        <v>87</v>
      </c>
      <c r="BA246" t="s">
        <v>87</v>
      </c>
      <c r="BB246" t="s">
        <v>87</v>
      </c>
      <c r="BC246" t="s">
        <v>87</v>
      </c>
      <c r="BD246" t="s">
        <v>87</v>
      </c>
      <c r="BE246" t="s">
        <v>87</v>
      </c>
    </row>
    <row r="247" spans="1:57" x14ac:dyDescent="0.35">
      <c r="A247" t="s">
        <v>643</v>
      </c>
      <c r="B247" t="s">
        <v>79</v>
      </c>
      <c r="C247" t="s">
        <v>644</v>
      </c>
      <c r="D247" t="s">
        <v>81</v>
      </c>
      <c r="E247" s="2" t="str">
        <f>HYPERLINK("capsilon://?command=openfolder&amp;siteaddress=FAM.docvelocity-na8.net&amp;folderid=FXDED353E1-335E-B01F-F90C-6ADA26E983B3","FX220313167")</f>
        <v>FX220313167</v>
      </c>
      <c r="F247" t="s">
        <v>19</v>
      </c>
      <c r="G247" t="s">
        <v>19</v>
      </c>
      <c r="H247" t="s">
        <v>82</v>
      </c>
      <c r="I247" t="s">
        <v>645</v>
      </c>
      <c r="J247">
        <v>117</v>
      </c>
      <c r="K247" t="s">
        <v>84</v>
      </c>
      <c r="L247" t="s">
        <v>85</v>
      </c>
      <c r="M247" t="s">
        <v>86</v>
      </c>
      <c r="N247">
        <v>1</v>
      </c>
      <c r="O247" s="1">
        <v>44656.418171296296</v>
      </c>
      <c r="P247" s="1">
        <v>44656.419537037036</v>
      </c>
      <c r="Q247">
        <v>39</v>
      </c>
      <c r="R247">
        <v>79</v>
      </c>
      <c r="S247" t="b">
        <v>0</v>
      </c>
      <c r="T247" t="s">
        <v>87</v>
      </c>
      <c r="U247" t="b">
        <v>0</v>
      </c>
      <c r="V247" t="s">
        <v>210</v>
      </c>
      <c r="W247" s="1">
        <v>44656.419537037036</v>
      </c>
      <c r="X247">
        <v>79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117</v>
      </c>
      <c r="AE247">
        <v>112</v>
      </c>
      <c r="AF247">
        <v>0</v>
      </c>
      <c r="AG247">
        <v>3</v>
      </c>
      <c r="AH247" t="s">
        <v>87</v>
      </c>
      <c r="AI247" t="s">
        <v>87</v>
      </c>
      <c r="AJ247" t="s">
        <v>87</v>
      </c>
      <c r="AK247" t="s">
        <v>87</v>
      </c>
      <c r="AL247" t="s">
        <v>87</v>
      </c>
      <c r="AM247" t="s">
        <v>87</v>
      </c>
      <c r="AN247" t="s">
        <v>87</v>
      </c>
      <c r="AO247" t="s">
        <v>87</v>
      </c>
      <c r="AP247" t="s">
        <v>87</v>
      </c>
      <c r="AQ247" t="s">
        <v>87</v>
      </c>
      <c r="AR247" t="s">
        <v>87</v>
      </c>
      <c r="AS247" t="s">
        <v>87</v>
      </c>
      <c r="AT247" t="s">
        <v>87</v>
      </c>
      <c r="AU247" t="s">
        <v>87</v>
      </c>
      <c r="AV247" t="s">
        <v>87</v>
      </c>
      <c r="AW247" t="s">
        <v>87</v>
      </c>
      <c r="AX247" t="s">
        <v>87</v>
      </c>
      <c r="AY247" t="s">
        <v>87</v>
      </c>
      <c r="AZ247" t="s">
        <v>87</v>
      </c>
      <c r="BA247" t="s">
        <v>87</v>
      </c>
      <c r="BB247" t="s">
        <v>87</v>
      </c>
      <c r="BC247" t="s">
        <v>87</v>
      </c>
      <c r="BD247" t="s">
        <v>87</v>
      </c>
      <c r="BE247" t="s">
        <v>87</v>
      </c>
    </row>
    <row r="248" spans="1:57" x14ac:dyDescent="0.35">
      <c r="A248" t="s">
        <v>646</v>
      </c>
      <c r="B248" t="s">
        <v>79</v>
      </c>
      <c r="C248" t="s">
        <v>644</v>
      </c>
      <c r="D248" t="s">
        <v>81</v>
      </c>
      <c r="E248" s="2" t="str">
        <f>HYPERLINK("capsilon://?command=openfolder&amp;siteaddress=FAM.docvelocity-na8.net&amp;folderid=FXDED353E1-335E-B01F-F90C-6ADA26E983B3","FX220313167")</f>
        <v>FX220313167</v>
      </c>
      <c r="F248" t="s">
        <v>19</v>
      </c>
      <c r="G248" t="s">
        <v>19</v>
      </c>
      <c r="H248" t="s">
        <v>82</v>
      </c>
      <c r="I248" t="s">
        <v>645</v>
      </c>
      <c r="J248">
        <v>165</v>
      </c>
      <c r="K248" t="s">
        <v>84</v>
      </c>
      <c r="L248" t="s">
        <v>85</v>
      </c>
      <c r="M248" t="s">
        <v>86</v>
      </c>
      <c r="N248">
        <v>2</v>
      </c>
      <c r="O248" s="1">
        <v>44656.420127314814</v>
      </c>
      <c r="P248" s="1">
        <v>44656.510844907411</v>
      </c>
      <c r="Q248">
        <v>5723</v>
      </c>
      <c r="R248">
        <v>2115</v>
      </c>
      <c r="S248" t="b">
        <v>0</v>
      </c>
      <c r="T248" t="s">
        <v>87</v>
      </c>
      <c r="U248" t="b">
        <v>1</v>
      </c>
      <c r="V248" t="s">
        <v>406</v>
      </c>
      <c r="W248" s="1">
        <v>44656.433819444443</v>
      </c>
      <c r="X248">
        <v>910</v>
      </c>
      <c r="Y248">
        <v>150</v>
      </c>
      <c r="Z248">
        <v>0</v>
      </c>
      <c r="AA248">
        <v>150</v>
      </c>
      <c r="AB248">
        <v>0</v>
      </c>
      <c r="AC248">
        <v>17</v>
      </c>
      <c r="AD248">
        <v>15</v>
      </c>
      <c r="AE248">
        <v>0</v>
      </c>
      <c r="AF248">
        <v>0</v>
      </c>
      <c r="AG248">
        <v>0</v>
      </c>
      <c r="AH248" t="s">
        <v>124</v>
      </c>
      <c r="AI248" s="1">
        <v>44656.510844907411</v>
      </c>
      <c r="AJ248">
        <v>1194</v>
      </c>
      <c r="AK248">
        <v>9</v>
      </c>
      <c r="AL248">
        <v>0</v>
      </c>
      <c r="AM248">
        <v>9</v>
      </c>
      <c r="AN248">
        <v>0</v>
      </c>
      <c r="AO248">
        <v>9</v>
      </c>
      <c r="AP248">
        <v>6</v>
      </c>
      <c r="AQ248">
        <v>0</v>
      </c>
      <c r="AR248">
        <v>0</v>
      </c>
      <c r="AS248">
        <v>0</v>
      </c>
      <c r="AT248" t="s">
        <v>87</v>
      </c>
      <c r="AU248" t="s">
        <v>87</v>
      </c>
      <c r="AV248" t="s">
        <v>87</v>
      </c>
      <c r="AW248" t="s">
        <v>87</v>
      </c>
      <c r="AX248" t="s">
        <v>87</v>
      </c>
      <c r="AY248" t="s">
        <v>87</v>
      </c>
      <c r="AZ248" t="s">
        <v>87</v>
      </c>
      <c r="BA248" t="s">
        <v>87</v>
      </c>
      <c r="BB248" t="s">
        <v>87</v>
      </c>
      <c r="BC248" t="s">
        <v>87</v>
      </c>
      <c r="BD248" t="s">
        <v>87</v>
      </c>
      <c r="BE248" t="s">
        <v>87</v>
      </c>
    </row>
    <row r="249" spans="1:57" x14ac:dyDescent="0.35">
      <c r="A249" t="s">
        <v>647</v>
      </c>
      <c r="B249" t="s">
        <v>79</v>
      </c>
      <c r="C249" t="s">
        <v>648</v>
      </c>
      <c r="D249" t="s">
        <v>81</v>
      </c>
      <c r="E249" s="2" t="str">
        <f>HYPERLINK("capsilon://?command=openfolder&amp;siteaddress=FAM.docvelocity-na8.net&amp;folderid=FX44CF0D50-2C77-FD77-A9DB-5F4092112E0A","FX220313373")</f>
        <v>FX220313373</v>
      </c>
      <c r="F249" t="s">
        <v>19</v>
      </c>
      <c r="G249" t="s">
        <v>19</v>
      </c>
      <c r="H249" t="s">
        <v>82</v>
      </c>
      <c r="I249" t="s">
        <v>649</v>
      </c>
      <c r="J249">
        <v>104</v>
      </c>
      <c r="K249" t="s">
        <v>84</v>
      </c>
      <c r="L249" t="s">
        <v>85</v>
      </c>
      <c r="M249" t="s">
        <v>86</v>
      </c>
      <c r="N249">
        <v>2</v>
      </c>
      <c r="O249" s="1">
        <v>44652.42087962963</v>
      </c>
      <c r="P249" s="1">
        <v>44652.598668981482</v>
      </c>
      <c r="Q249">
        <v>14356</v>
      </c>
      <c r="R249">
        <v>1005</v>
      </c>
      <c r="S249" t="b">
        <v>0</v>
      </c>
      <c r="T249" t="s">
        <v>87</v>
      </c>
      <c r="U249" t="b">
        <v>0</v>
      </c>
      <c r="V249" t="s">
        <v>243</v>
      </c>
      <c r="W249" s="1">
        <v>44652.498518518521</v>
      </c>
      <c r="X249">
        <v>818</v>
      </c>
      <c r="Y249">
        <v>8</v>
      </c>
      <c r="Z249">
        <v>0</v>
      </c>
      <c r="AA249">
        <v>8</v>
      </c>
      <c r="AB249">
        <v>99</v>
      </c>
      <c r="AC249">
        <v>3</v>
      </c>
      <c r="AD249">
        <v>96</v>
      </c>
      <c r="AE249">
        <v>0</v>
      </c>
      <c r="AF249">
        <v>0</v>
      </c>
      <c r="AG249">
        <v>0</v>
      </c>
      <c r="AH249" t="s">
        <v>273</v>
      </c>
      <c r="AI249" s="1">
        <v>44652.598668981482</v>
      </c>
      <c r="AJ249">
        <v>15</v>
      </c>
      <c r="AK249">
        <v>0</v>
      </c>
      <c r="AL249">
        <v>0</v>
      </c>
      <c r="AM249">
        <v>0</v>
      </c>
      <c r="AN249">
        <v>99</v>
      </c>
      <c r="AO249">
        <v>0</v>
      </c>
      <c r="AP249">
        <v>96</v>
      </c>
      <c r="AQ249">
        <v>0</v>
      </c>
      <c r="AR249">
        <v>0</v>
      </c>
      <c r="AS249">
        <v>0</v>
      </c>
      <c r="AT249" t="s">
        <v>87</v>
      </c>
      <c r="AU249" t="s">
        <v>87</v>
      </c>
      <c r="AV249" t="s">
        <v>87</v>
      </c>
      <c r="AW249" t="s">
        <v>87</v>
      </c>
      <c r="AX249" t="s">
        <v>87</v>
      </c>
      <c r="AY249" t="s">
        <v>87</v>
      </c>
      <c r="AZ249" t="s">
        <v>87</v>
      </c>
      <c r="BA249" t="s">
        <v>87</v>
      </c>
      <c r="BB249" t="s">
        <v>87</v>
      </c>
      <c r="BC249" t="s">
        <v>87</v>
      </c>
      <c r="BD249" t="s">
        <v>87</v>
      </c>
      <c r="BE249" t="s">
        <v>87</v>
      </c>
    </row>
    <row r="250" spans="1:57" x14ac:dyDescent="0.35">
      <c r="A250" t="s">
        <v>650</v>
      </c>
      <c r="B250" t="s">
        <v>79</v>
      </c>
      <c r="C250" t="s">
        <v>644</v>
      </c>
      <c r="D250" t="s">
        <v>81</v>
      </c>
      <c r="E250" s="2" t="str">
        <f>HYPERLINK("capsilon://?command=openfolder&amp;siteaddress=FAM.docvelocity-na8.net&amp;folderid=FXDED353E1-335E-B01F-F90C-6ADA26E983B3","FX220313167")</f>
        <v>FX220313167</v>
      </c>
      <c r="F250" t="s">
        <v>19</v>
      </c>
      <c r="G250" t="s">
        <v>19</v>
      </c>
      <c r="H250" t="s">
        <v>82</v>
      </c>
      <c r="I250" t="s">
        <v>651</v>
      </c>
      <c r="J250">
        <v>144</v>
      </c>
      <c r="K250" t="s">
        <v>84</v>
      </c>
      <c r="L250" t="s">
        <v>85</v>
      </c>
      <c r="M250" t="s">
        <v>86</v>
      </c>
      <c r="N250">
        <v>1</v>
      </c>
      <c r="O250" s="1">
        <v>44656.484340277777</v>
      </c>
      <c r="P250" s="1">
        <v>44656.516157407408</v>
      </c>
      <c r="Q250">
        <v>2475</v>
      </c>
      <c r="R250">
        <v>274</v>
      </c>
      <c r="S250" t="b">
        <v>0</v>
      </c>
      <c r="T250" t="s">
        <v>87</v>
      </c>
      <c r="U250" t="b">
        <v>0</v>
      </c>
      <c r="V250" t="s">
        <v>93</v>
      </c>
      <c r="W250" s="1">
        <v>44656.516157407408</v>
      </c>
      <c r="X250">
        <v>92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144</v>
      </c>
      <c r="AE250">
        <v>139</v>
      </c>
      <c r="AF250">
        <v>0</v>
      </c>
      <c r="AG250">
        <v>4</v>
      </c>
      <c r="AH250" t="s">
        <v>87</v>
      </c>
      <c r="AI250" t="s">
        <v>87</v>
      </c>
      <c r="AJ250" t="s">
        <v>87</v>
      </c>
      <c r="AK250" t="s">
        <v>87</v>
      </c>
      <c r="AL250" t="s">
        <v>87</v>
      </c>
      <c r="AM250" t="s">
        <v>87</v>
      </c>
      <c r="AN250" t="s">
        <v>87</v>
      </c>
      <c r="AO250" t="s">
        <v>87</v>
      </c>
      <c r="AP250" t="s">
        <v>87</v>
      </c>
      <c r="AQ250" t="s">
        <v>87</v>
      </c>
      <c r="AR250" t="s">
        <v>87</v>
      </c>
      <c r="AS250" t="s">
        <v>87</v>
      </c>
      <c r="AT250" t="s">
        <v>87</v>
      </c>
      <c r="AU250" t="s">
        <v>87</v>
      </c>
      <c r="AV250" t="s">
        <v>87</v>
      </c>
      <c r="AW250" t="s">
        <v>87</v>
      </c>
      <c r="AX250" t="s">
        <v>87</v>
      </c>
      <c r="AY250" t="s">
        <v>87</v>
      </c>
      <c r="AZ250" t="s">
        <v>87</v>
      </c>
      <c r="BA250" t="s">
        <v>87</v>
      </c>
      <c r="BB250" t="s">
        <v>87</v>
      </c>
      <c r="BC250" t="s">
        <v>87</v>
      </c>
      <c r="BD250" t="s">
        <v>87</v>
      </c>
      <c r="BE250" t="s">
        <v>87</v>
      </c>
    </row>
    <row r="251" spans="1:57" x14ac:dyDescent="0.35">
      <c r="A251" t="s">
        <v>652</v>
      </c>
      <c r="B251" t="s">
        <v>79</v>
      </c>
      <c r="C251" t="s">
        <v>648</v>
      </c>
      <c r="D251" t="s">
        <v>81</v>
      </c>
      <c r="E251" s="2" t="str">
        <f>HYPERLINK("capsilon://?command=openfolder&amp;siteaddress=FAM.docvelocity-na8.net&amp;folderid=FX44CF0D50-2C77-FD77-A9DB-5F4092112E0A","FX220313373")</f>
        <v>FX220313373</v>
      </c>
      <c r="F251" t="s">
        <v>19</v>
      </c>
      <c r="G251" t="s">
        <v>19</v>
      </c>
      <c r="H251" t="s">
        <v>82</v>
      </c>
      <c r="I251" t="s">
        <v>653</v>
      </c>
      <c r="J251">
        <v>0</v>
      </c>
      <c r="K251" t="s">
        <v>84</v>
      </c>
      <c r="L251" t="s">
        <v>85</v>
      </c>
      <c r="M251" t="s">
        <v>86</v>
      </c>
      <c r="N251">
        <v>2</v>
      </c>
      <c r="O251" s="1">
        <v>44652.432662037034</v>
      </c>
      <c r="P251" s="1">
        <v>44652.486261574071</v>
      </c>
      <c r="Q251">
        <v>4248</v>
      </c>
      <c r="R251">
        <v>383</v>
      </c>
      <c r="S251" t="b">
        <v>0</v>
      </c>
      <c r="T251" t="s">
        <v>87</v>
      </c>
      <c r="U251" t="b">
        <v>0</v>
      </c>
      <c r="V251" t="s">
        <v>162</v>
      </c>
      <c r="W251" s="1">
        <v>44652.48170138889</v>
      </c>
      <c r="X251">
        <v>192</v>
      </c>
      <c r="Y251">
        <v>9</v>
      </c>
      <c r="Z251">
        <v>0</v>
      </c>
      <c r="AA251">
        <v>9</v>
      </c>
      <c r="AB251">
        <v>0</v>
      </c>
      <c r="AC251">
        <v>6</v>
      </c>
      <c r="AD251">
        <v>-9</v>
      </c>
      <c r="AE251">
        <v>0</v>
      </c>
      <c r="AF251">
        <v>0</v>
      </c>
      <c r="AG251">
        <v>0</v>
      </c>
      <c r="AH251" t="s">
        <v>124</v>
      </c>
      <c r="AI251" s="1">
        <v>44652.486261574071</v>
      </c>
      <c r="AJ251">
        <v>191</v>
      </c>
      <c r="AK251">
        <v>1</v>
      </c>
      <c r="AL251">
        <v>0</v>
      </c>
      <c r="AM251">
        <v>1</v>
      </c>
      <c r="AN251">
        <v>0</v>
      </c>
      <c r="AO251">
        <v>1</v>
      </c>
      <c r="AP251">
        <v>-10</v>
      </c>
      <c r="AQ251">
        <v>0</v>
      </c>
      <c r="AR251">
        <v>0</v>
      </c>
      <c r="AS251">
        <v>0</v>
      </c>
      <c r="AT251" t="s">
        <v>87</v>
      </c>
      <c r="AU251" t="s">
        <v>87</v>
      </c>
      <c r="AV251" t="s">
        <v>87</v>
      </c>
      <c r="AW251" t="s">
        <v>87</v>
      </c>
      <c r="AX251" t="s">
        <v>87</v>
      </c>
      <c r="AY251" t="s">
        <v>87</v>
      </c>
      <c r="AZ251" t="s">
        <v>87</v>
      </c>
      <c r="BA251" t="s">
        <v>87</v>
      </c>
      <c r="BB251" t="s">
        <v>87</v>
      </c>
      <c r="BC251" t="s">
        <v>87</v>
      </c>
      <c r="BD251" t="s">
        <v>87</v>
      </c>
      <c r="BE251" t="s">
        <v>87</v>
      </c>
    </row>
    <row r="252" spans="1:57" x14ac:dyDescent="0.35">
      <c r="A252" t="s">
        <v>654</v>
      </c>
      <c r="B252" t="s">
        <v>79</v>
      </c>
      <c r="C252" t="s">
        <v>644</v>
      </c>
      <c r="D252" t="s">
        <v>81</v>
      </c>
      <c r="E252" s="2" t="str">
        <f>HYPERLINK("capsilon://?command=openfolder&amp;siteaddress=FAM.docvelocity-na8.net&amp;folderid=FXDED353E1-335E-B01F-F90C-6ADA26E983B3","FX220313167")</f>
        <v>FX220313167</v>
      </c>
      <c r="F252" t="s">
        <v>19</v>
      </c>
      <c r="G252" t="s">
        <v>19</v>
      </c>
      <c r="H252" t="s">
        <v>82</v>
      </c>
      <c r="I252" t="s">
        <v>651</v>
      </c>
      <c r="J252">
        <v>216</v>
      </c>
      <c r="K252" t="s">
        <v>84</v>
      </c>
      <c r="L252" t="s">
        <v>85</v>
      </c>
      <c r="M252" t="s">
        <v>86</v>
      </c>
      <c r="N252">
        <v>2</v>
      </c>
      <c r="O252" s="1">
        <v>44656.516805555555</v>
      </c>
      <c r="P252" s="1">
        <v>44656.568854166668</v>
      </c>
      <c r="Q252">
        <v>1532</v>
      </c>
      <c r="R252">
        <v>2965</v>
      </c>
      <c r="S252" t="b">
        <v>0</v>
      </c>
      <c r="T252" t="s">
        <v>87</v>
      </c>
      <c r="U252" t="b">
        <v>1</v>
      </c>
      <c r="V252" t="s">
        <v>168</v>
      </c>
      <c r="W252" s="1">
        <v>44656.54142361111</v>
      </c>
      <c r="X252">
        <v>2122</v>
      </c>
      <c r="Y252">
        <v>176</v>
      </c>
      <c r="Z252">
        <v>0</v>
      </c>
      <c r="AA252">
        <v>176</v>
      </c>
      <c r="AB252">
        <v>0</v>
      </c>
      <c r="AC252">
        <v>25</v>
      </c>
      <c r="AD252">
        <v>40</v>
      </c>
      <c r="AE252">
        <v>0</v>
      </c>
      <c r="AF252">
        <v>0</v>
      </c>
      <c r="AG252">
        <v>0</v>
      </c>
      <c r="AH252" t="s">
        <v>89</v>
      </c>
      <c r="AI252" s="1">
        <v>44656.568854166668</v>
      </c>
      <c r="AJ252">
        <v>723</v>
      </c>
      <c r="AK252">
        <v>6</v>
      </c>
      <c r="AL252">
        <v>0</v>
      </c>
      <c r="AM252">
        <v>6</v>
      </c>
      <c r="AN252">
        <v>0</v>
      </c>
      <c r="AO252">
        <v>5</v>
      </c>
      <c r="AP252">
        <v>34</v>
      </c>
      <c r="AQ252">
        <v>0</v>
      </c>
      <c r="AR252">
        <v>0</v>
      </c>
      <c r="AS252">
        <v>0</v>
      </c>
      <c r="AT252" t="s">
        <v>87</v>
      </c>
      <c r="AU252" t="s">
        <v>87</v>
      </c>
      <c r="AV252" t="s">
        <v>87</v>
      </c>
      <c r="AW252" t="s">
        <v>87</v>
      </c>
      <c r="AX252" t="s">
        <v>87</v>
      </c>
      <c r="AY252" t="s">
        <v>87</v>
      </c>
      <c r="AZ252" t="s">
        <v>87</v>
      </c>
      <c r="BA252" t="s">
        <v>87</v>
      </c>
      <c r="BB252" t="s">
        <v>87</v>
      </c>
      <c r="BC252" t="s">
        <v>87</v>
      </c>
      <c r="BD252" t="s">
        <v>87</v>
      </c>
      <c r="BE252" t="s">
        <v>87</v>
      </c>
    </row>
    <row r="253" spans="1:57" x14ac:dyDescent="0.35">
      <c r="A253" t="s">
        <v>655</v>
      </c>
      <c r="B253" t="s">
        <v>79</v>
      </c>
      <c r="C253" t="s">
        <v>80</v>
      </c>
      <c r="D253" t="s">
        <v>81</v>
      </c>
      <c r="E253" s="2" t="str">
        <f>HYPERLINK("capsilon://?command=openfolder&amp;siteaddress=FAM.docvelocity-na8.net&amp;folderid=FX6CFC8356-1BBA-BA89-9059-8AB68F71A12E","FX220111528")</f>
        <v>FX220111528</v>
      </c>
      <c r="F253" t="s">
        <v>19</v>
      </c>
      <c r="G253" t="s">
        <v>19</v>
      </c>
      <c r="H253" t="s">
        <v>82</v>
      </c>
      <c r="I253" t="s">
        <v>656</v>
      </c>
      <c r="J253">
        <v>0</v>
      </c>
      <c r="K253" t="s">
        <v>84</v>
      </c>
      <c r="L253" t="s">
        <v>85</v>
      </c>
      <c r="M253" t="s">
        <v>86</v>
      </c>
      <c r="N253">
        <v>2</v>
      </c>
      <c r="O253" s="1">
        <v>44656.552245370367</v>
      </c>
      <c r="P253" s="1">
        <v>44656.564201388886</v>
      </c>
      <c r="Q253">
        <v>745</v>
      </c>
      <c r="R253">
        <v>288</v>
      </c>
      <c r="S253" t="b">
        <v>0</v>
      </c>
      <c r="T253" t="s">
        <v>87</v>
      </c>
      <c r="U253" t="b">
        <v>0</v>
      </c>
      <c r="V253" t="s">
        <v>316</v>
      </c>
      <c r="W253" s="1">
        <v>44656.554282407407</v>
      </c>
      <c r="X253">
        <v>166</v>
      </c>
      <c r="Y253">
        <v>9</v>
      </c>
      <c r="Z253">
        <v>0</v>
      </c>
      <c r="AA253">
        <v>9</v>
      </c>
      <c r="AB253">
        <v>0</v>
      </c>
      <c r="AC253">
        <v>1</v>
      </c>
      <c r="AD253">
        <v>-9</v>
      </c>
      <c r="AE253">
        <v>0</v>
      </c>
      <c r="AF253">
        <v>0</v>
      </c>
      <c r="AG253">
        <v>0</v>
      </c>
      <c r="AH253" t="s">
        <v>100</v>
      </c>
      <c r="AI253" s="1">
        <v>44656.564201388886</v>
      </c>
      <c r="AJ253">
        <v>122</v>
      </c>
      <c r="AK253">
        <v>0</v>
      </c>
      <c r="AL253">
        <v>0</v>
      </c>
      <c r="AM253">
        <v>0</v>
      </c>
      <c r="AN253">
        <v>0</v>
      </c>
      <c r="AO253">
        <v>2</v>
      </c>
      <c r="AP253">
        <v>-9</v>
      </c>
      <c r="AQ253">
        <v>0</v>
      </c>
      <c r="AR253">
        <v>0</v>
      </c>
      <c r="AS253">
        <v>0</v>
      </c>
      <c r="AT253" t="s">
        <v>87</v>
      </c>
      <c r="AU253" t="s">
        <v>87</v>
      </c>
      <c r="AV253" t="s">
        <v>87</v>
      </c>
      <c r="AW253" t="s">
        <v>87</v>
      </c>
      <c r="AX253" t="s">
        <v>87</v>
      </c>
      <c r="AY253" t="s">
        <v>87</v>
      </c>
      <c r="AZ253" t="s">
        <v>87</v>
      </c>
      <c r="BA253" t="s">
        <v>87</v>
      </c>
      <c r="BB253" t="s">
        <v>87</v>
      </c>
      <c r="BC253" t="s">
        <v>87</v>
      </c>
      <c r="BD253" t="s">
        <v>87</v>
      </c>
      <c r="BE253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Varsha Subhash Deshmukh</cp:lastModifiedBy>
  <dcterms:created xsi:type="dcterms:W3CDTF">2022-04-20T15:00:00Z</dcterms:created>
  <dcterms:modified xsi:type="dcterms:W3CDTF">2022-04-22T12:25:17Z</dcterms:modified>
</cp:coreProperties>
</file>