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4_Apr 2022/"/>
    </mc:Choice>
  </mc:AlternateContent>
  <xr:revisionPtr revIDLastSave="3" documentId="11_6DA1F26908AE83D48D17A81EA15CFCC0AD178436" xr6:coauthVersionLast="47" xr6:coauthVersionMax="47" xr10:uidLastSave="{734ECCF3-27D2-4546-AB02-F10C4A1939F7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5" i="2" l="1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<sst xmlns="http://schemas.openxmlformats.org/spreadsheetml/2006/main" count="2068" uniqueCount="305">
  <si>
    <t>Site Address:</t>
  </si>
  <si>
    <t>FAM.docvelocity-na8.net</t>
  </si>
  <si>
    <t>Report Name:</t>
  </si>
  <si>
    <t>Daily Completion Report - Fast Track</t>
  </si>
  <si>
    <t>Report Type:</t>
  </si>
  <si>
    <t>Completed Workitem Report</t>
  </si>
  <si>
    <t>Report Period:</t>
  </si>
  <si>
    <t>Month-to-date</t>
  </si>
  <si>
    <t>Queue Id:</t>
  </si>
  <si>
    <t>QUEA71C6EEE-6E29-4C1D-99F9-B1E86D0D0198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</si>
  <si>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</si>
  <si>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</si>
  <si>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</si>
  <si>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</si>
  <si>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</si>
  <si>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</si>
  <si>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</si>
  <si>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</si>
  <si>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</si>
  <si>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</si>
  <si>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</si>
  <si>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</si>
  <si>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</si>
  <si>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</si>
  <si>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</si>
  <si>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</si>
  <si>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</si>
  <si>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</si>
  <si>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</si>
  <si>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</si>
  <si>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</si>
  <si>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</si>
  <si>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</si>
  <si>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</si>
  <si>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</si>
  <si>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</si>
  <si>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</si>
  <si>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</si>
  <si>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</si>
  <si>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</si>
  <si>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</si>
  <si>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</si>
  <si>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</si>
  <si>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</si>
  <si>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</si>
  <si>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</si>
  <si>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</si>
  <si>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</si>
  <si>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</si>
  <si>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</si>
  <si>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</si>
  <si>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</si>
  <si>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</si>
  <si>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</si>
  <si>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</si>
  <si>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</si>
  <si>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</si>
  <si>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</si>
  <si>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</si>
  <si>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</si>
  <si>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</si>
  <si>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</si>
  <si>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</si>
  <si>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</si>
  <si>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</si>
  <si>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</si>
  <si>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</si>
  <si>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</si>
  <si>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</si>
  <si>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</si>
  <si>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</si>
  <si>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</si>
  <si>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</si>
  <si>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</si>
  <si>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</si>
  <si>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</si>
  <si>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</si>
  <si>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</si>
  <si>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WI220410542</t>
  </si>
  <si>
    <t>DATA_VALIDATION</t>
  </si>
  <si>
    <t>150100002081</t>
  </si>
  <si>
    <t>Folder</t>
  </si>
  <si>
    <t>Mailitem</t>
  </si>
  <si>
    <t>MI2204103124</t>
  </si>
  <si>
    <t>DELETED</t>
  </si>
  <si>
    <t>N/A</t>
  </si>
  <si>
    <t>Prajakta Jagannath Mane</t>
  </si>
  <si>
    <t>WI220410546</t>
  </si>
  <si>
    <t>MI2204103154</t>
  </si>
  <si>
    <t>WI220412910</t>
  </si>
  <si>
    <t>150030054617</t>
  </si>
  <si>
    <t>MI2204123780</t>
  </si>
  <si>
    <t>COMPLETED</t>
  </si>
  <si>
    <t>MARK_AS_COMPLETED</t>
  </si>
  <si>
    <t>Queue</t>
  </si>
  <si>
    <t>Rituja Bhuse</t>
  </si>
  <si>
    <t>Ujwala Ajabe</t>
  </si>
  <si>
    <t>WI220412912</t>
  </si>
  <si>
    <t>MI2204123789</t>
  </si>
  <si>
    <t>WI220413797</t>
  </si>
  <si>
    <t>150030054675</t>
  </si>
  <si>
    <t>MI2204131086</t>
  </si>
  <si>
    <t>Pooja Supekar</t>
  </si>
  <si>
    <t>Mohini Shinde</t>
  </si>
  <si>
    <t>WI220414125</t>
  </si>
  <si>
    <t>150030053911</t>
  </si>
  <si>
    <t>MI2204134094</t>
  </si>
  <si>
    <t>Suraj Toradmal</t>
  </si>
  <si>
    <t>WI220417270</t>
  </si>
  <si>
    <t>150030054529</t>
  </si>
  <si>
    <t>MI2204163215</t>
  </si>
  <si>
    <t>Akash Pawar</t>
  </si>
  <si>
    <t>Nisha Verma</t>
  </si>
  <si>
    <t>WI220417272</t>
  </si>
  <si>
    <t>MI2204163253</t>
  </si>
  <si>
    <t>Prajwal Kendre</t>
  </si>
  <si>
    <t>Raman Vaidya</t>
  </si>
  <si>
    <t>WI220417275</t>
  </si>
  <si>
    <t>MI2204163306</t>
  </si>
  <si>
    <t>WI220417276</t>
  </si>
  <si>
    <t>MI2204163318</t>
  </si>
  <si>
    <t>WI220417279</t>
  </si>
  <si>
    <t>MI2204163330</t>
  </si>
  <si>
    <t>WI220417281</t>
  </si>
  <si>
    <t>MI2204163347</t>
  </si>
  <si>
    <t>WI220421849</t>
  </si>
  <si>
    <t>150030053586</t>
  </si>
  <si>
    <t>MI2204208481</t>
  </si>
  <si>
    <t>Nilesh Thakur</t>
  </si>
  <si>
    <t>Vikash Suryakanth Parmar</t>
  </si>
  <si>
    <t>WI220422503</t>
  </si>
  <si>
    <t>150030054487</t>
  </si>
  <si>
    <t>MI2204215163</t>
  </si>
  <si>
    <t>Swapnil Kadam</t>
  </si>
  <si>
    <t>WI220422603</t>
  </si>
  <si>
    <t>150030054809</t>
  </si>
  <si>
    <t>MI2204215752</t>
  </si>
  <si>
    <t>Ganesh Bavdiwale</t>
  </si>
  <si>
    <t>Archana Bhujbal</t>
  </si>
  <si>
    <t>WI220422618</t>
  </si>
  <si>
    <t>MI2204215930</t>
  </si>
  <si>
    <t>WI220422632</t>
  </si>
  <si>
    <t>MI2204216023</t>
  </si>
  <si>
    <t>WI220422675</t>
  </si>
  <si>
    <t>MI2204216577</t>
  </si>
  <si>
    <t>WI220424815</t>
  </si>
  <si>
    <t>150030054695</t>
  </si>
  <si>
    <t>MI2204238504</t>
  </si>
  <si>
    <t>Tejas Bomidwar</t>
  </si>
  <si>
    <t>WI220425978</t>
  </si>
  <si>
    <t>150030054399</t>
  </si>
  <si>
    <t>MI2204249774</t>
  </si>
  <si>
    <t>Shivani Narwade</t>
  </si>
  <si>
    <t>WI220429271</t>
  </si>
  <si>
    <t>150030054680</t>
  </si>
  <si>
    <t>MI2204281400</t>
  </si>
  <si>
    <t>Nikita Mandage</t>
  </si>
  <si>
    <t>WI220429273</t>
  </si>
  <si>
    <t>MI2204281415</t>
  </si>
  <si>
    <t>WI220429334</t>
  </si>
  <si>
    <t>150030054957</t>
  </si>
  <si>
    <t>MI2204282171</t>
  </si>
  <si>
    <t>WI220430810</t>
  </si>
  <si>
    <t>150100002065</t>
  </si>
  <si>
    <t>MI2204295325</t>
  </si>
  <si>
    <t>Pratik Bhandwalkar</t>
  </si>
  <si>
    <t>WI220430815</t>
  </si>
  <si>
    <t>MI2204295347</t>
  </si>
  <si>
    <t>Swapnil Chavan</t>
  </si>
  <si>
    <t>WI220430817</t>
  </si>
  <si>
    <t>MI2204295354</t>
  </si>
  <si>
    <t>WI220430822</t>
  </si>
  <si>
    <t>MI2204295366</t>
  </si>
  <si>
    <t>WI220430826</t>
  </si>
  <si>
    <t>MI2204295373</t>
  </si>
  <si>
    <t>WI220430833</t>
  </si>
  <si>
    <t>MI2204295387</t>
  </si>
  <si>
    <t>WI220431007</t>
  </si>
  <si>
    <t>150030054619</t>
  </si>
  <si>
    <t>MI2204297234</t>
  </si>
  <si>
    <t>Ketan Pathak</t>
  </si>
  <si>
    <t>WI220431009</t>
  </si>
  <si>
    <t>MI2204297244</t>
  </si>
  <si>
    <t>WI220431017</t>
  </si>
  <si>
    <t>Payal Pathare</t>
  </si>
  <si>
    <t>WI220433059</t>
  </si>
  <si>
    <t>150030053971</t>
  </si>
  <si>
    <t>MI2204316587</t>
  </si>
  <si>
    <t>Varsha Dombale</t>
  </si>
  <si>
    <t>Sangeeta Kumari</t>
  </si>
  <si>
    <t>WI220434294</t>
  </si>
  <si>
    <t>150030053879</t>
  </si>
  <si>
    <t>MI2204328039</t>
  </si>
  <si>
    <t>Sanjay Kharade</t>
  </si>
  <si>
    <t>WI220437336</t>
  </si>
  <si>
    <t>150030054639</t>
  </si>
  <si>
    <t>MI2204357832</t>
  </si>
  <si>
    <t>WI220437763</t>
  </si>
  <si>
    <t>150030054324</t>
  </si>
  <si>
    <t>MI2204361862</t>
  </si>
  <si>
    <t>WI220437764</t>
  </si>
  <si>
    <t>MI2204361849</t>
  </si>
  <si>
    <t>WI22043818</t>
  </si>
  <si>
    <t>150030053227</t>
  </si>
  <si>
    <t>MI220442647</t>
  </si>
  <si>
    <t>Apeksha Hirve</t>
  </si>
  <si>
    <t>WI220438216</t>
  </si>
  <si>
    <t>150030053840</t>
  </si>
  <si>
    <t>MI2204366966</t>
  </si>
  <si>
    <t>WI220438513</t>
  </si>
  <si>
    <t>MI2204370040</t>
  </si>
  <si>
    <t>Shivani Rapariya</t>
  </si>
  <si>
    <t>WI220438781</t>
  </si>
  <si>
    <t>150030054849</t>
  </si>
  <si>
    <t>MI2204372920</t>
  </si>
  <si>
    <t>WI220438782</t>
  </si>
  <si>
    <t>MI2204372935</t>
  </si>
  <si>
    <t>WI220440691</t>
  </si>
  <si>
    <t>MI2204392257</t>
  </si>
  <si>
    <t>Aditya Tade</t>
  </si>
  <si>
    <t>WI220441912</t>
  </si>
  <si>
    <t>150030055020</t>
  </si>
  <si>
    <t>MI2204407526</t>
  </si>
  <si>
    <t>WI22044339</t>
  </si>
  <si>
    <t>150030054027</t>
  </si>
  <si>
    <t>MI220448369</t>
  </si>
  <si>
    <t>WI220444230</t>
  </si>
  <si>
    <t>150030054754</t>
  </si>
  <si>
    <t>MI2204432057</t>
  </si>
  <si>
    <t>WI220444532</t>
  </si>
  <si>
    <t>150030055010</t>
  </si>
  <si>
    <t>MI2204435145</t>
  </si>
  <si>
    <t>WI220446777</t>
  </si>
  <si>
    <t>150030053186</t>
  </si>
  <si>
    <t>MI2204457971</t>
  </si>
  <si>
    <t>WI220446779</t>
  </si>
  <si>
    <t>MI2204457981</t>
  </si>
  <si>
    <t>WI220446781</t>
  </si>
  <si>
    <t>MI2204457987</t>
  </si>
  <si>
    <t>WI220448229</t>
  </si>
  <si>
    <t>150030053137</t>
  </si>
  <si>
    <t>MI2204472221</t>
  </si>
  <si>
    <t>Nayan Naramshettiwar</t>
  </si>
  <si>
    <t>WI22044922</t>
  </si>
  <si>
    <t>150030053174</t>
  </si>
  <si>
    <t>MI220452847</t>
  </si>
  <si>
    <t>Sagar Belhekar</t>
  </si>
  <si>
    <t>WI220452542</t>
  </si>
  <si>
    <t>MI2204508305</t>
  </si>
  <si>
    <t>WI220453405</t>
  </si>
  <si>
    <t>150030055151</t>
  </si>
  <si>
    <t>MI2204516838</t>
  </si>
  <si>
    <t>WI220453409</t>
  </si>
  <si>
    <t>MI2204516880</t>
  </si>
  <si>
    <t>WI220453412</t>
  </si>
  <si>
    <t>MI2204516913</t>
  </si>
  <si>
    <t>WI220455015</t>
  </si>
  <si>
    <t>150030054606</t>
  </si>
  <si>
    <t>MI2204533789</t>
  </si>
  <si>
    <t>WI220455080</t>
  </si>
  <si>
    <t>150030054442</t>
  </si>
  <si>
    <t>MI2204534302</t>
  </si>
  <si>
    <t>WI220455223</t>
  </si>
  <si>
    <t>MI2204536006</t>
  </si>
  <si>
    <t>WI220456211</t>
  </si>
  <si>
    <t>150030053223</t>
  </si>
  <si>
    <t>MI2204545789</t>
  </si>
  <si>
    <t>WI220459873</t>
  </si>
  <si>
    <t>150030055038</t>
  </si>
  <si>
    <t>MI2204585057</t>
  </si>
  <si>
    <t>WI220459880</t>
  </si>
  <si>
    <t>MI2204585156</t>
  </si>
  <si>
    <t>WI220460072</t>
  </si>
  <si>
    <t>150030053924</t>
  </si>
  <si>
    <t>MI2204587558</t>
  </si>
  <si>
    <t>WI220466892</t>
  </si>
  <si>
    <t>150030054597</t>
  </si>
  <si>
    <t>MI2204655258</t>
  </si>
  <si>
    <t>WI220467256</t>
  </si>
  <si>
    <t>150030052665</t>
  </si>
  <si>
    <t>MI2204658318</t>
  </si>
  <si>
    <t>WI220467258</t>
  </si>
  <si>
    <t>MI2204658335</t>
  </si>
  <si>
    <t>WI220468390</t>
  </si>
  <si>
    <t>150080001052</t>
  </si>
  <si>
    <t>MI2204668713</t>
  </si>
  <si>
    <t>WI220469029</t>
  </si>
  <si>
    <t>Sandip Tribhuvan</t>
  </si>
  <si>
    <t>Poonam Patil</t>
  </si>
  <si>
    <t>WI220470849</t>
  </si>
  <si>
    <t>150030054300</t>
  </si>
  <si>
    <t>MI2204694540</t>
  </si>
  <si>
    <t>WI220473354</t>
  </si>
  <si>
    <t>MI2204719204</t>
  </si>
  <si>
    <t>WI220473374</t>
  </si>
  <si>
    <t>150030055092</t>
  </si>
  <si>
    <t>MI2204719372</t>
  </si>
  <si>
    <t>WI220473548</t>
  </si>
  <si>
    <t>150030054721</t>
  </si>
  <si>
    <t>MI2204721215</t>
  </si>
  <si>
    <t>WI220475225</t>
  </si>
  <si>
    <t>150080000912</t>
  </si>
  <si>
    <t>MI2204734533</t>
  </si>
  <si>
    <t>WI22048301</t>
  </si>
  <si>
    <t>MI220482779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</si>
</sst>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6" sqref="B6"/>
    </sheetView>
  </sheetViews>
  <sheetFormatPr defaultRowHeight="14.25" x14ac:dyDescent="0.45"/>
  <cols>
    <col min="1" max="1" width="17.53125" customWidth="1"/>
    <col min="2" max="2" width="44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44680.416668564816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44651.958333333336</v>
      </c>
    </row>
    <row r="10" spans="1:2" x14ac:dyDescent="0.45">
      <c r="A10" t="s">
        <v>16</v>
      </c>
      <c r="B10" s="1">
        <v>44680.416668564816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75"/>
  <sheetViews>
    <sheetView tabSelected="1" topLeftCell="AE1" workbookViewId="0">
      <selection activeCell="AI11" sqref="AI11"/>
    </sheetView>
  </sheetViews>
  <sheetFormatPr defaultRowHeight="14.25" x14ac:dyDescent="0.45"/>
  <cols>
    <col min="1" max="1" width="12.73046875" customWidth="1"/>
    <col min="2" max="2" width="21.06640625" customWidth="1"/>
    <col min="3" max="3" width="15.73046875" customWidth="1"/>
    <col min="4" max="4" width="13.73046875" customWidth="1"/>
    <col min="5" max="5" width="9.19921875" customWidth="1"/>
    <col min="6" max="6" width="8.53125" customWidth="1"/>
    <col min="7" max="7" width="9.9296875" customWidth="1"/>
    <col min="8" max="8" width="13.06640625" customWidth="1"/>
    <col min="9" max="9" width="11.73046875" customWidth="1"/>
    <col min="10" max="10" width="16.3320312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46484375" customWidth="1"/>
    <col min="19" max="19" width="9.53125" customWidth="1"/>
    <col min="20" max="20" width="9.59765625" customWidth="1"/>
    <col min="21" max="21" width="10.33203125" customWidth="1"/>
    <col min="22" max="22" width="30.46484375" customWidth="1"/>
    <col min="23" max="23" width="32" customWidth="1"/>
    <col min="24" max="24" width="37.53125" customWidth="1"/>
    <col min="25" max="25" width="29.59765625" customWidth="1"/>
    <col min="26" max="26" width="32.06640625" customWidth="1"/>
    <col min="27" max="27" width="27.265625" customWidth="1"/>
    <col min="28" max="28" width="23.59765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3125" customWidth="1"/>
    <col min="37" max="37" width="29.59765625" customWidth="1"/>
    <col min="38" max="38" width="32.06640625" customWidth="1"/>
    <col min="39" max="39" width="27.265625" customWidth="1"/>
    <col min="40" max="40" width="23.59765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3125" customWidth="1"/>
    <col min="49" max="49" width="29.59765625" customWidth="1"/>
    <col min="50" max="50" width="32.06640625" customWidth="1"/>
    <col min="51" max="51" width="27.265625" customWidth="1"/>
    <col min="52" max="52" width="23.59765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hidden="1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HYPERLINK("capsilon://?command=openfolder&amp;siteaddress=FAM.docvelocity-na8.net&amp;folderid=FX6A950C53-298D-E50F-7AA0-D48393568D0A","FX22038176")</f>
        <v>FX22038176</v>
      </c>
      <c r="F2" t="s">
        <v>19</v>
      </c>
      <c r="G2" t="s">
        <v>19</v>
      </c>
      <c r="H2" t="s">
        <v>82</v>
      </c>
      <c r="I2" t="s">
        <v>83</v>
      </c>
      <c r="J2">
        <v>96</v>
      </c>
      <c r="K2" t="s">
        <v>84</v>
      </c>
      <c r="L2" t="s">
        <v>19</v>
      </c>
      <c r="M2" t="s">
        <v>81</v>
      </c>
      <c r="N2">
        <v>1</v>
      </c>
      <c r="O2" s="1">
        <v>44656.610185185185</v>
      </c>
      <c r="P2" s="1">
        <v>44656.620775462965</v>
      </c>
      <c r="Q2">
        <v>498</v>
      </c>
      <c r="R2">
        <v>417</v>
      </c>
      <c r="S2" t="b">
        <v>0</v>
      </c>
      <c r="T2" t="s">
        <v>85</v>
      </c>
      <c r="U2" t="b">
        <v>0</v>
      </c>
      <c r="V2" t="s">
        <v>86</v>
      </c>
      <c r="W2" s="1">
        <v>44656.618067129632</v>
      </c>
      <c r="X2">
        <v>417</v>
      </c>
      <c r="Y2">
        <v>86</v>
      </c>
      <c r="Z2">
        <v>0</v>
      </c>
      <c r="AA2">
        <v>86</v>
      </c>
      <c r="AB2">
        <v>0</v>
      </c>
      <c r="AC2">
        <v>4</v>
      </c>
      <c r="AD2">
        <v>10</v>
      </c>
      <c r="AE2">
        <v>0</v>
      </c>
      <c r="AF2">
        <v>0</v>
      </c>
      <c r="AG2">
        <v>0</v>
      </c>
      <c r="AH2" t="s">
        <v>85</v>
      </c>
      <c r="AI2" t="s">
        <v>85</v>
      </c>
      <c r="AJ2" t="s">
        <v>85</v>
      </c>
      <c r="AK2" t="s">
        <v>85</v>
      </c>
      <c r="AL2" t="s">
        <v>85</v>
      </c>
      <c r="AM2" t="s">
        <v>85</v>
      </c>
      <c r="AN2" t="s">
        <v>85</v>
      </c>
      <c r="AO2" t="s">
        <v>85</v>
      </c>
      <c r="AP2" t="s">
        <v>85</v>
      </c>
      <c r="AQ2" t="s">
        <v>85</v>
      </c>
      <c r="AR2" t="s">
        <v>85</v>
      </c>
      <c r="AS2" t="s">
        <v>85</v>
      </c>
      <c r="AT2" t="s">
        <v>85</v>
      </c>
      <c r="AU2" t="s">
        <v>85</v>
      </c>
      <c r="AV2" t="s">
        <v>85</v>
      </c>
      <c r="AW2" t="s">
        <v>85</v>
      </c>
      <c r="AX2" t="s">
        <v>85</v>
      </c>
      <c r="AY2" t="s">
        <v>85</v>
      </c>
      <c r="AZ2" t="s">
        <v>85</v>
      </c>
      <c r="BA2" t="s">
        <v>85</v>
      </c>
      <c r="BB2" t="s">
        <v>85</v>
      </c>
      <c r="BC2" t="s">
        <v>85</v>
      </c>
      <c r="BD2" t="s">
        <v>85</v>
      </c>
      <c r="BE2" t="s">
        <v>85</v>
      </c>
    </row>
    <row r="3" spans="1:57" hidden="1" x14ac:dyDescent="0.45">
      <c r="A3" t="s">
        <v>87</v>
      </c>
      <c r="B3" t="s">
        <v>79</v>
      </c>
      <c r="C3" t="s">
        <v>80</v>
      </c>
      <c r="D3" t="s">
        <v>81</v>
      </c>
      <c r="E3" s="2" t="str">
        <f>HYPERLINK("capsilon://?command=openfolder&amp;siteaddress=FAM.docvelocity-na8.net&amp;folderid=FX6A950C53-298D-E50F-7AA0-D48393568D0A","FX22038176")</f>
        <v>FX22038176</v>
      </c>
      <c r="F3" t="s">
        <v>19</v>
      </c>
      <c r="G3" t="s">
        <v>19</v>
      </c>
      <c r="H3" t="s">
        <v>82</v>
      </c>
      <c r="I3" t="s">
        <v>88</v>
      </c>
      <c r="J3">
        <v>101</v>
      </c>
      <c r="K3" t="s">
        <v>84</v>
      </c>
      <c r="L3" t="s">
        <v>19</v>
      </c>
      <c r="M3" t="s">
        <v>81</v>
      </c>
      <c r="N3">
        <v>0</v>
      </c>
      <c r="O3" s="1">
        <v>44656.610578703701</v>
      </c>
      <c r="P3" s="1">
        <v>44656.620810185188</v>
      </c>
      <c r="Q3">
        <v>884</v>
      </c>
      <c r="R3">
        <v>0</v>
      </c>
      <c r="S3" t="b">
        <v>0</v>
      </c>
      <c r="T3" t="s">
        <v>85</v>
      </c>
      <c r="U3" t="b">
        <v>0</v>
      </c>
      <c r="V3" t="s">
        <v>85</v>
      </c>
      <c r="W3" t="s">
        <v>85</v>
      </c>
      <c r="X3" t="s">
        <v>85</v>
      </c>
      <c r="Y3" t="s">
        <v>85</v>
      </c>
      <c r="Z3" t="s">
        <v>85</v>
      </c>
      <c r="AA3" t="s">
        <v>85</v>
      </c>
      <c r="AB3" t="s">
        <v>85</v>
      </c>
      <c r="AC3" t="s">
        <v>85</v>
      </c>
      <c r="AD3" t="s">
        <v>85</v>
      </c>
      <c r="AE3" t="s">
        <v>85</v>
      </c>
      <c r="AF3" t="s">
        <v>85</v>
      </c>
      <c r="AG3" t="s">
        <v>85</v>
      </c>
      <c r="AH3" t="s">
        <v>85</v>
      </c>
      <c r="AI3" t="s">
        <v>85</v>
      </c>
      <c r="AJ3" t="s">
        <v>85</v>
      </c>
      <c r="AK3" t="s">
        <v>85</v>
      </c>
      <c r="AL3" t="s">
        <v>85</v>
      </c>
      <c r="AM3" t="s">
        <v>85</v>
      </c>
      <c r="AN3" t="s">
        <v>85</v>
      </c>
      <c r="AO3" t="s">
        <v>85</v>
      </c>
      <c r="AP3" t="s">
        <v>85</v>
      </c>
      <c r="AQ3" t="s">
        <v>85</v>
      </c>
      <c r="AR3" t="s">
        <v>85</v>
      </c>
      <c r="AS3" t="s">
        <v>85</v>
      </c>
      <c r="AT3" t="s">
        <v>85</v>
      </c>
      <c r="AU3" t="s">
        <v>85</v>
      </c>
      <c r="AV3" t="s">
        <v>85</v>
      </c>
      <c r="AW3" t="s">
        <v>85</v>
      </c>
      <c r="AX3" t="s">
        <v>85</v>
      </c>
      <c r="AY3" t="s">
        <v>85</v>
      </c>
      <c r="AZ3" t="s">
        <v>85</v>
      </c>
      <c r="BA3" t="s">
        <v>85</v>
      </c>
      <c r="BB3" t="s">
        <v>85</v>
      </c>
      <c r="BC3" t="s">
        <v>85</v>
      </c>
      <c r="BD3" t="s">
        <v>85</v>
      </c>
      <c r="BE3" t="s">
        <v>85</v>
      </c>
    </row>
    <row r="4" spans="1:57" x14ac:dyDescent="0.45">
      <c r="A4" t="s">
        <v>89</v>
      </c>
      <c r="B4" t="s">
        <v>79</v>
      </c>
      <c r="C4" t="s">
        <v>90</v>
      </c>
      <c r="D4" t="s">
        <v>81</v>
      </c>
      <c r="E4" s="2" t="str">
        <f>HYPERLINK("capsilon://?command=openfolder&amp;siteaddress=FAM.docvelocity-na8.net&amp;folderid=FXDB8C3C11-AAAF-0589-B545-BA116D9AA8B5","FX220312058")</f>
        <v>FX220312058</v>
      </c>
      <c r="F4" t="s">
        <v>19</v>
      </c>
      <c r="G4" t="s">
        <v>19</v>
      </c>
      <c r="H4" t="s">
        <v>82</v>
      </c>
      <c r="I4" t="s">
        <v>91</v>
      </c>
      <c r="J4">
        <v>52</v>
      </c>
      <c r="K4" t="s">
        <v>92</v>
      </c>
      <c r="L4" t="s">
        <v>93</v>
      </c>
      <c r="M4" t="s">
        <v>94</v>
      </c>
      <c r="N4">
        <v>2</v>
      </c>
      <c r="O4" s="1">
        <v>44657.397986111115</v>
      </c>
      <c r="P4" s="1">
        <v>44657.405543981484</v>
      </c>
      <c r="Q4">
        <v>172</v>
      </c>
      <c r="R4">
        <v>481</v>
      </c>
      <c r="S4" t="b">
        <v>0</v>
      </c>
      <c r="T4" t="s">
        <v>85</v>
      </c>
      <c r="U4" t="b">
        <v>0</v>
      </c>
      <c r="V4" t="s">
        <v>95</v>
      </c>
      <c r="W4" s="1">
        <v>44657.403101851851</v>
      </c>
      <c r="X4">
        <v>276</v>
      </c>
      <c r="Y4">
        <v>47</v>
      </c>
      <c r="Z4">
        <v>0</v>
      </c>
      <c r="AA4">
        <v>47</v>
      </c>
      <c r="AB4">
        <v>0</v>
      </c>
      <c r="AC4">
        <v>0</v>
      </c>
      <c r="AD4">
        <v>5</v>
      </c>
      <c r="AE4">
        <v>0</v>
      </c>
      <c r="AF4">
        <v>0</v>
      </c>
      <c r="AG4">
        <v>0</v>
      </c>
      <c r="AH4" t="s">
        <v>96</v>
      </c>
      <c r="AI4" s="1">
        <v>44657.405543981484</v>
      </c>
      <c r="AJ4">
        <v>205</v>
      </c>
      <c r="AK4">
        <v>0</v>
      </c>
      <c r="AL4">
        <v>0</v>
      </c>
      <c r="AM4">
        <v>0</v>
      </c>
      <c r="AN4">
        <v>0</v>
      </c>
      <c r="AO4">
        <v>0</v>
      </c>
      <c r="AP4">
        <v>5</v>
      </c>
      <c r="AQ4">
        <v>0</v>
      </c>
      <c r="AR4">
        <v>0</v>
      </c>
      <c r="AS4">
        <v>0</v>
      </c>
      <c r="AT4" t="s">
        <v>85</v>
      </c>
      <c r="AU4" t="s">
        <v>85</v>
      </c>
      <c r="AV4" t="s">
        <v>85</v>
      </c>
      <c r="AW4" t="s">
        <v>85</v>
      </c>
      <c r="AX4" t="s">
        <v>85</v>
      </c>
      <c r="AY4" t="s">
        <v>85</v>
      </c>
      <c r="AZ4" t="s">
        <v>85</v>
      </c>
      <c r="BA4" t="s">
        <v>85</v>
      </c>
      <c r="BB4" t="s">
        <v>85</v>
      </c>
      <c r="BC4" t="s">
        <v>85</v>
      </c>
      <c r="BD4" t="s">
        <v>85</v>
      </c>
      <c r="BE4" t="s">
        <v>85</v>
      </c>
    </row>
    <row r="5" spans="1:57" x14ac:dyDescent="0.45">
      <c r="A5" t="s">
        <v>97</v>
      </c>
      <c r="B5" t="s">
        <v>79</v>
      </c>
      <c r="C5" t="s">
        <v>90</v>
      </c>
      <c r="D5" t="s">
        <v>81</v>
      </c>
      <c r="E5" s="2" t="str">
        <f>HYPERLINK("capsilon://?command=openfolder&amp;siteaddress=FAM.docvelocity-na8.net&amp;folderid=FXDB8C3C11-AAAF-0589-B545-BA116D9AA8B5","FX220312058")</f>
        <v>FX220312058</v>
      </c>
      <c r="F5" t="s">
        <v>19</v>
      </c>
      <c r="G5" t="s">
        <v>19</v>
      </c>
      <c r="H5" t="s">
        <v>82</v>
      </c>
      <c r="I5" t="s">
        <v>98</v>
      </c>
      <c r="J5">
        <v>57</v>
      </c>
      <c r="K5" t="s">
        <v>92</v>
      </c>
      <c r="L5" t="s">
        <v>93</v>
      </c>
      <c r="M5" t="s">
        <v>94</v>
      </c>
      <c r="N5">
        <v>2</v>
      </c>
      <c r="O5" s="1">
        <v>44657.398217592592</v>
      </c>
      <c r="P5" s="1">
        <v>44657.40898148148</v>
      </c>
      <c r="Q5">
        <v>434</v>
      </c>
      <c r="R5">
        <v>496</v>
      </c>
      <c r="S5" t="b">
        <v>0</v>
      </c>
      <c r="T5" t="s">
        <v>85</v>
      </c>
      <c r="U5" t="b">
        <v>0</v>
      </c>
      <c r="V5" t="s">
        <v>95</v>
      </c>
      <c r="W5" s="1">
        <v>44657.406365740739</v>
      </c>
      <c r="X5">
        <v>281</v>
      </c>
      <c r="Y5">
        <v>52</v>
      </c>
      <c r="Z5">
        <v>0</v>
      </c>
      <c r="AA5">
        <v>52</v>
      </c>
      <c r="AB5">
        <v>0</v>
      </c>
      <c r="AC5">
        <v>0</v>
      </c>
      <c r="AD5">
        <v>5</v>
      </c>
      <c r="AE5">
        <v>0</v>
      </c>
      <c r="AF5">
        <v>0</v>
      </c>
      <c r="AG5">
        <v>0</v>
      </c>
      <c r="AH5" t="s">
        <v>96</v>
      </c>
      <c r="AI5" s="1">
        <v>44657.40898148148</v>
      </c>
      <c r="AJ5">
        <v>215</v>
      </c>
      <c r="AK5">
        <v>0</v>
      </c>
      <c r="AL5">
        <v>0</v>
      </c>
      <c r="AM5">
        <v>0</v>
      </c>
      <c r="AN5">
        <v>0</v>
      </c>
      <c r="AO5">
        <v>0</v>
      </c>
      <c r="AP5">
        <v>5</v>
      </c>
      <c r="AQ5">
        <v>0</v>
      </c>
      <c r="AR5">
        <v>0</v>
      </c>
      <c r="AS5">
        <v>0</v>
      </c>
      <c r="AT5" t="s">
        <v>85</v>
      </c>
      <c r="AU5" t="s">
        <v>85</v>
      </c>
      <c r="AV5" t="s">
        <v>85</v>
      </c>
      <c r="AW5" t="s">
        <v>85</v>
      </c>
      <c r="AX5" t="s">
        <v>85</v>
      </c>
      <c r="AY5" t="s">
        <v>85</v>
      </c>
      <c r="AZ5" t="s">
        <v>85</v>
      </c>
      <c r="BA5" t="s">
        <v>85</v>
      </c>
      <c r="BB5" t="s">
        <v>85</v>
      </c>
      <c r="BC5" t="s">
        <v>85</v>
      </c>
      <c r="BD5" t="s">
        <v>85</v>
      </c>
      <c r="BE5" t="s">
        <v>85</v>
      </c>
    </row>
    <row r="6" spans="1:57" x14ac:dyDescent="0.45">
      <c r="A6" t="s">
        <v>99</v>
      </c>
      <c r="B6" t="s">
        <v>79</v>
      </c>
      <c r="C6" t="s">
        <v>100</v>
      </c>
      <c r="D6" t="s">
        <v>81</v>
      </c>
      <c r="E6" s="2" t="str">
        <f>HYPERLINK("capsilon://?command=openfolder&amp;siteaddress=FAM.docvelocity-na8.net&amp;folderid=FX42611C7D-5BAC-AF93-0224-7BAF389A97E7","FX220312963")</f>
        <v>FX220312963</v>
      </c>
      <c r="F6" t="s">
        <v>19</v>
      </c>
      <c r="G6" t="s">
        <v>19</v>
      </c>
      <c r="H6" t="s">
        <v>82</v>
      </c>
      <c r="I6" t="s">
        <v>101</v>
      </c>
      <c r="J6">
        <v>97</v>
      </c>
      <c r="K6" t="s">
        <v>92</v>
      </c>
      <c r="L6" t="s">
        <v>93</v>
      </c>
      <c r="M6" t="s">
        <v>94</v>
      </c>
      <c r="N6">
        <v>2</v>
      </c>
      <c r="O6" s="1">
        <v>44657.492719907408</v>
      </c>
      <c r="P6" s="1">
        <v>44657.504537037035</v>
      </c>
      <c r="Q6">
        <v>242</v>
      </c>
      <c r="R6">
        <v>779</v>
      </c>
      <c r="S6" t="b">
        <v>0</v>
      </c>
      <c r="T6" t="s">
        <v>85</v>
      </c>
      <c r="U6" t="b">
        <v>0</v>
      </c>
      <c r="V6" t="s">
        <v>102</v>
      </c>
      <c r="W6" s="1">
        <v>44657.496620370373</v>
      </c>
      <c r="X6">
        <v>299</v>
      </c>
      <c r="Y6">
        <v>87</v>
      </c>
      <c r="Z6">
        <v>0</v>
      </c>
      <c r="AA6">
        <v>87</v>
      </c>
      <c r="AB6">
        <v>0</v>
      </c>
      <c r="AC6">
        <v>4</v>
      </c>
      <c r="AD6">
        <v>10</v>
      </c>
      <c r="AE6">
        <v>0</v>
      </c>
      <c r="AF6">
        <v>0</v>
      </c>
      <c r="AG6">
        <v>0</v>
      </c>
      <c r="AH6" t="s">
        <v>103</v>
      </c>
      <c r="AI6" s="1">
        <v>44657.504537037035</v>
      </c>
      <c r="AJ6">
        <v>480</v>
      </c>
      <c r="AK6">
        <v>3</v>
      </c>
      <c r="AL6">
        <v>0</v>
      </c>
      <c r="AM6">
        <v>3</v>
      </c>
      <c r="AN6">
        <v>0</v>
      </c>
      <c r="AO6">
        <v>3</v>
      </c>
      <c r="AP6">
        <v>7</v>
      </c>
      <c r="AQ6">
        <v>0</v>
      </c>
      <c r="AR6">
        <v>0</v>
      </c>
      <c r="AS6">
        <v>0</v>
      </c>
      <c r="AT6" t="s">
        <v>85</v>
      </c>
      <c r="AU6" t="s">
        <v>85</v>
      </c>
      <c r="AV6" t="s">
        <v>85</v>
      </c>
      <c r="AW6" t="s">
        <v>85</v>
      </c>
      <c r="AX6" t="s">
        <v>85</v>
      </c>
      <c r="AY6" t="s">
        <v>85</v>
      </c>
      <c r="AZ6" t="s">
        <v>85</v>
      </c>
      <c r="BA6" t="s">
        <v>85</v>
      </c>
      <c r="BB6" t="s">
        <v>85</v>
      </c>
      <c r="BC6" t="s">
        <v>85</v>
      </c>
      <c r="BD6" t="s">
        <v>85</v>
      </c>
      <c r="BE6" t="s">
        <v>85</v>
      </c>
    </row>
    <row r="7" spans="1:57" hidden="1" x14ac:dyDescent="0.45">
      <c r="A7" t="s">
        <v>104</v>
      </c>
      <c r="B7" t="s">
        <v>79</v>
      </c>
      <c r="C7" t="s">
        <v>105</v>
      </c>
      <c r="D7" t="s">
        <v>81</v>
      </c>
      <c r="E7" s="2" t="str">
        <f>HYPERLINK("capsilon://?command=openfolder&amp;siteaddress=FAM.docvelocity-na8.net&amp;folderid=FXD4865757-BC8B-1065-2D1E-55E5D0F5B1C2","FX22031483")</f>
        <v>FX22031483</v>
      </c>
      <c r="F7" t="s">
        <v>19</v>
      </c>
      <c r="G7" t="s">
        <v>19</v>
      </c>
      <c r="H7" t="s">
        <v>82</v>
      </c>
      <c r="I7" t="s">
        <v>106</v>
      </c>
      <c r="J7">
        <v>0</v>
      </c>
      <c r="K7" t="s">
        <v>92</v>
      </c>
      <c r="L7" t="s">
        <v>93</v>
      </c>
      <c r="M7" t="s">
        <v>94</v>
      </c>
      <c r="N7">
        <v>2</v>
      </c>
      <c r="O7" s="1">
        <v>44657.52884259259</v>
      </c>
      <c r="P7" s="1">
        <v>44657.541539351849</v>
      </c>
      <c r="Q7">
        <v>806</v>
      </c>
      <c r="R7">
        <v>291</v>
      </c>
      <c r="S7" t="b">
        <v>0</v>
      </c>
      <c r="T7" t="s">
        <v>85</v>
      </c>
      <c r="U7" t="b">
        <v>0</v>
      </c>
      <c r="V7" t="s">
        <v>107</v>
      </c>
      <c r="W7" s="1">
        <v>44657.540613425925</v>
      </c>
      <c r="X7">
        <v>161</v>
      </c>
      <c r="Y7">
        <v>0</v>
      </c>
      <c r="Z7">
        <v>0</v>
      </c>
      <c r="AA7">
        <v>0</v>
      </c>
      <c r="AB7">
        <v>468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103</v>
      </c>
      <c r="AI7" s="1">
        <v>44657.541539351849</v>
      </c>
      <c r="AJ7">
        <v>14</v>
      </c>
      <c r="AK7">
        <v>0</v>
      </c>
      <c r="AL7">
        <v>0</v>
      </c>
      <c r="AM7">
        <v>0</v>
      </c>
      <c r="AN7">
        <v>52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85</v>
      </c>
      <c r="AU7" t="s">
        <v>85</v>
      </c>
      <c r="AV7" t="s">
        <v>85</v>
      </c>
      <c r="AW7" t="s">
        <v>85</v>
      </c>
      <c r="AX7" t="s">
        <v>85</v>
      </c>
      <c r="AY7" t="s">
        <v>85</v>
      </c>
      <c r="AZ7" t="s">
        <v>85</v>
      </c>
      <c r="BA7" t="s">
        <v>85</v>
      </c>
      <c r="BB7" t="s">
        <v>85</v>
      </c>
      <c r="BC7" t="s">
        <v>85</v>
      </c>
      <c r="BD7" t="s">
        <v>85</v>
      </c>
      <c r="BE7" t="s">
        <v>85</v>
      </c>
    </row>
    <row r="8" spans="1:57" x14ac:dyDescent="0.45">
      <c r="A8" t="s">
        <v>108</v>
      </c>
      <c r="B8" t="s">
        <v>79</v>
      </c>
      <c r="C8" t="s">
        <v>109</v>
      </c>
      <c r="D8" t="s">
        <v>81</v>
      </c>
      <c r="E8" s="2" t="str">
        <f t="shared" ref="E8:E13" si="0">HYPERLINK("capsilon://?command=openfolder&amp;siteaddress=FAM.docvelocity-na8.net&amp;folderid=FXB9EA5A29-D2D5-CE5B-9AA6-8AB144A4C8FF","FX220310879")</f>
        <v>FX220310879</v>
      </c>
      <c r="F8" t="s">
        <v>19</v>
      </c>
      <c r="G8" t="s">
        <v>19</v>
      </c>
      <c r="H8" t="s">
        <v>82</v>
      </c>
      <c r="I8" t="s">
        <v>110</v>
      </c>
      <c r="J8">
        <v>139</v>
      </c>
      <c r="K8" t="s">
        <v>92</v>
      </c>
      <c r="L8" t="s">
        <v>93</v>
      </c>
      <c r="M8" t="s">
        <v>94</v>
      </c>
      <c r="N8">
        <v>2</v>
      </c>
      <c r="O8" s="1">
        <v>44658.414444444446</v>
      </c>
      <c r="P8" s="1">
        <v>44658.435752314814</v>
      </c>
      <c r="Q8">
        <v>93</v>
      </c>
      <c r="R8">
        <v>1748</v>
      </c>
      <c r="S8" t="b">
        <v>0</v>
      </c>
      <c r="T8" t="s">
        <v>85</v>
      </c>
      <c r="U8" t="b">
        <v>0</v>
      </c>
      <c r="V8" t="s">
        <v>111</v>
      </c>
      <c r="W8" s="1">
        <v>44658.42423611111</v>
      </c>
      <c r="X8">
        <v>836</v>
      </c>
      <c r="Y8">
        <v>124</v>
      </c>
      <c r="Z8">
        <v>0</v>
      </c>
      <c r="AA8">
        <v>124</v>
      </c>
      <c r="AB8">
        <v>0</v>
      </c>
      <c r="AC8">
        <v>23</v>
      </c>
      <c r="AD8">
        <v>15</v>
      </c>
      <c r="AE8">
        <v>0</v>
      </c>
      <c r="AF8">
        <v>0</v>
      </c>
      <c r="AG8">
        <v>0</v>
      </c>
      <c r="AH8" t="s">
        <v>112</v>
      </c>
      <c r="AI8" s="1">
        <v>44658.435752314814</v>
      </c>
      <c r="AJ8">
        <v>106</v>
      </c>
      <c r="AK8">
        <v>0</v>
      </c>
      <c r="AL8">
        <v>0</v>
      </c>
      <c r="AM8">
        <v>0</v>
      </c>
      <c r="AN8">
        <v>0</v>
      </c>
      <c r="AO8">
        <v>0</v>
      </c>
      <c r="AP8">
        <v>15</v>
      </c>
      <c r="AQ8">
        <v>0</v>
      </c>
      <c r="AR8">
        <v>0</v>
      </c>
      <c r="AS8">
        <v>0</v>
      </c>
      <c r="AT8" t="s">
        <v>85</v>
      </c>
      <c r="AU8" t="s">
        <v>85</v>
      </c>
      <c r="AV8" t="s">
        <v>85</v>
      </c>
      <c r="AW8" t="s">
        <v>85</v>
      </c>
      <c r="AX8" t="s">
        <v>85</v>
      </c>
      <c r="AY8" t="s">
        <v>85</v>
      </c>
      <c r="AZ8" t="s">
        <v>85</v>
      </c>
      <c r="BA8" t="s">
        <v>85</v>
      </c>
      <c r="BB8" t="s">
        <v>85</v>
      </c>
      <c r="BC8" t="s">
        <v>85</v>
      </c>
      <c r="BD8" t="s">
        <v>85</v>
      </c>
      <c r="BE8" t="s">
        <v>85</v>
      </c>
    </row>
    <row r="9" spans="1:57" x14ac:dyDescent="0.45">
      <c r="A9" t="s">
        <v>113</v>
      </c>
      <c r="B9" t="s">
        <v>79</v>
      </c>
      <c r="C9" t="s">
        <v>109</v>
      </c>
      <c r="D9" t="s">
        <v>81</v>
      </c>
      <c r="E9" s="2" t="str">
        <f t="shared" si="0"/>
        <v>FX220310879</v>
      </c>
      <c r="F9" t="s">
        <v>19</v>
      </c>
      <c r="G9" t="s">
        <v>19</v>
      </c>
      <c r="H9" t="s">
        <v>82</v>
      </c>
      <c r="I9" t="s">
        <v>114</v>
      </c>
      <c r="J9">
        <v>94</v>
      </c>
      <c r="K9" t="s">
        <v>92</v>
      </c>
      <c r="L9" t="s">
        <v>93</v>
      </c>
      <c r="M9" t="s">
        <v>94</v>
      </c>
      <c r="N9">
        <v>2</v>
      </c>
      <c r="O9" s="1">
        <v>44658.415000000001</v>
      </c>
      <c r="P9" s="1">
        <v>44658.42396990741</v>
      </c>
      <c r="Q9">
        <v>78</v>
      </c>
      <c r="R9">
        <v>697</v>
      </c>
      <c r="S9" t="b">
        <v>0</v>
      </c>
      <c r="T9" t="s">
        <v>85</v>
      </c>
      <c r="U9" t="b">
        <v>0</v>
      </c>
      <c r="V9" t="s">
        <v>115</v>
      </c>
      <c r="W9" s="1">
        <v>44658.419872685183</v>
      </c>
      <c r="X9">
        <v>361</v>
      </c>
      <c r="Y9">
        <v>89</v>
      </c>
      <c r="Z9">
        <v>0</v>
      </c>
      <c r="AA9">
        <v>89</v>
      </c>
      <c r="AB9">
        <v>0</v>
      </c>
      <c r="AC9">
        <v>3</v>
      </c>
      <c r="AD9">
        <v>5</v>
      </c>
      <c r="AE9">
        <v>0</v>
      </c>
      <c r="AF9">
        <v>0</v>
      </c>
      <c r="AG9">
        <v>0</v>
      </c>
      <c r="AH9" t="s">
        <v>116</v>
      </c>
      <c r="AI9" s="1">
        <v>44658.42396990741</v>
      </c>
      <c r="AJ9">
        <v>336</v>
      </c>
      <c r="AK9">
        <v>1</v>
      </c>
      <c r="AL9">
        <v>0</v>
      </c>
      <c r="AM9">
        <v>1</v>
      </c>
      <c r="AN9">
        <v>0</v>
      </c>
      <c r="AO9">
        <v>0</v>
      </c>
      <c r="AP9">
        <v>4</v>
      </c>
      <c r="AQ9">
        <v>0</v>
      </c>
      <c r="AR9">
        <v>0</v>
      </c>
      <c r="AS9">
        <v>0</v>
      </c>
      <c r="AT9" t="s">
        <v>85</v>
      </c>
      <c r="AU9" t="s">
        <v>85</v>
      </c>
      <c r="AV9" t="s">
        <v>85</v>
      </c>
      <c r="AW9" t="s">
        <v>85</v>
      </c>
      <c r="AX9" t="s">
        <v>85</v>
      </c>
      <c r="AY9" t="s">
        <v>85</v>
      </c>
      <c r="AZ9" t="s">
        <v>85</v>
      </c>
      <c r="BA9" t="s">
        <v>85</v>
      </c>
      <c r="BB9" t="s">
        <v>85</v>
      </c>
      <c r="BC9" t="s">
        <v>85</v>
      </c>
      <c r="BD9" t="s">
        <v>85</v>
      </c>
      <c r="BE9" t="s">
        <v>85</v>
      </c>
    </row>
    <row r="10" spans="1:57" x14ac:dyDescent="0.45">
      <c r="A10" t="s">
        <v>117</v>
      </c>
      <c r="B10" t="s">
        <v>79</v>
      </c>
      <c r="C10" t="s">
        <v>109</v>
      </c>
      <c r="D10" t="s">
        <v>81</v>
      </c>
      <c r="E10" s="2" t="str">
        <f t="shared" si="0"/>
        <v>FX220310879</v>
      </c>
      <c r="F10" t="s">
        <v>19</v>
      </c>
      <c r="G10" t="s">
        <v>19</v>
      </c>
      <c r="H10" t="s">
        <v>82</v>
      </c>
      <c r="I10" t="s">
        <v>118</v>
      </c>
      <c r="J10">
        <v>89</v>
      </c>
      <c r="K10" t="s">
        <v>92</v>
      </c>
      <c r="L10" t="s">
        <v>93</v>
      </c>
      <c r="M10" t="s">
        <v>94</v>
      </c>
      <c r="N10">
        <v>2</v>
      </c>
      <c r="O10" s="1">
        <v>44658.415925925925</v>
      </c>
      <c r="P10" s="1">
        <v>44658.428148148145</v>
      </c>
      <c r="Q10">
        <v>404</v>
      </c>
      <c r="R10">
        <v>652</v>
      </c>
      <c r="S10" t="b">
        <v>0</v>
      </c>
      <c r="T10" t="s">
        <v>85</v>
      </c>
      <c r="U10" t="b">
        <v>0</v>
      </c>
      <c r="V10" t="s">
        <v>95</v>
      </c>
      <c r="W10" s="1">
        <v>44658.419421296298</v>
      </c>
      <c r="X10">
        <v>292</v>
      </c>
      <c r="Y10">
        <v>84</v>
      </c>
      <c r="Z10">
        <v>0</v>
      </c>
      <c r="AA10">
        <v>84</v>
      </c>
      <c r="AB10">
        <v>0</v>
      </c>
      <c r="AC10">
        <v>1</v>
      </c>
      <c r="AD10">
        <v>5</v>
      </c>
      <c r="AE10">
        <v>0</v>
      </c>
      <c r="AF10">
        <v>0</v>
      </c>
      <c r="AG10">
        <v>0</v>
      </c>
      <c r="AH10" t="s">
        <v>116</v>
      </c>
      <c r="AI10" s="1">
        <v>44658.428148148145</v>
      </c>
      <c r="AJ10">
        <v>360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4</v>
      </c>
      <c r="AQ10">
        <v>0</v>
      </c>
      <c r="AR10">
        <v>0</v>
      </c>
      <c r="AS10">
        <v>0</v>
      </c>
      <c r="AT10" t="s">
        <v>85</v>
      </c>
      <c r="AU10" t="s">
        <v>85</v>
      </c>
      <c r="AV10" t="s">
        <v>85</v>
      </c>
      <c r="AW10" t="s">
        <v>85</v>
      </c>
      <c r="AX10" t="s">
        <v>85</v>
      </c>
      <c r="AY10" t="s">
        <v>85</v>
      </c>
      <c r="AZ10" t="s">
        <v>85</v>
      </c>
      <c r="BA10" t="s">
        <v>85</v>
      </c>
      <c r="BB10" t="s">
        <v>85</v>
      </c>
      <c r="BC10" t="s">
        <v>85</v>
      </c>
      <c r="BD10" t="s">
        <v>85</v>
      </c>
      <c r="BE10" t="s">
        <v>85</v>
      </c>
    </row>
    <row r="11" spans="1:57" x14ac:dyDescent="0.45">
      <c r="A11" t="s">
        <v>119</v>
      </c>
      <c r="B11" t="s">
        <v>79</v>
      </c>
      <c r="C11" t="s">
        <v>109</v>
      </c>
      <c r="D11" t="s">
        <v>81</v>
      </c>
      <c r="E11" s="2" t="str">
        <f t="shared" si="0"/>
        <v>FX220310879</v>
      </c>
      <c r="F11" t="s">
        <v>19</v>
      </c>
      <c r="G11" t="s">
        <v>19</v>
      </c>
      <c r="H11" t="s">
        <v>82</v>
      </c>
      <c r="I11" t="s">
        <v>120</v>
      </c>
      <c r="J11">
        <v>79</v>
      </c>
      <c r="K11" t="s">
        <v>92</v>
      </c>
      <c r="L11" t="s">
        <v>93</v>
      </c>
      <c r="M11" t="s">
        <v>94</v>
      </c>
      <c r="N11">
        <v>2</v>
      </c>
      <c r="O11" s="1">
        <v>44658.416064814817</v>
      </c>
      <c r="P11" s="1">
        <v>44658.432974537034</v>
      </c>
      <c r="Q11">
        <v>835</v>
      </c>
      <c r="R11">
        <v>626</v>
      </c>
      <c r="S11" t="b">
        <v>0</v>
      </c>
      <c r="T11" t="s">
        <v>85</v>
      </c>
      <c r="U11" t="b">
        <v>0</v>
      </c>
      <c r="V11" t="s">
        <v>95</v>
      </c>
      <c r="W11" s="1">
        <v>44658.422824074078</v>
      </c>
      <c r="X11">
        <v>293</v>
      </c>
      <c r="Y11">
        <v>69</v>
      </c>
      <c r="Z11">
        <v>0</v>
      </c>
      <c r="AA11">
        <v>69</v>
      </c>
      <c r="AB11">
        <v>0</v>
      </c>
      <c r="AC11">
        <v>6</v>
      </c>
      <c r="AD11">
        <v>10</v>
      </c>
      <c r="AE11">
        <v>0</v>
      </c>
      <c r="AF11">
        <v>0</v>
      </c>
      <c r="AG11">
        <v>0</v>
      </c>
      <c r="AH11" t="s">
        <v>116</v>
      </c>
      <c r="AI11" s="1">
        <v>44658.432974537034</v>
      </c>
      <c r="AJ11">
        <v>327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9</v>
      </c>
      <c r="AQ11">
        <v>0</v>
      </c>
      <c r="AR11">
        <v>0</v>
      </c>
      <c r="AS11">
        <v>0</v>
      </c>
      <c r="AT11" t="s">
        <v>85</v>
      </c>
      <c r="AU11" t="s">
        <v>85</v>
      </c>
      <c r="AV11" t="s">
        <v>85</v>
      </c>
      <c r="AW11" t="s">
        <v>85</v>
      </c>
      <c r="AX11" t="s">
        <v>85</v>
      </c>
      <c r="AY11" t="s">
        <v>85</v>
      </c>
      <c r="AZ11" t="s">
        <v>85</v>
      </c>
      <c r="BA11" t="s">
        <v>85</v>
      </c>
      <c r="BB11" t="s">
        <v>85</v>
      </c>
      <c r="BC11" t="s">
        <v>85</v>
      </c>
      <c r="BD11" t="s">
        <v>85</v>
      </c>
      <c r="BE11" t="s">
        <v>85</v>
      </c>
    </row>
    <row r="12" spans="1:57" x14ac:dyDescent="0.45">
      <c r="A12" t="s">
        <v>121</v>
      </c>
      <c r="B12" t="s">
        <v>79</v>
      </c>
      <c r="C12" t="s">
        <v>109</v>
      </c>
      <c r="D12" t="s">
        <v>81</v>
      </c>
      <c r="E12" s="2" t="str">
        <f t="shared" si="0"/>
        <v>FX220310879</v>
      </c>
      <c r="F12" t="s">
        <v>19</v>
      </c>
      <c r="G12" t="s">
        <v>19</v>
      </c>
      <c r="H12" t="s">
        <v>82</v>
      </c>
      <c r="I12" t="s">
        <v>122</v>
      </c>
      <c r="J12">
        <v>139</v>
      </c>
      <c r="K12" t="s">
        <v>92</v>
      </c>
      <c r="L12" t="s">
        <v>93</v>
      </c>
      <c r="M12" t="s">
        <v>94</v>
      </c>
      <c r="N12">
        <v>2</v>
      </c>
      <c r="O12" s="1">
        <v>44658.416226851848</v>
      </c>
      <c r="P12" s="1">
        <v>44658.440949074073</v>
      </c>
      <c r="Q12">
        <v>892</v>
      </c>
      <c r="R12">
        <v>1244</v>
      </c>
      <c r="S12" t="b">
        <v>0</v>
      </c>
      <c r="T12" t="s">
        <v>85</v>
      </c>
      <c r="U12" t="b">
        <v>0</v>
      </c>
      <c r="V12" t="s">
        <v>115</v>
      </c>
      <c r="W12" s="1">
        <v>44658.426319444443</v>
      </c>
      <c r="X12">
        <v>556</v>
      </c>
      <c r="Y12">
        <v>129</v>
      </c>
      <c r="Z12">
        <v>0</v>
      </c>
      <c r="AA12">
        <v>129</v>
      </c>
      <c r="AB12">
        <v>0</v>
      </c>
      <c r="AC12">
        <v>7</v>
      </c>
      <c r="AD12">
        <v>10</v>
      </c>
      <c r="AE12">
        <v>0</v>
      </c>
      <c r="AF12">
        <v>0</v>
      </c>
      <c r="AG12">
        <v>0</v>
      </c>
      <c r="AH12" t="s">
        <v>116</v>
      </c>
      <c r="AI12" s="1">
        <v>44658.440949074073</v>
      </c>
      <c r="AJ12">
        <v>688</v>
      </c>
      <c r="AK12">
        <v>3</v>
      </c>
      <c r="AL12">
        <v>0</v>
      </c>
      <c r="AM12">
        <v>3</v>
      </c>
      <c r="AN12">
        <v>0</v>
      </c>
      <c r="AO12">
        <v>2</v>
      </c>
      <c r="AP12">
        <v>7</v>
      </c>
      <c r="AQ12">
        <v>0</v>
      </c>
      <c r="AR12">
        <v>0</v>
      </c>
      <c r="AS12">
        <v>0</v>
      </c>
      <c r="AT12" t="s">
        <v>85</v>
      </c>
      <c r="AU12" t="s">
        <v>85</v>
      </c>
      <c r="AV12" t="s">
        <v>85</v>
      </c>
      <c r="AW12" t="s">
        <v>85</v>
      </c>
      <c r="AX12" t="s">
        <v>85</v>
      </c>
      <c r="AY12" t="s">
        <v>85</v>
      </c>
      <c r="AZ12" t="s">
        <v>85</v>
      </c>
      <c r="BA12" t="s">
        <v>85</v>
      </c>
      <c r="BB12" t="s">
        <v>85</v>
      </c>
      <c r="BC12" t="s">
        <v>85</v>
      </c>
      <c r="BD12" t="s">
        <v>85</v>
      </c>
      <c r="BE12" t="s">
        <v>85</v>
      </c>
    </row>
    <row r="13" spans="1:57" x14ac:dyDescent="0.45">
      <c r="A13" t="s">
        <v>123</v>
      </c>
      <c r="B13" t="s">
        <v>79</v>
      </c>
      <c r="C13" t="s">
        <v>109</v>
      </c>
      <c r="D13" t="s">
        <v>81</v>
      </c>
      <c r="E13" s="2" t="str">
        <f t="shared" si="0"/>
        <v>FX220310879</v>
      </c>
      <c r="F13" t="s">
        <v>19</v>
      </c>
      <c r="G13" t="s">
        <v>19</v>
      </c>
      <c r="H13" t="s">
        <v>82</v>
      </c>
      <c r="I13" t="s">
        <v>124</v>
      </c>
      <c r="J13">
        <v>189</v>
      </c>
      <c r="K13" t="s">
        <v>92</v>
      </c>
      <c r="L13" t="s">
        <v>93</v>
      </c>
      <c r="M13" t="s">
        <v>94</v>
      </c>
      <c r="N13">
        <v>2</v>
      </c>
      <c r="O13" s="1">
        <v>44658.41646990741</v>
      </c>
      <c r="P13" s="1">
        <v>44658.450127314813</v>
      </c>
      <c r="Q13">
        <v>571</v>
      </c>
      <c r="R13">
        <v>2337</v>
      </c>
      <c r="S13" t="b">
        <v>0</v>
      </c>
      <c r="T13" t="s">
        <v>85</v>
      </c>
      <c r="U13" t="b">
        <v>0</v>
      </c>
      <c r="V13" t="s">
        <v>111</v>
      </c>
      <c r="W13" s="1">
        <v>44658.440636574072</v>
      </c>
      <c r="X13">
        <v>686</v>
      </c>
      <c r="Y13">
        <v>149</v>
      </c>
      <c r="Z13">
        <v>0</v>
      </c>
      <c r="AA13">
        <v>149</v>
      </c>
      <c r="AB13">
        <v>0</v>
      </c>
      <c r="AC13">
        <v>18</v>
      </c>
      <c r="AD13">
        <v>40</v>
      </c>
      <c r="AE13">
        <v>0</v>
      </c>
      <c r="AF13">
        <v>0</v>
      </c>
      <c r="AG13">
        <v>0</v>
      </c>
      <c r="AH13" t="s">
        <v>116</v>
      </c>
      <c r="AI13" s="1">
        <v>44658.450127314813</v>
      </c>
      <c r="AJ13">
        <v>792</v>
      </c>
      <c r="AK13">
        <v>3</v>
      </c>
      <c r="AL13">
        <v>0</v>
      </c>
      <c r="AM13">
        <v>3</v>
      </c>
      <c r="AN13">
        <v>0</v>
      </c>
      <c r="AO13">
        <v>3</v>
      </c>
      <c r="AP13">
        <v>37</v>
      </c>
      <c r="AQ13">
        <v>0</v>
      </c>
      <c r="AR13">
        <v>0</v>
      </c>
      <c r="AS13">
        <v>0</v>
      </c>
      <c r="AT13" t="s">
        <v>85</v>
      </c>
      <c r="AU13" t="s">
        <v>85</v>
      </c>
      <c r="AV13" t="s">
        <v>85</v>
      </c>
      <c r="AW13" t="s">
        <v>85</v>
      </c>
      <c r="AX13" t="s">
        <v>85</v>
      </c>
      <c r="AY13" t="s">
        <v>85</v>
      </c>
      <c r="AZ13" t="s">
        <v>85</v>
      </c>
      <c r="BA13" t="s">
        <v>85</v>
      </c>
      <c r="BB13" t="s">
        <v>85</v>
      </c>
      <c r="BC13" t="s">
        <v>85</v>
      </c>
      <c r="BD13" t="s">
        <v>85</v>
      </c>
      <c r="BE13" t="s">
        <v>85</v>
      </c>
    </row>
    <row r="14" spans="1:57" hidden="1" x14ac:dyDescent="0.45">
      <c r="A14" t="s">
        <v>125</v>
      </c>
      <c r="B14" t="s">
        <v>79</v>
      </c>
      <c r="C14" t="s">
        <v>126</v>
      </c>
      <c r="D14" t="s">
        <v>81</v>
      </c>
      <c r="E14" s="2" t="str">
        <f>HYPERLINK("capsilon://?command=openfolder&amp;siteaddress=FAM.docvelocity-na8.net&amp;folderid=FXBA02425F-C2DB-52EB-C19A-2C718715916E","FX220210317")</f>
        <v>FX220210317</v>
      </c>
      <c r="F14" t="s">
        <v>19</v>
      </c>
      <c r="G14" t="s">
        <v>19</v>
      </c>
      <c r="H14" t="s">
        <v>82</v>
      </c>
      <c r="I14" t="s">
        <v>127</v>
      </c>
      <c r="J14">
        <v>0</v>
      </c>
      <c r="K14" t="s">
        <v>92</v>
      </c>
      <c r="L14" t="s">
        <v>93</v>
      </c>
      <c r="M14" t="s">
        <v>94</v>
      </c>
      <c r="N14">
        <v>2</v>
      </c>
      <c r="O14" s="1">
        <v>44659.513680555552</v>
      </c>
      <c r="P14" s="1">
        <v>44659.567129629628</v>
      </c>
      <c r="Q14">
        <v>4528</v>
      </c>
      <c r="R14">
        <v>90</v>
      </c>
      <c r="S14" t="b">
        <v>0</v>
      </c>
      <c r="T14" t="s">
        <v>85</v>
      </c>
      <c r="U14" t="b">
        <v>0</v>
      </c>
      <c r="V14" t="s">
        <v>128</v>
      </c>
      <c r="W14" s="1">
        <v>44659.514722222222</v>
      </c>
      <c r="X14">
        <v>67</v>
      </c>
      <c r="Y14">
        <v>0</v>
      </c>
      <c r="Z14">
        <v>0</v>
      </c>
      <c r="AA14">
        <v>0</v>
      </c>
      <c r="AB14">
        <v>52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129</v>
      </c>
      <c r="AI14" s="1">
        <v>44659.567129629628</v>
      </c>
      <c r="AJ14">
        <v>12</v>
      </c>
      <c r="AK14">
        <v>0</v>
      </c>
      <c r="AL14">
        <v>0</v>
      </c>
      <c r="AM14">
        <v>0</v>
      </c>
      <c r="AN14">
        <v>52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</row>
    <row r="15" spans="1:57" x14ac:dyDescent="0.45">
      <c r="A15" t="s">
        <v>130</v>
      </c>
      <c r="B15" t="s">
        <v>79</v>
      </c>
      <c r="C15" t="s">
        <v>131</v>
      </c>
      <c r="D15" t="s">
        <v>81</v>
      </c>
      <c r="E15" s="2" t="str">
        <f>HYPERLINK("capsilon://?command=openfolder&amp;siteaddress=FAM.docvelocity-na8.net&amp;folderid=FX4DF08C47-77A7-22FC-71CF-C835F68A4602","FX220310323")</f>
        <v>FX220310323</v>
      </c>
      <c r="F15" t="s">
        <v>19</v>
      </c>
      <c r="G15" t="s">
        <v>19</v>
      </c>
      <c r="H15" t="s">
        <v>82</v>
      </c>
      <c r="I15" t="s">
        <v>132</v>
      </c>
      <c r="J15">
        <v>0</v>
      </c>
      <c r="K15" t="s">
        <v>92</v>
      </c>
      <c r="L15" t="s">
        <v>93</v>
      </c>
      <c r="M15" t="s">
        <v>94</v>
      </c>
      <c r="N15">
        <v>2</v>
      </c>
      <c r="O15" s="1">
        <v>44659.595138888886</v>
      </c>
      <c r="P15" s="1">
        <v>44659.606111111112</v>
      </c>
      <c r="Q15">
        <v>675</v>
      </c>
      <c r="R15">
        <v>273</v>
      </c>
      <c r="S15" t="b">
        <v>0</v>
      </c>
      <c r="T15" t="s">
        <v>85</v>
      </c>
      <c r="U15" t="b">
        <v>0</v>
      </c>
      <c r="V15" t="s">
        <v>133</v>
      </c>
      <c r="W15" s="1">
        <v>44659.602106481485</v>
      </c>
      <c r="X15">
        <v>212</v>
      </c>
      <c r="Y15">
        <v>9</v>
      </c>
      <c r="Z15">
        <v>0</v>
      </c>
      <c r="AA15">
        <v>9</v>
      </c>
      <c r="AB15">
        <v>0</v>
      </c>
      <c r="AC15">
        <v>7</v>
      </c>
      <c r="AD15">
        <v>-9</v>
      </c>
      <c r="AE15">
        <v>0</v>
      </c>
      <c r="AF15">
        <v>0</v>
      </c>
      <c r="AG15">
        <v>0</v>
      </c>
      <c r="AH15" t="s">
        <v>129</v>
      </c>
      <c r="AI15" s="1">
        <v>44659.606111111112</v>
      </c>
      <c r="AJ15">
        <v>61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-9</v>
      </c>
      <c r="AQ15">
        <v>0</v>
      </c>
      <c r="AR15">
        <v>0</v>
      </c>
      <c r="AS15">
        <v>0</v>
      </c>
      <c r="AT15" t="s">
        <v>85</v>
      </c>
      <c r="AU15" t="s">
        <v>85</v>
      </c>
      <c r="AV15" t="s">
        <v>85</v>
      </c>
      <c r="AW15" t="s">
        <v>85</v>
      </c>
      <c r="AX15" t="s">
        <v>85</v>
      </c>
      <c r="AY15" t="s">
        <v>85</v>
      </c>
      <c r="AZ15" t="s">
        <v>85</v>
      </c>
      <c r="BA15" t="s">
        <v>85</v>
      </c>
      <c r="BB15" t="s">
        <v>85</v>
      </c>
      <c r="BC15" t="s">
        <v>85</v>
      </c>
      <c r="BD15" t="s">
        <v>85</v>
      </c>
      <c r="BE15" t="s">
        <v>85</v>
      </c>
    </row>
    <row r="16" spans="1:57" x14ac:dyDescent="0.45">
      <c r="A16" t="s">
        <v>134</v>
      </c>
      <c r="B16" t="s">
        <v>79</v>
      </c>
      <c r="C16" t="s">
        <v>135</v>
      </c>
      <c r="D16" t="s">
        <v>81</v>
      </c>
      <c r="E16" s="2" t="str">
        <f>HYPERLINK("capsilon://?command=openfolder&amp;siteaddress=FAM.docvelocity-na8.net&amp;folderid=FXED2398A5-DE49-1023-2673-9CFF47141FAB","FX2204593")</f>
        <v>FX2204593</v>
      </c>
      <c r="F16" t="s">
        <v>19</v>
      </c>
      <c r="G16" t="s">
        <v>19</v>
      </c>
      <c r="H16" t="s">
        <v>82</v>
      </c>
      <c r="I16" t="s">
        <v>136</v>
      </c>
      <c r="J16">
        <v>0</v>
      </c>
      <c r="K16" t="s">
        <v>92</v>
      </c>
      <c r="L16" t="s">
        <v>93</v>
      </c>
      <c r="M16" t="s">
        <v>94</v>
      </c>
      <c r="N16">
        <v>2</v>
      </c>
      <c r="O16" s="1">
        <v>44659.602118055554</v>
      </c>
      <c r="P16" s="1">
        <v>44659.642581018517</v>
      </c>
      <c r="Q16">
        <v>3222</v>
      </c>
      <c r="R16">
        <v>274</v>
      </c>
      <c r="S16" t="b">
        <v>0</v>
      </c>
      <c r="T16" t="s">
        <v>85</v>
      </c>
      <c r="U16" t="b">
        <v>0</v>
      </c>
      <c r="V16" t="s">
        <v>137</v>
      </c>
      <c r="W16" s="1">
        <v>44659.606504629628</v>
      </c>
      <c r="X16">
        <v>209</v>
      </c>
      <c r="Y16">
        <v>9</v>
      </c>
      <c r="Z16">
        <v>0</v>
      </c>
      <c r="AA16">
        <v>9</v>
      </c>
      <c r="AB16">
        <v>0</v>
      </c>
      <c r="AC16">
        <v>6</v>
      </c>
      <c r="AD16">
        <v>-9</v>
      </c>
      <c r="AE16">
        <v>0</v>
      </c>
      <c r="AF16">
        <v>0</v>
      </c>
      <c r="AG16">
        <v>0</v>
      </c>
      <c r="AH16" t="s">
        <v>138</v>
      </c>
      <c r="AI16" s="1">
        <v>44659.642581018517</v>
      </c>
      <c r="AJ16">
        <v>65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-9</v>
      </c>
      <c r="AQ16">
        <v>0</v>
      </c>
      <c r="AR16">
        <v>0</v>
      </c>
      <c r="AS16">
        <v>0</v>
      </c>
      <c r="AT16" t="s">
        <v>85</v>
      </c>
      <c r="AU16" t="s">
        <v>85</v>
      </c>
      <c r="AV16" t="s">
        <v>85</v>
      </c>
      <c r="AW16" t="s">
        <v>85</v>
      </c>
      <c r="AX16" t="s">
        <v>85</v>
      </c>
      <c r="AY16" t="s">
        <v>85</v>
      </c>
      <c r="AZ16" t="s">
        <v>85</v>
      </c>
      <c r="BA16" t="s">
        <v>85</v>
      </c>
      <c r="BB16" t="s">
        <v>85</v>
      </c>
      <c r="BC16" t="s">
        <v>85</v>
      </c>
      <c r="BD16" t="s">
        <v>85</v>
      </c>
      <c r="BE16" t="s">
        <v>85</v>
      </c>
    </row>
    <row r="17" spans="1:57" x14ac:dyDescent="0.45">
      <c r="A17" t="s">
        <v>139</v>
      </c>
      <c r="B17" t="s">
        <v>79</v>
      </c>
      <c r="C17" t="s">
        <v>135</v>
      </c>
      <c r="D17" t="s">
        <v>81</v>
      </c>
      <c r="E17" s="2" t="str">
        <f>HYPERLINK("capsilon://?command=openfolder&amp;siteaddress=FAM.docvelocity-na8.net&amp;folderid=FXED2398A5-DE49-1023-2673-9CFF47141FAB","FX2204593")</f>
        <v>FX2204593</v>
      </c>
      <c r="F17" t="s">
        <v>19</v>
      </c>
      <c r="G17" t="s">
        <v>19</v>
      </c>
      <c r="H17" t="s">
        <v>82</v>
      </c>
      <c r="I17" t="s">
        <v>140</v>
      </c>
      <c r="J17">
        <v>0</v>
      </c>
      <c r="K17" t="s">
        <v>92</v>
      </c>
      <c r="L17" t="s">
        <v>93</v>
      </c>
      <c r="M17" t="s">
        <v>94</v>
      </c>
      <c r="N17">
        <v>2</v>
      </c>
      <c r="O17" s="1">
        <v>44659.604409722226</v>
      </c>
      <c r="P17" s="1">
        <v>44659.642928240741</v>
      </c>
      <c r="Q17">
        <v>3090</v>
      </c>
      <c r="R17">
        <v>238</v>
      </c>
      <c r="S17" t="b">
        <v>0</v>
      </c>
      <c r="T17" t="s">
        <v>85</v>
      </c>
      <c r="U17" t="b">
        <v>0</v>
      </c>
      <c r="V17" t="s">
        <v>137</v>
      </c>
      <c r="W17" s="1">
        <v>44659.608935185184</v>
      </c>
      <c r="X17">
        <v>209</v>
      </c>
      <c r="Y17">
        <v>9</v>
      </c>
      <c r="Z17">
        <v>0</v>
      </c>
      <c r="AA17">
        <v>9</v>
      </c>
      <c r="AB17">
        <v>0</v>
      </c>
      <c r="AC17">
        <v>7</v>
      </c>
      <c r="AD17">
        <v>-9</v>
      </c>
      <c r="AE17">
        <v>0</v>
      </c>
      <c r="AF17">
        <v>0</v>
      </c>
      <c r="AG17">
        <v>0</v>
      </c>
      <c r="AH17" t="s">
        <v>138</v>
      </c>
      <c r="AI17" s="1">
        <v>44659.642928240741</v>
      </c>
      <c r="AJ17">
        <v>29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-9</v>
      </c>
      <c r="AQ17">
        <v>0</v>
      </c>
      <c r="AR17">
        <v>0</v>
      </c>
      <c r="AS17">
        <v>0</v>
      </c>
      <c r="AT17" t="s">
        <v>85</v>
      </c>
      <c r="AU17" t="s">
        <v>85</v>
      </c>
      <c r="AV17" t="s">
        <v>85</v>
      </c>
      <c r="AW17" t="s">
        <v>85</v>
      </c>
      <c r="AX17" t="s">
        <v>85</v>
      </c>
      <c r="AY17" t="s">
        <v>85</v>
      </c>
      <c r="AZ17" t="s">
        <v>85</v>
      </c>
      <c r="BA17" t="s">
        <v>85</v>
      </c>
      <c r="BB17" t="s">
        <v>85</v>
      </c>
      <c r="BC17" t="s">
        <v>85</v>
      </c>
      <c r="BD17" t="s">
        <v>85</v>
      </c>
      <c r="BE17" t="s">
        <v>85</v>
      </c>
    </row>
    <row r="18" spans="1:57" x14ac:dyDescent="0.45">
      <c r="A18" t="s">
        <v>141</v>
      </c>
      <c r="B18" t="s">
        <v>79</v>
      </c>
      <c r="C18" t="s">
        <v>135</v>
      </c>
      <c r="D18" t="s">
        <v>81</v>
      </c>
      <c r="E18" s="2" t="str">
        <f>HYPERLINK("capsilon://?command=openfolder&amp;siteaddress=FAM.docvelocity-na8.net&amp;folderid=FXED2398A5-DE49-1023-2673-9CFF47141FAB","FX2204593")</f>
        <v>FX2204593</v>
      </c>
      <c r="F18" t="s">
        <v>19</v>
      </c>
      <c r="G18" t="s">
        <v>19</v>
      </c>
      <c r="H18" t="s">
        <v>82</v>
      </c>
      <c r="I18" t="s">
        <v>142</v>
      </c>
      <c r="J18">
        <v>0</v>
      </c>
      <c r="K18" t="s">
        <v>92</v>
      </c>
      <c r="L18" t="s">
        <v>93</v>
      </c>
      <c r="M18" t="s">
        <v>94</v>
      </c>
      <c r="N18">
        <v>2</v>
      </c>
      <c r="O18" s="1">
        <v>44659.605474537035</v>
      </c>
      <c r="P18" s="1">
        <v>44659.643379629626</v>
      </c>
      <c r="Q18">
        <v>3055</v>
      </c>
      <c r="R18">
        <v>220</v>
      </c>
      <c r="S18" t="b">
        <v>0</v>
      </c>
      <c r="T18" t="s">
        <v>85</v>
      </c>
      <c r="U18" t="b">
        <v>0</v>
      </c>
      <c r="V18" t="s">
        <v>137</v>
      </c>
      <c r="W18" s="1">
        <v>44659.61105324074</v>
      </c>
      <c r="X18">
        <v>182</v>
      </c>
      <c r="Y18">
        <v>9</v>
      </c>
      <c r="Z18">
        <v>0</v>
      </c>
      <c r="AA18">
        <v>9</v>
      </c>
      <c r="AB18">
        <v>0</v>
      </c>
      <c r="AC18">
        <v>6</v>
      </c>
      <c r="AD18">
        <v>-9</v>
      </c>
      <c r="AE18">
        <v>0</v>
      </c>
      <c r="AF18">
        <v>0</v>
      </c>
      <c r="AG18">
        <v>0</v>
      </c>
      <c r="AH18" t="s">
        <v>138</v>
      </c>
      <c r="AI18" s="1">
        <v>44659.643379629626</v>
      </c>
      <c r="AJ18">
        <v>38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-9</v>
      </c>
      <c r="AQ18">
        <v>0</v>
      </c>
      <c r="AR18">
        <v>0</v>
      </c>
      <c r="AS18">
        <v>0</v>
      </c>
      <c r="AT18" t="s">
        <v>85</v>
      </c>
      <c r="AU18" t="s">
        <v>85</v>
      </c>
      <c r="AV18" t="s">
        <v>85</v>
      </c>
      <c r="AW18" t="s">
        <v>85</v>
      </c>
      <c r="AX18" t="s">
        <v>85</v>
      </c>
      <c r="AY18" t="s">
        <v>85</v>
      </c>
      <c r="AZ18" t="s">
        <v>85</v>
      </c>
      <c r="BA18" t="s">
        <v>85</v>
      </c>
      <c r="BB18" t="s">
        <v>85</v>
      </c>
      <c r="BC18" t="s">
        <v>85</v>
      </c>
      <c r="BD18" t="s">
        <v>85</v>
      </c>
      <c r="BE18" t="s">
        <v>85</v>
      </c>
    </row>
    <row r="19" spans="1:57" x14ac:dyDescent="0.45">
      <c r="A19" t="s">
        <v>143</v>
      </c>
      <c r="B19" t="s">
        <v>79</v>
      </c>
      <c r="C19" t="s">
        <v>131</v>
      </c>
      <c r="D19" t="s">
        <v>81</v>
      </c>
      <c r="E19" s="2" t="str">
        <f>HYPERLINK("capsilon://?command=openfolder&amp;siteaddress=FAM.docvelocity-na8.net&amp;folderid=FX4DF08C47-77A7-22FC-71CF-C835F68A4602","FX220310323")</f>
        <v>FX220310323</v>
      </c>
      <c r="F19" t="s">
        <v>19</v>
      </c>
      <c r="G19" t="s">
        <v>19</v>
      </c>
      <c r="H19" t="s">
        <v>82</v>
      </c>
      <c r="I19" t="s">
        <v>144</v>
      </c>
      <c r="J19">
        <v>0</v>
      </c>
      <c r="K19" t="s">
        <v>92</v>
      </c>
      <c r="L19" t="s">
        <v>93</v>
      </c>
      <c r="M19" t="s">
        <v>94</v>
      </c>
      <c r="N19">
        <v>2</v>
      </c>
      <c r="O19" s="1">
        <v>44659.613032407404</v>
      </c>
      <c r="P19" s="1">
        <v>44659.643877314818</v>
      </c>
      <c r="Q19">
        <v>2448</v>
      </c>
      <c r="R19">
        <v>217</v>
      </c>
      <c r="S19" t="b">
        <v>0</v>
      </c>
      <c r="T19" t="s">
        <v>85</v>
      </c>
      <c r="U19" t="b">
        <v>0</v>
      </c>
      <c r="V19" t="s">
        <v>137</v>
      </c>
      <c r="W19" s="1">
        <v>44659.61509259259</v>
      </c>
      <c r="X19">
        <v>175</v>
      </c>
      <c r="Y19">
        <v>9</v>
      </c>
      <c r="Z19">
        <v>0</v>
      </c>
      <c r="AA19">
        <v>9</v>
      </c>
      <c r="AB19">
        <v>0</v>
      </c>
      <c r="AC19">
        <v>8</v>
      </c>
      <c r="AD19">
        <v>-9</v>
      </c>
      <c r="AE19">
        <v>0</v>
      </c>
      <c r="AF19">
        <v>0</v>
      </c>
      <c r="AG19">
        <v>0</v>
      </c>
      <c r="AH19" t="s">
        <v>138</v>
      </c>
      <c r="AI19" s="1">
        <v>44659.643877314818</v>
      </c>
      <c r="AJ19">
        <v>42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-9</v>
      </c>
      <c r="AQ19">
        <v>0</v>
      </c>
      <c r="AR19">
        <v>0</v>
      </c>
      <c r="AS19">
        <v>0</v>
      </c>
      <c r="AT19" t="s">
        <v>85</v>
      </c>
      <c r="AU19" t="s">
        <v>85</v>
      </c>
      <c r="AV19" t="s">
        <v>85</v>
      </c>
      <c r="AW19" t="s">
        <v>85</v>
      </c>
      <c r="AX19" t="s">
        <v>85</v>
      </c>
      <c r="AY19" t="s">
        <v>85</v>
      </c>
      <c r="AZ19" t="s">
        <v>85</v>
      </c>
      <c r="BA19" t="s">
        <v>85</v>
      </c>
      <c r="BB19" t="s">
        <v>85</v>
      </c>
      <c r="BC19" t="s">
        <v>85</v>
      </c>
      <c r="BD19" t="s">
        <v>85</v>
      </c>
      <c r="BE19" t="s">
        <v>85</v>
      </c>
    </row>
    <row r="20" spans="1:57" hidden="1" x14ac:dyDescent="0.45">
      <c r="A20" t="s">
        <v>145</v>
      </c>
      <c r="B20" t="s">
        <v>79</v>
      </c>
      <c r="C20" t="s">
        <v>146</v>
      </c>
      <c r="D20" t="s">
        <v>81</v>
      </c>
      <c r="E20" s="2" t="str">
        <f>HYPERLINK("capsilon://?command=openfolder&amp;siteaddress=FAM.docvelocity-na8.net&amp;folderid=FX618E2B4F-68DE-3F51-C7A5-6ADA658B2332","FX220313246")</f>
        <v>FX220313246</v>
      </c>
      <c r="F20" t="s">
        <v>19</v>
      </c>
      <c r="G20" t="s">
        <v>19</v>
      </c>
      <c r="H20" t="s">
        <v>82</v>
      </c>
      <c r="I20" t="s">
        <v>147</v>
      </c>
      <c r="J20">
        <v>0</v>
      </c>
      <c r="K20" t="s">
        <v>92</v>
      </c>
      <c r="L20" t="s">
        <v>93</v>
      </c>
      <c r="M20" t="s">
        <v>94</v>
      </c>
      <c r="N20">
        <v>2</v>
      </c>
      <c r="O20" s="1">
        <v>44662.442662037036</v>
      </c>
      <c r="P20" s="1">
        <v>44662.460185185184</v>
      </c>
      <c r="Q20">
        <v>1386</v>
      </c>
      <c r="R20">
        <v>128</v>
      </c>
      <c r="S20" t="b">
        <v>0</v>
      </c>
      <c r="T20" t="s">
        <v>85</v>
      </c>
      <c r="U20" t="b">
        <v>0</v>
      </c>
      <c r="V20" t="s">
        <v>148</v>
      </c>
      <c r="W20" s="1">
        <v>44662.459803240738</v>
      </c>
      <c r="X20">
        <v>79</v>
      </c>
      <c r="Y20">
        <v>0</v>
      </c>
      <c r="Z20">
        <v>0</v>
      </c>
      <c r="AA20">
        <v>0</v>
      </c>
      <c r="AB20">
        <v>9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112</v>
      </c>
      <c r="AI20" s="1">
        <v>44662.460185185184</v>
      </c>
      <c r="AJ20">
        <v>22</v>
      </c>
      <c r="AK20">
        <v>0</v>
      </c>
      <c r="AL20">
        <v>0</v>
      </c>
      <c r="AM20">
        <v>0</v>
      </c>
      <c r="AN20">
        <v>9</v>
      </c>
      <c r="AO20">
        <v>0</v>
      </c>
      <c r="AP20">
        <v>0</v>
      </c>
      <c r="AQ20">
        <v>0</v>
      </c>
      <c r="AR20">
        <v>0</v>
      </c>
      <c r="AS20">
        <v>0</v>
      </c>
      <c r="AT20" t="s">
        <v>85</v>
      </c>
      <c r="AU20" t="s">
        <v>85</v>
      </c>
      <c r="AV20" t="s">
        <v>85</v>
      </c>
      <c r="AW20" t="s">
        <v>85</v>
      </c>
      <c r="AX20" t="s">
        <v>85</v>
      </c>
      <c r="AY20" t="s">
        <v>85</v>
      </c>
      <c r="AZ20" t="s">
        <v>85</v>
      </c>
      <c r="BA20" t="s">
        <v>85</v>
      </c>
      <c r="BB20" t="s">
        <v>85</v>
      </c>
      <c r="BC20" t="s">
        <v>85</v>
      </c>
      <c r="BD20" t="s">
        <v>85</v>
      </c>
      <c r="BE20" t="s">
        <v>85</v>
      </c>
    </row>
    <row r="21" spans="1:57" hidden="1" x14ac:dyDescent="0.45">
      <c r="A21" t="s">
        <v>149</v>
      </c>
      <c r="B21" t="s">
        <v>79</v>
      </c>
      <c r="C21" t="s">
        <v>150</v>
      </c>
      <c r="D21" t="s">
        <v>81</v>
      </c>
      <c r="E21" s="2" t="str">
        <f>HYPERLINK("capsilon://?command=openfolder&amp;siteaddress=FAM.docvelocity-na8.net&amp;folderid=FX5131F2C3-9F0F-8BDC-FB09-3FFEBD445C24","FX22038837")</f>
        <v>FX22038837</v>
      </c>
      <c r="F21" t="s">
        <v>19</v>
      </c>
      <c r="G21" t="s">
        <v>19</v>
      </c>
      <c r="H21" t="s">
        <v>82</v>
      </c>
      <c r="I21" t="s">
        <v>151</v>
      </c>
      <c r="J21">
        <v>0</v>
      </c>
      <c r="K21" t="s">
        <v>92</v>
      </c>
      <c r="L21" t="s">
        <v>93</v>
      </c>
      <c r="M21" t="s">
        <v>94</v>
      </c>
      <c r="N21">
        <v>2</v>
      </c>
      <c r="O21" s="1">
        <v>44662.572789351849</v>
      </c>
      <c r="P21" s="1">
        <v>44662.587800925925</v>
      </c>
      <c r="Q21">
        <v>1121</v>
      </c>
      <c r="R21">
        <v>176</v>
      </c>
      <c r="S21" t="b">
        <v>0</v>
      </c>
      <c r="T21" t="s">
        <v>85</v>
      </c>
      <c r="U21" t="b">
        <v>0</v>
      </c>
      <c r="V21" t="s">
        <v>152</v>
      </c>
      <c r="W21" s="1">
        <v>44662.581944444442</v>
      </c>
      <c r="X21">
        <v>138</v>
      </c>
      <c r="Y21">
        <v>0</v>
      </c>
      <c r="Z21">
        <v>0</v>
      </c>
      <c r="AA21">
        <v>0</v>
      </c>
      <c r="AB21">
        <v>52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103</v>
      </c>
      <c r="AI21" s="1">
        <v>44662.587800925925</v>
      </c>
      <c r="AJ21">
        <v>14</v>
      </c>
      <c r="AK21">
        <v>0</v>
      </c>
      <c r="AL21">
        <v>0</v>
      </c>
      <c r="AM21">
        <v>0</v>
      </c>
      <c r="AN21">
        <v>52</v>
      </c>
      <c r="AO21">
        <v>0</v>
      </c>
      <c r="AP21">
        <v>0</v>
      </c>
      <c r="AQ21">
        <v>0</v>
      </c>
      <c r="AR21">
        <v>0</v>
      </c>
      <c r="AS21">
        <v>0</v>
      </c>
      <c r="AT21" t="s">
        <v>85</v>
      </c>
      <c r="AU21" t="s">
        <v>85</v>
      </c>
      <c r="AV21" t="s">
        <v>85</v>
      </c>
      <c r="AW21" t="s">
        <v>85</v>
      </c>
      <c r="AX21" t="s">
        <v>85</v>
      </c>
      <c r="AY21" t="s">
        <v>85</v>
      </c>
      <c r="AZ21" t="s">
        <v>85</v>
      </c>
      <c r="BA21" t="s">
        <v>85</v>
      </c>
      <c r="BB21" t="s">
        <v>85</v>
      </c>
      <c r="BC21" t="s">
        <v>85</v>
      </c>
      <c r="BD21" t="s">
        <v>85</v>
      </c>
      <c r="BE21" t="s">
        <v>85</v>
      </c>
    </row>
    <row r="22" spans="1:57" x14ac:dyDescent="0.45">
      <c r="A22" t="s">
        <v>153</v>
      </c>
      <c r="B22" t="s">
        <v>79</v>
      </c>
      <c r="C22" t="s">
        <v>154</v>
      </c>
      <c r="D22" t="s">
        <v>81</v>
      </c>
      <c r="E22" s="2" t="str">
        <f>HYPERLINK("capsilon://?command=openfolder&amp;siteaddress=FAM.docvelocity-na8.net&amp;folderid=FXC08D077A-B666-97ED-340B-B1E50299523F","FX220313083")</f>
        <v>FX220313083</v>
      </c>
      <c r="F22" t="s">
        <v>19</v>
      </c>
      <c r="G22" t="s">
        <v>19</v>
      </c>
      <c r="H22" t="s">
        <v>82</v>
      </c>
      <c r="I22" t="s">
        <v>155</v>
      </c>
      <c r="J22">
        <v>32</v>
      </c>
      <c r="K22" t="s">
        <v>92</v>
      </c>
      <c r="L22" t="s">
        <v>93</v>
      </c>
      <c r="M22" t="s">
        <v>94</v>
      </c>
      <c r="N22">
        <v>2</v>
      </c>
      <c r="O22" s="1">
        <v>44663.484791666669</v>
      </c>
      <c r="P22" s="1">
        <v>44663.492013888892</v>
      </c>
      <c r="Q22">
        <v>137</v>
      </c>
      <c r="R22">
        <v>487</v>
      </c>
      <c r="S22" t="b">
        <v>0</v>
      </c>
      <c r="T22" t="s">
        <v>85</v>
      </c>
      <c r="U22" t="b">
        <v>0</v>
      </c>
      <c r="V22" t="s">
        <v>156</v>
      </c>
      <c r="W22" s="1">
        <v>44663.489386574074</v>
      </c>
      <c r="X22">
        <v>381</v>
      </c>
      <c r="Y22">
        <v>27</v>
      </c>
      <c r="Z22">
        <v>0</v>
      </c>
      <c r="AA22">
        <v>27</v>
      </c>
      <c r="AB22">
        <v>0</v>
      </c>
      <c r="AC22">
        <v>0</v>
      </c>
      <c r="AD22">
        <v>5</v>
      </c>
      <c r="AE22">
        <v>0</v>
      </c>
      <c r="AF22">
        <v>0</v>
      </c>
      <c r="AG22">
        <v>0</v>
      </c>
      <c r="AH22" t="s">
        <v>103</v>
      </c>
      <c r="AI22" s="1">
        <v>44663.492013888892</v>
      </c>
      <c r="AJ22">
        <v>106</v>
      </c>
      <c r="AK22">
        <v>1</v>
      </c>
      <c r="AL22">
        <v>0</v>
      </c>
      <c r="AM22">
        <v>1</v>
      </c>
      <c r="AN22">
        <v>0</v>
      </c>
      <c r="AO22">
        <v>1</v>
      </c>
      <c r="AP22">
        <v>4</v>
      </c>
      <c r="AQ22">
        <v>0</v>
      </c>
      <c r="AR22">
        <v>0</v>
      </c>
      <c r="AS22">
        <v>0</v>
      </c>
      <c r="AT22" t="s">
        <v>85</v>
      </c>
      <c r="AU22" t="s">
        <v>85</v>
      </c>
      <c r="AV22" t="s">
        <v>85</v>
      </c>
      <c r="AW22" t="s">
        <v>85</v>
      </c>
      <c r="AX22" t="s">
        <v>85</v>
      </c>
      <c r="AY22" t="s">
        <v>85</v>
      </c>
      <c r="AZ22" t="s">
        <v>85</v>
      </c>
      <c r="BA22" t="s">
        <v>85</v>
      </c>
      <c r="BB22" t="s">
        <v>85</v>
      </c>
      <c r="BC22" t="s">
        <v>85</v>
      </c>
      <c r="BD22" t="s">
        <v>85</v>
      </c>
      <c r="BE22" t="s">
        <v>85</v>
      </c>
    </row>
    <row r="23" spans="1:57" x14ac:dyDescent="0.45">
      <c r="A23" t="s">
        <v>157</v>
      </c>
      <c r="B23" t="s">
        <v>79</v>
      </c>
      <c r="C23" t="s">
        <v>154</v>
      </c>
      <c r="D23" t="s">
        <v>81</v>
      </c>
      <c r="E23" s="2" t="str">
        <f>HYPERLINK("capsilon://?command=openfolder&amp;siteaddress=FAM.docvelocity-na8.net&amp;folderid=FXC08D077A-B666-97ED-340B-B1E50299523F","FX220313083")</f>
        <v>FX220313083</v>
      </c>
      <c r="F23" t="s">
        <v>19</v>
      </c>
      <c r="G23" t="s">
        <v>19</v>
      </c>
      <c r="H23" t="s">
        <v>82</v>
      </c>
      <c r="I23" t="s">
        <v>158</v>
      </c>
      <c r="J23">
        <v>32</v>
      </c>
      <c r="K23" t="s">
        <v>92</v>
      </c>
      <c r="L23" t="s">
        <v>93</v>
      </c>
      <c r="M23" t="s">
        <v>94</v>
      </c>
      <c r="N23">
        <v>2</v>
      </c>
      <c r="O23" s="1">
        <v>44663.485046296293</v>
      </c>
      <c r="P23" s="1">
        <v>44663.49077546296</v>
      </c>
      <c r="Q23">
        <v>27</v>
      </c>
      <c r="R23">
        <v>468</v>
      </c>
      <c r="S23" t="b">
        <v>0</v>
      </c>
      <c r="T23" t="s">
        <v>85</v>
      </c>
      <c r="U23" t="b">
        <v>0</v>
      </c>
      <c r="V23" t="s">
        <v>156</v>
      </c>
      <c r="W23" s="1">
        <v>44663.488391203704</v>
      </c>
      <c r="X23">
        <v>275</v>
      </c>
      <c r="Y23">
        <v>27</v>
      </c>
      <c r="Z23">
        <v>0</v>
      </c>
      <c r="AA23">
        <v>27</v>
      </c>
      <c r="AB23">
        <v>0</v>
      </c>
      <c r="AC23">
        <v>0</v>
      </c>
      <c r="AD23">
        <v>5</v>
      </c>
      <c r="AE23">
        <v>0</v>
      </c>
      <c r="AF23">
        <v>0</v>
      </c>
      <c r="AG23">
        <v>0</v>
      </c>
      <c r="AH23" t="s">
        <v>103</v>
      </c>
      <c r="AI23" s="1">
        <v>44663.49077546296</v>
      </c>
      <c r="AJ23">
        <v>193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4</v>
      </c>
      <c r="AQ23">
        <v>0</v>
      </c>
      <c r="AR23">
        <v>0</v>
      </c>
      <c r="AS23">
        <v>0</v>
      </c>
      <c r="AT23" t="s">
        <v>85</v>
      </c>
      <c r="AU23" t="s">
        <v>85</v>
      </c>
      <c r="AV23" t="s">
        <v>85</v>
      </c>
      <c r="AW23" t="s">
        <v>85</v>
      </c>
      <c r="AX23" t="s">
        <v>85</v>
      </c>
      <c r="AY23" t="s">
        <v>85</v>
      </c>
      <c r="AZ23" t="s">
        <v>85</v>
      </c>
      <c r="BA23" t="s">
        <v>85</v>
      </c>
      <c r="BB23" t="s">
        <v>85</v>
      </c>
      <c r="BC23" t="s">
        <v>85</v>
      </c>
      <c r="BD23" t="s">
        <v>85</v>
      </c>
      <c r="BE23" t="s">
        <v>85</v>
      </c>
    </row>
    <row r="24" spans="1:57" x14ac:dyDescent="0.45">
      <c r="A24" t="s">
        <v>159</v>
      </c>
      <c r="B24" t="s">
        <v>79</v>
      </c>
      <c r="C24" t="s">
        <v>160</v>
      </c>
      <c r="D24" t="s">
        <v>81</v>
      </c>
      <c r="E24" s="2" t="str">
        <f>HYPERLINK("capsilon://?command=openfolder&amp;siteaddress=FAM.docvelocity-na8.net&amp;folderid=FX9A76284F-D2F7-46E1-ED3B-00232D319279","FX22043240")</f>
        <v>FX22043240</v>
      </c>
      <c r="F24" t="s">
        <v>19</v>
      </c>
      <c r="G24" t="s">
        <v>19</v>
      </c>
      <c r="H24" t="s">
        <v>82</v>
      </c>
      <c r="I24" t="s">
        <v>161</v>
      </c>
      <c r="J24">
        <v>28</v>
      </c>
      <c r="K24" t="s">
        <v>92</v>
      </c>
      <c r="L24" t="s">
        <v>93</v>
      </c>
      <c r="M24" t="s">
        <v>94</v>
      </c>
      <c r="N24">
        <v>2</v>
      </c>
      <c r="O24" s="1">
        <v>44663.493287037039</v>
      </c>
      <c r="P24" s="1">
        <v>44663.509108796294</v>
      </c>
      <c r="Q24">
        <v>458</v>
      </c>
      <c r="R24">
        <v>909</v>
      </c>
      <c r="S24" t="b">
        <v>0</v>
      </c>
      <c r="T24" t="s">
        <v>85</v>
      </c>
      <c r="U24" t="b">
        <v>0</v>
      </c>
      <c r="V24" t="s">
        <v>137</v>
      </c>
      <c r="W24" s="1">
        <v>44663.506782407407</v>
      </c>
      <c r="X24">
        <v>427</v>
      </c>
      <c r="Y24">
        <v>21</v>
      </c>
      <c r="Z24">
        <v>0</v>
      </c>
      <c r="AA24">
        <v>21</v>
      </c>
      <c r="AB24">
        <v>0</v>
      </c>
      <c r="AC24">
        <v>5</v>
      </c>
      <c r="AD24">
        <v>7</v>
      </c>
      <c r="AE24">
        <v>0</v>
      </c>
      <c r="AF24">
        <v>0</v>
      </c>
      <c r="AG24">
        <v>0</v>
      </c>
      <c r="AH24" t="s">
        <v>103</v>
      </c>
      <c r="AI24" s="1">
        <v>44663.509108796294</v>
      </c>
      <c r="AJ24">
        <v>189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7</v>
      </c>
      <c r="AQ24">
        <v>0</v>
      </c>
      <c r="AR24">
        <v>0</v>
      </c>
      <c r="AS24">
        <v>0</v>
      </c>
      <c r="AT24" t="s">
        <v>85</v>
      </c>
      <c r="AU24" t="s">
        <v>85</v>
      </c>
      <c r="AV24" t="s">
        <v>85</v>
      </c>
      <c r="AW24" t="s">
        <v>85</v>
      </c>
      <c r="AX24" t="s">
        <v>85</v>
      </c>
      <c r="AY24" t="s">
        <v>85</v>
      </c>
      <c r="AZ24" t="s">
        <v>85</v>
      </c>
      <c r="BA24" t="s">
        <v>85</v>
      </c>
      <c r="BB24" t="s">
        <v>85</v>
      </c>
      <c r="BC24" t="s">
        <v>85</v>
      </c>
      <c r="BD24" t="s">
        <v>85</v>
      </c>
      <c r="BE24" t="s">
        <v>85</v>
      </c>
    </row>
    <row r="25" spans="1:57" x14ac:dyDescent="0.45">
      <c r="A25" t="s">
        <v>162</v>
      </c>
      <c r="B25" t="s">
        <v>79</v>
      </c>
      <c r="C25" t="s">
        <v>163</v>
      </c>
      <c r="D25" t="s">
        <v>81</v>
      </c>
      <c r="E25" s="2" t="str">
        <f t="shared" ref="E25:E30" si="1">HYPERLINK("capsilon://?command=openfolder&amp;siteaddress=FAM.docvelocity-na8.net&amp;folderid=FX16A892D0-068B-9371-E301-DC79D5CA09F0","FX22034950")</f>
        <v>FX22034950</v>
      </c>
      <c r="F25" t="s">
        <v>19</v>
      </c>
      <c r="G25" t="s">
        <v>19</v>
      </c>
      <c r="H25" t="s">
        <v>82</v>
      </c>
      <c r="I25" t="s">
        <v>164</v>
      </c>
      <c r="J25">
        <v>81</v>
      </c>
      <c r="K25" t="s">
        <v>92</v>
      </c>
      <c r="L25" t="s">
        <v>93</v>
      </c>
      <c r="M25" t="s">
        <v>94</v>
      </c>
      <c r="N25">
        <v>2</v>
      </c>
      <c r="O25" s="1">
        <v>44663.629872685182</v>
      </c>
      <c r="P25" s="1">
        <v>44663.647743055553</v>
      </c>
      <c r="Q25">
        <v>851</v>
      </c>
      <c r="R25">
        <v>693</v>
      </c>
      <c r="S25" t="b">
        <v>0</v>
      </c>
      <c r="T25" t="s">
        <v>85</v>
      </c>
      <c r="U25" t="b">
        <v>0</v>
      </c>
      <c r="V25" t="s">
        <v>165</v>
      </c>
      <c r="W25" s="1">
        <v>44663.634212962963</v>
      </c>
      <c r="X25">
        <v>371</v>
      </c>
      <c r="Y25">
        <v>71</v>
      </c>
      <c r="Z25">
        <v>0</v>
      </c>
      <c r="AA25">
        <v>71</v>
      </c>
      <c r="AB25">
        <v>0</v>
      </c>
      <c r="AC25">
        <v>6</v>
      </c>
      <c r="AD25">
        <v>10</v>
      </c>
      <c r="AE25">
        <v>0</v>
      </c>
      <c r="AF25">
        <v>0</v>
      </c>
      <c r="AG25">
        <v>0</v>
      </c>
      <c r="AH25" t="s">
        <v>103</v>
      </c>
      <c r="AI25" s="1">
        <v>44663.647743055553</v>
      </c>
      <c r="AJ25">
        <v>322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10</v>
      </c>
      <c r="AQ25">
        <v>0</v>
      </c>
      <c r="AR25">
        <v>0</v>
      </c>
      <c r="AS25">
        <v>0</v>
      </c>
      <c r="AT25" t="s">
        <v>85</v>
      </c>
      <c r="AU25" t="s">
        <v>85</v>
      </c>
      <c r="AV25" t="s">
        <v>85</v>
      </c>
      <c r="AW25" t="s">
        <v>85</v>
      </c>
      <c r="AX25" t="s">
        <v>85</v>
      </c>
      <c r="AY25" t="s">
        <v>85</v>
      </c>
      <c r="AZ25" t="s">
        <v>85</v>
      </c>
      <c r="BA25" t="s">
        <v>85</v>
      </c>
      <c r="BB25" t="s">
        <v>85</v>
      </c>
      <c r="BC25" t="s">
        <v>85</v>
      </c>
      <c r="BD25" t="s">
        <v>85</v>
      </c>
      <c r="BE25" t="s">
        <v>85</v>
      </c>
    </row>
    <row r="26" spans="1:57" x14ac:dyDescent="0.45">
      <c r="A26" t="s">
        <v>166</v>
      </c>
      <c r="B26" t="s">
        <v>79</v>
      </c>
      <c r="C26" t="s">
        <v>163</v>
      </c>
      <c r="D26" t="s">
        <v>81</v>
      </c>
      <c r="E26" s="2" t="str">
        <f t="shared" si="1"/>
        <v>FX22034950</v>
      </c>
      <c r="F26" t="s">
        <v>19</v>
      </c>
      <c r="G26" t="s">
        <v>19</v>
      </c>
      <c r="H26" t="s">
        <v>82</v>
      </c>
      <c r="I26" t="s">
        <v>167</v>
      </c>
      <c r="J26">
        <v>28</v>
      </c>
      <c r="K26" t="s">
        <v>92</v>
      </c>
      <c r="L26" t="s">
        <v>93</v>
      </c>
      <c r="M26" t="s">
        <v>94</v>
      </c>
      <c r="N26">
        <v>2</v>
      </c>
      <c r="O26" s="1">
        <v>44663.63008101852</v>
      </c>
      <c r="P26" s="1">
        <v>44663.649872685186</v>
      </c>
      <c r="Q26">
        <v>1268</v>
      </c>
      <c r="R26">
        <v>442</v>
      </c>
      <c r="S26" t="b">
        <v>0</v>
      </c>
      <c r="T26" t="s">
        <v>85</v>
      </c>
      <c r="U26" t="b">
        <v>0</v>
      </c>
      <c r="V26" t="s">
        <v>168</v>
      </c>
      <c r="W26" s="1">
        <v>44663.633217592593</v>
      </c>
      <c r="X26">
        <v>258</v>
      </c>
      <c r="Y26">
        <v>21</v>
      </c>
      <c r="Z26">
        <v>0</v>
      </c>
      <c r="AA26">
        <v>21</v>
      </c>
      <c r="AB26">
        <v>0</v>
      </c>
      <c r="AC26">
        <v>0</v>
      </c>
      <c r="AD26">
        <v>7</v>
      </c>
      <c r="AE26">
        <v>0</v>
      </c>
      <c r="AF26">
        <v>0</v>
      </c>
      <c r="AG26">
        <v>0</v>
      </c>
      <c r="AH26" t="s">
        <v>103</v>
      </c>
      <c r="AI26" s="1">
        <v>44663.649872685186</v>
      </c>
      <c r="AJ26">
        <v>184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85</v>
      </c>
      <c r="AU26" t="s">
        <v>85</v>
      </c>
      <c r="AV26" t="s">
        <v>85</v>
      </c>
      <c r="AW26" t="s">
        <v>85</v>
      </c>
      <c r="AX26" t="s">
        <v>85</v>
      </c>
      <c r="AY26" t="s">
        <v>85</v>
      </c>
      <c r="AZ26" t="s">
        <v>85</v>
      </c>
      <c r="BA26" t="s">
        <v>85</v>
      </c>
      <c r="BB26" t="s">
        <v>85</v>
      </c>
      <c r="BC26" t="s">
        <v>85</v>
      </c>
      <c r="BD26" t="s">
        <v>85</v>
      </c>
      <c r="BE26" t="s">
        <v>85</v>
      </c>
    </row>
    <row r="27" spans="1:57" x14ac:dyDescent="0.45">
      <c r="A27" t="s">
        <v>169</v>
      </c>
      <c r="B27" t="s">
        <v>79</v>
      </c>
      <c r="C27" t="s">
        <v>163</v>
      </c>
      <c r="D27" t="s">
        <v>81</v>
      </c>
      <c r="E27" s="2" t="str">
        <f t="shared" si="1"/>
        <v>FX22034950</v>
      </c>
      <c r="F27" t="s">
        <v>19</v>
      </c>
      <c r="G27" t="s">
        <v>19</v>
      </c>
      <c r="H27" t="s">
        <v>82</v>
      </c>
      <c r="I27" t="s">
        <v>170</v>
      </c>
      <c r="J27">
        <v>28</v>
      </c>
      <c r="K27" t="s">
        <v>92</v>
      </c>
      <c r="L27" t="s">
        <v>93</v>
      </c>
      <c r="M27" t="s">
        <v>94</v>
      </c>
      <c r="N27">
        <v>2</v>
      </c>
      <c r="O27" s="1">
        <v>44663.630231481482</v>
      </c>
      <c r="P27" s="1">
        <v>44663.65215277778</v>
      </c>
      <c r="Q27">
        <v>1487</v>
      </c>
      <c r="R27">
        <v>407</v>
      </c>
      <c r="S27" t="b">
        <v>0</v>
      </c>
      <c r="T27" t="s">
        <v>85</v>
      </c>
      <c r="U27" t="b">
        <v>0</v>
      </c>
      <c r="V27" t="s">
        <v>128</v>
      </c>
      <c r="W27" s="1">
        <v>44663.635451388887</v>
      </c>
      <c r="X27">
        <v>205</v>
      </c>
      <c r="Y27">
        <v>21</v>
      </c>
      <c r="Z27">
        <v>0</v>
      </c>
      <c r="AA27">
        <v>21</v>
      </c>
      <c r="AB27">
        <v>0</v>
      </c>
      <c r="AC27">
        <v>2</v>
      </c>
      <c r="AD27">
        <v>7</v>
      </c>
      <c r="AE27">
        <v>0</v>
      </c>
      <c r="AF27">
        <v>0</v>
      </c>
      <c r="AG27">
        <v>0</v>
      </c>
      <c r="AH27" t="s">
        <v>103</v>
      </c>
      <c r="AI27" s="1">
        <v>44663.65215277778</v>
      </c>
      <c r="AJ27">
        <v>196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6</v>
      </c>
      <c r="AQ27">
        <v>0</v>
      </c>
      <c r="AR27">
        <v>0</v>
      </c>
      <c r="AS27">
        <v>0</v>
      </c>
      <c r="AT27" t="s">
        <v>85</v>
      </c>
      <c r="AU27" t="s">
        <v>85</v>
      </c>
      <c r="AV27" t="s">
        <v>85</v>
      </c>
      <c r="AW27" t="s">
        <v>85</v>
      </c>
      <c r="AX27" t="s">
        <v>85</v>
      </c>
      <c r="AY27" t="s">
        <v>85</v>
      </c>
      <c r="AZ27" t="s">
        <v>85</v>
      </c>
      <c r="BA27" t="s">
        <v>85</v>
      </c>
      <c r="BB27" t="s">
        <v>85</v>
      </c>
      <c r="BC27" t="s">
        <v>85</v>
      </c>
      <c r="BD27" t="s">
        <v>85</v>
      </c>
      <c r="BE27" t="s">
        <v>85</v>
      </c>
    </row>
    <row r="28" spans="1:57" x14ac:dyDescent="0.45">
      <c r="A28" t="s">
        <v>171</v>
      </c>
      <c r="B28" t="s">
        <v>79</v>
      </c>
      <c r="C28" t="s">
        <v>163</v>
      </c>
      <c r="D28" t="s">
        <v>81</v>
      </c>
      <c r="E28" s="2" t="str">
        <f t="shared" si="1"/>
        <v>FX22034950</v>
      </c>
      <c r="F28" t="s">
        <v>19</v>
      </c>
      <c r="G28" t="s">
        <v>19</v>
      </c>
      <c r="H28" t="s">
        <v>82</v>
      </c>
      <c r="I28" t="s">
        <v>172</v>
      </c>
      <c r="J28">
        <v>28</v>
      </c>
      <c r="K28" t="s">
        <v>92</v>
      </c>
      <c r="L28" t="s">
        <v>93</v>
      </c>
      <c r="M28" t="s">
        <v>94</v>
      </c>
      <c r="N28">
        <v>2</v>
      </c>
      <c r="O28" s="1">
        <v>44663.630347222221</v>
      </c>
      <c r="P28" s="1">
        <v>44663.654687499999</v>
      </c>
      <c r="Q28">
        <v>1725</v>
      </c>
      <c r="R28">
        <v>378</v>
      </c>
      <c r="S28" t="b">
        <v>0</v>
      </c>
      <c r="T28" t="s">
        <v>85</v>
      </c>
      <c r="U28" t="b">
        <v>0</v>
      </c>
      <c r="V28" t="s">
        <v>152</v>
      </c>
      <c r="W28" s="1">
        <v>44663.634942129633</v>
      </c>
      <c r="X28">
        <v>159</v>
      </c>
      <c r="Y28">
        <v>21</v>
      </c>
      <c r="Z28">
        <v>0</v>
      </c>
      <c r="AA28">
        <v>21</v>
      </c>
      <c r="AB28">
        <v>0</v>
      </c>
      <c r="AC28">
        <v>1</v>
      </c>
      <c r="AD28">
        <v>7</v>
      </c>
      <c r="AE28">
        <v>0</v>
      </c>
      <c r="AF28">
        <v>0</v>
      </c>
      <c r="AG28">
        <v>0</v>
      </c>
      <c r="AH28" t="s">
        <v>103</v>
      </c>
      <c r="AI28" s="1">
        <v>44663.654687499999</v>
      </c>
      <c r="AJ28">
        <v>219</v>
      </c>
      <c r="AK28">
        <v>1</v>
      </c>
      <c r="AL28">
        <v>0</v>
      </c>
      <c r="AM28">
        <v>1</v>
      </c>
      <c r="AN28">
        <v>0</v>
      </c>
      <c r="AO28">
        <v>1</v>
      </c>
      <c r="AP28">
        <v>6</v>
      </c>
      <c r="AQ28">
        <v>0</v>
      </c>
      <c r="AR28">
        <v>0</v>
      </c>
      <c r="AS28">
        <v>0</v>
      </c>
      <c r="AT28" t="s">
        <v>85</v>
      </c>
      <c r="AU28" t="s">
        <v>85</v>
      </c>
      <c r="AV28" t="s">
        <v>85</v>
      </c>
      <c r="AW28" t="s">
        <v>85</v>
      </c>
      <c r="AX28" t="s">
        <v>85</v>
      </c>
      <c r="AY28" t="s">
        <v>85</v>
      </c>
      <c r="AZ28" t="s">
        <v>85</v>
      </c>
      <c r="BA28" t="s">
        <v>85</v>
      </c>
      <c r="BB28" t="s">
        <v>85</v>
      </c>
      <c r="BC28" t="s">
        <v>85</v>
      </c>
      <c r="BD28" t="s">
        <v>85</v>
      </c>
      <c r="BE28" t="s">
        <v>85</v>
      </c>
    </row>
    <row r="29" spans="1:57" hidden="1" x14ac:dyDescent="0.45">
      <c r="A29" t="s">
        <v>173</v>
      </c>
      <c r="B29" t="s">
        <v>79</v>
      </c>
      <c r="C29" t="s">
        <v>163</v>
      </c>
      <c r="D29" t="s">
        <v>81</v>
      </c>
      <c r="E29" s="2" t="str">
        <f t="shared" si="1"/>
        <v>FX22034950</v>
      </c>
      <c r="F29" t="s">
        <v>19</v>
      </c>
      <c r="G29" t="s">
        <v>19</v>
      </c>
      <c r="H29" t="s">
        <v>82</v>
      </c>
      <c r="I29" t="s">
        <v>174</v>
      </c>
      <c r="J29">
        <v>212</v>
      </c>
      <c r="K29" t="s">
        <v>92</v>
      </c>
      <c r="L29" t="s">
        <v>93</v>
      </c>
      <c r="M29" t="s">
        <v>94</v>
      </c>
      <c r="N29">
        <v>1</v>
      </c>
      <c r="O29" s="1">
        <v>44663.630439814813</v>
      </c>
      <c r="P29" s="1">
        <v>44663.650914351849</v>
      </c>
      <c r="Q29">
        <v>1460</v>
      </c>
      <c r="R29">
        <v>309</v>
      </c>
      <c r="S29" t="b">
        <v>0</v>
      </c>
      <c r="T29" t="s">
        <v>85</v>
      </c>
      <c r="U29" t="b">
        <v>0</v>
      </c>
      <c r="V29" t="s">
        <v>107</v>
      </c>
      <c r="W29" s="1">
        <v>44663.650914351849</v>
      </c>
      <c r="X29">
        <v>165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212</v>
      </c>
      <c r="AE29">
        <v>207</v>
      </c>
      <c r="AF29">
        <v>0</v>
      </c>
      <c r="AG29">
        <v>4</v>
      </c>
      <c r="AH29" t="s">
        <v>85</v>
      </c>
      <c r="AI29" t="s">
        <v>85</v>
      </c>
      <c r="AJ29" t="s">
        <v>85</v>
      </c>
      <c r="AK29" t="s">
        <v>85</v>
      </c>
      <c r="AL29" t="s">
        <v>85</v>
      </c>
      <c r="AM29" t="s">
        <v>85</v>
      </c>
      <c r="AN29" t="s">
        <v>85</v>
      </c>
      <c r="AO29" t="s">
        <v>85</v>
      </c>
      <c r="AP29" t="s">
        <v>85</v>
      </c>
      <c r="AQ29" t="s">
        <v>85</v>
      </c>
      <c r="AR29" t="s">
        <v>85</v>
      </c>
      <c r="AS29" t="s">
        <v>85</v>
      </c>
      <c r="AT29" t="s">
        <v>85</v>
      </c>
      <c r="AU29" t="s">
        <v>85</v>
      </c>
      <c r="AV29" t="s">
        <v>85</v>
      </c>
      <c r="AW29" t="s">
        <v>85</v>
      </c>
      <c r="AX29" t="s">
        <v>85</v>
      </c>
      <c r="AY29" t="s">
        <v>85</v>
      </c>
      <c r="AZ29" t="s">
        <v>85</v>
      </c>
      <c r="BA29" t="s">
        <v>85</v>
      </c>
      <c r="BB29" t="s">
        <v>85</v>
      </c>
      <c r="BC29" t="s">
        <v>85</v>
      </c>
      <c r="BD29" t="s">
        <v>85</v>
      </c>
      <c r="BE29" t="s">
        <v>85</v>
      </c>
    </row>
    <row r="30" spans="1:57" x14ac:dyDescent="0.45">
      <c r="A30" t="s">
        <v>175</v>
      </c>
      <c r="B30" t="s">
        <v>79</v>
      </c>
      <c r="C30" t="s">
        <v>163</v>
      </c>
      <c r="D30" t="s">
        <v>81</v>
      </c>
      <c r="E30" s="2" t="str">
        <f t="shared" si="1"/>
        <v>FX22034950</v>
      </c>
      <c r="F30" t="s">
        <v>19</v>
      </c>
      <c r="G30" t="s">
        <v>19</v>
      </c>
      <c r="H30" t="s">
        <v>82</v>
      </c>
      <c r="I30" t="s">
        <v>176</v>
      </c>
      <c r="J30">
        <v>86</v>
      </c>
      <c r="K30" t="s">
        <v>92</v>
      </c>
      <c r="L30" t="s">
        <v>93</v>
      </c>
      <c r="M30" t="s">
        <v>94</v>
      </c>
      <c r="N30">
        <v>2</v>
      </c>
      <c r="O30" s="1">
        <v>44663.630578703705</v>
      </c>
      <c r="P30" s="1">
        <v>44663.657847222225</v>
      </c>
      <c r="Q30">
        <v>1867</v>
      </c>
      <c r="R30">
        <v>489</v>
      </c>
      <c r="S30" t="b">
        <v>0</v>
      </c>
      <c r="T30" t="s">
        <v>85</v>
      </c>
      <c r="U30" t="b">
        <v>0</v>
      </c>
      <c r="V30" t="s">
        <v>165</v>
      </c>
      <c r="W30" s="1">
        <v>44663.636736111112</v>
      </c>
      <c r="X30">
        <v>217</v>
      </c>
      <c r="Y30">
        <v>76</v>
      </c>
      <c r="Z30">
        <v>0</v>
      </c>
      <c r="AA30">
        <v>76</v>
      </c>
      <c r="AB30">
        <v>0</v>
      </c>
      <c r="AC30">
        <v>4</v>
      </c>
      <c r="AD30">
        <v>10</v>
      </c>
      <c r="AE30">
        <v>0</v>
      </c>
      <c r="AF30">
        <v>0</v>
      </c>
      <c r="AG30">
        <v>0</v>
      </c>
      <c r="AH30" t="s">
        <v>103</v>
      </c>
      <c r="AI30" s="1">
        <v>44663.657847222225</v>
      </c>
      <c r="AJ30">
        <v>272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10</v>
      </c>
      <c r="AQ30">
        <v>0</v>
      </c>
      <c r="AR30">
        <v>0</v>
      </c>
      <c r="AS30">
        <v>0</v>
      </c>
      <c r="AT30" t="s">
        <v>85</v>
      </c>
      <c r="AU30" t="s">
        <v>85</v>
      </c>
      <c r="AV30" t="s">
        <v>85</v>
      </c>
      <c r="AW30" t="s">
        <v>85</v>
      </c>
      <c r="AX30" t="s">
        <v>85</v>
      </c>
      <c r="AY30" t="s">
        <v>85</v>
      </c>
      <c r="AZ30" t="s">
        <v>85</v>
      </c>
      <c r="BA30" t="s">
        <v>85</v>
      </c>
      <c r="BB30" t="s">
        <v>85</v>
      </c>
      <c r="BC30" t="s">
        <v>85</v>
      </c>
      <c r="BD30" t="s">
        <v>85</v>
      </c>
      <c r="BE30" t="s">
        <v>85</v>
      </c>
    </row>
    <row r="31" spans="1:57" x14ac:dyDescent="0.45">
      <c r="A31" t="s">
        <v>177</v>
      </c>
      <c r="B31" t="s">
        <v>79</v>
      </c>
      <c r="C31" t="s">
        <v>178</v>
      </c>
      <c r="D31" t="s">
        <v>81</v>
      </c>
      <c r="E31" s="2" t="str">
        <f>HYPERLINK("capsilon://?command=openfolder&amp;siteaddress=FAM.docvelocity-na8.net&amp;folderid=FX717BC0A3-2E7B-688F-5DE7-0DC4BD7E562C","FX220312103")</f>
        <v>FX220312103</v>
      </c>
      <c r="F31" t="s">
        <v>19</v>
      </c>
      <c r="G31" t="s">
        <v>19</v>
      </c>
      <c r="H31" t="s">
        <v>82</v>
      </c>
      <c r="I31" t="s">
        <v>179</v>
      </c>
      <c r="J31">
        <v>96</v>
      </c>
      <c r="K31" t="s">
        <v>92</v>
      </c>
      <c r="L31" t="s">
        <v>93</v>
      </c>
      <c r="M31" t="s">
        <v>94</v>
      </c>
      <c r="N31">
        <v>2</v>
      </c>
      <c r="O31" s="1">
        <v>44663.650752314818</v>
      </c>
      <c r="P31" s="1">
        <v>44663.705092592594</v>
      </c>
      <c r="Q31">
        <v>4045</v>
      </c>
      <c r="R31">
        <v>650</v>
      </c>
      <c r="S31" t="b">
        <v>0</v>
      </c>
      <c r="T31" t="s">
        <v>85</v>
      </c>
      <c r="U31" t="b">
        <v>0</v>
      </c>
      <c r="V31" t="s">
        <v>168</v>
      </c>
      <c r="W31" s="1">
        <v>44663.667372685188</v>
      </c>
      <c r="X31">
        <v>449</v>
      </c>
      <c r="Y31">
        <v>91</v>
      </c>
      <c r="Z31">
        <v>0</v>
      </c>
      <c r="AA31">
        <v>91</v>
      </c>
      <c r="AB31">
        <v>0</v>
      </c>
      <c r="AC31">
        <v>1</v>
      </c>
      <c r="AD31">
        <v>5</v>
      </c>
      <c r="AE31">
        <v>0</v>
      </c>
      <c r="AF31">
        <v>0</v>
      </c>
      <c r="AG31">
        <v>0</v>
      </c>
      <c r="AH31" t="s">
        <v>180</v>
      </c>
      <c r="AI31" s="1">
        <v>44663.705092592594</v>
      </c>
      <c r="AJ31">
        <v>192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5</v>
      </c>
      <c r="AQ31">
        <v>0</v>
      </c>
      <c r="AR31">
        <v>0</v>
      </c>
      <c r="AS31">
        <v>0</v>
      </c>
      <c r="AT31" t="s">
        <v>85</v>
      </c>
      <c r="AU31" t="s">
        <v>85</v>
      </c>
      <c r="AV31" t="s">
        <v>85</v>
      </c>
      <c r="AW31" t="s">
        <v>85</v>
      </c>
      <c r="AX31" t="s">
        <v>85</v>
      </c>
      <c r="AY31" t="s">
        <v>85</v>
      </c>
      <c r="AZ31" t="s">
        <v>85</v>
      </c>
      <c r="BA31" t="s">
        <v>85</v>
      </c>
      <c r="BB31" t="s">
        <v>85</v>
      </c>
      <c r="BC31" t="s">
        <v>85</v>
      </c>
      <c r="BD31" t="s">
        <v>85</v>
      </c>
      <c r="BE31" t="s">
        <v>85</v>
      </c>
    </row>
    <row r="32" spans="1:57" x14ac:dyDescent="0.45">
      <c r="A32" t="s">
        <v>181</v>
      </c>
      <c r="B32" t="s">
        <v>79</v>
      </c>
      <c r="C32" t="s">
        <v>178</v>
      </c>
      <c r="D32" t="s">
        <v>81</v>
      </c>
      <c r="E32" s="2" t="str">
        <f>HYPERLINK("capsilon://?command=openfolder&amp;siteaddress=FAM.docvelocity-na8.net&amp;folderid=FX717BC0A3-2E7B-688F-5DE7-0DC4BD7E562C","FX220312103")</f>
        <v>FX220312103</v>
      </c>
      <c r="F32" t="s">
        <v>19</v>
      </c>
      <c r="G32" t="s">
        <v>19</v>
      </c>
      <c r="H32" t="s">
        <v>82</v>
      </c>
      <c r="I32" t="s">
        <v>182</v>
      </c>
      <c r="J32">
        <v>86</v>
      </c>
      <c r="K32" t="s">
        <v>92</v>
      </c>
      <c r="L32" t="s">
        <v>93</v>
      </c>
      <c r="M32" t="s">
        <v>94</v>
      </c>
      <c r="N32">
        <v>2</v>
      </c>
      <c r="O32" s="1">
        <v>44663.650891203702</v>
      </c>
      <c r="P32" s="1">
        <v>44663.715578703705</v>
      </c>
      <c r="Q32">
        <v>4937</v>
      </c>
      <c r="R32">
        <v>652</v>
      </c>
      <c r="S32" t="b">
        <v>0</v>
      </c>
      <c r="T32" t="s">
        <v>85</v>
      </c>
      <c r="U32" t="b">
        <v>0</v>
      </c>
      <c r="V32" t="s">
        <v>168</v>
      </c>
      <c r="W32" s="1">
        <v>44663.670706018522</v>
      </c>
      <c r="X32">
        <v>287</v>
      </c>
      <c r="Y32">
        <v>81</v>
      </c>
      <c r="Z32">
        <v>0</v>
      </c>
      <c r="AA32">
        <v>81</v>
      </c>
      <c r="AB32">
        <v>0</v>
      </c>
      <c r="AC32">
        <v>2</v>
      </c>
      <c r="AD32">
        <v>5</v>
      </c>
      <c r="AE32">
        <v>0</v>
      </c>
      <c r="AF32">
        <v>0</v>
      </c>
      <c r="AG32">
        <v>0</v>
      </c>
      <c r="AH32" t="s">
        <v>103</v>
      </c>
      <c r="AI32" s="1">
        <v>44663.715578703705</v>
      </c>
      <c r="AJ32">
        <v>351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5</v>
      </c>
      <c r="AQ32">
        <v>0</v>
      </c>
      <c r="AR32">
        <v>0</v>
      </c>
      <c r="AS32">
        <v>0</v>
      </c>
      <c r="AT32" t="s">
        <v>85</v>
      </c>
      <c r="AU32" t="s">
        <v>85</v>
      </c>
      <c r="AV32" t="s">
        <v>85</v>
      </c>
      <c r="AW32" t="s">
        <v>85</v>
      </c>
      <c r="AX32" t="s">
        <v>85</v>
      </c>
      <c r="AY32" t="s">
        <v>85</v>
      </c>
      <c r="AZ32" t="s">
        <v>85</v>
      </c>
      <c r="BA32" t="s">
        <v>85</v>
      </c>
      <c r="BB32" t="s">
        <v>85</v>
      </c>
      <c r="BC32" t="s">
        <v>85</v>
      </c>
      <c r="BD32" t="s">
        <v>85</v>
      </c>
      <c r="BE32" t="s">
        <v>85</v>
      </c>
    </row>
    <row r="33" spans="1:57" x14ac:dyDescent="0.45">
      <c r="A33" t="s">
        <v>183</v>
      </c>
      <c r="B33" t="s">
        <v>79</v>
      </c>
      <c r="C33" t="s">
        <v>163</v>
      </c>
      <c r="D33" t="s">
        <v>81</v>
      </c>
      <c r="E33" s="2" t="str">
        <f>HYPERLINK("capsilon://?command=openfolder&amp;siteaddress=FAM.docvelocity-na8.net&amp;folderid=FX16A892D0-068B-9371-E301-DC79D5CA09F0","FX22034950")</f>
        <v>FX22034950</v>
      </c>
      <c r="F33" t="s">
        <v>19</v>
      </c>
      <c r="G33" t="s">
        <v>19</v>
      </c>
      <c r="H33" t="s">
        <v>82</v>
      </c>
      <c r="I33" t="s">
        <v>174</v>
      </c>
      <c r="J33">
        <v>284</v>
      </c>
      <c r="K33" t="s">
        <v>92</v>
      </c>
      <c r="L33" t="s">
        <v>93</v>
      </c>
      <c r="M33" t="s">
        <v>94</v>
      </c>
      <c r="N33">
        <v>2</v>
      </c>
      <c r="O33" s="1">
        <v>44663.651643518519</v>
      </c>
      <c r="P33" s="1">
        <v>44663.7028587963</v>
      </c>
      <c r="Q33">
        <v>2740</v>
      </c>
      <c r="R33">
        <v>1685</v>
      </c>
      <c r="S33" t="b">
        <v>0</v>
      </c>
      <c r="T33" t="s">
        <v>85</v>
      </c>
      <c r="U33" t="b">
        <v>1</v>
      </c>
      <c r="V33" t="s">
        <v>184</v>
      </c>
      <c r="W33" s="1">
        <v>44663.668263888889</v>
      </c>
      <c r="X33">
        <v>813</v>
      </c>
      <c r="Y33">
        <v>244</v>
      </c>
      <c r="Z33">
        <v>0</v>
      </c>
      <c r="AA33">
        <v>244</v>
      </c>
      <c r="AB33">
        <v>0</v>
      </c>
      <c r="AC33">
        <v>20</v>
      </c>
      <c r="AD33">
        <v>40</v>
      </c>
      <c r="AE33">
        <v>0</v>
      </c>
      <c r="AF33">
        <v>0</v>
      </c>
      <c r="AG33">
        <v>0</v>
      </c>
      <c r="AH33" t="s">
        <v>180</v>
      </c>
      <c r="AI33" s="1">
        <v>44663.7028587963</v>
      </c>
      <c r="AJ33">
        <v>867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39</v>
      </c>
      <c r="AQ33">
        <v>0</v>
      </c>
      <c r="AR33">
        <v>0</v>
      </c>
      <c r="AS33">
        <v>0</v>
      </c>
      <c r="AT33" t="s">
        <v>85</v>
      </c>
      <c r="AU33" t="s">
        <v>85</v>
      </c>
      <c r="AV33" t="s">
        <v>85</v>
      </c>
      <c r="AW33" t="s">
        <v>85</v>
      </c>
      <c r="AX33" t="s">
        <v>85</v>
      </c>
      <c r="AY33" t="s">
        <v>85</v>
      </c>
      <c r="AZ33" t="s">
        <v>85</v>
      </c>
      <c r="BA33" t="s">
        <v>85</v>
      </c>
      <c r="BB33" t="s">
        <v>85</v>
      </c>
      <c r="BC33" t="s">
        <v>85</v>
      </c>
      <c r="BD33" t="s">
        <v>85</v>
      </c>
      <c r="BE33" t="s">
        <v>85</v>
      </c>
    </row>
    <row r="34" spans="1:57" hidden="1" x14ac:dyDescent="0.45">
      <c r="A34" t="s">
        <v>185</v>
      </c>
      <c r="B34" t="s">
        <v>79</v>
      </c>
      <c r="C34" t="s">
        <v>186</v>
      </c>
      <c r="D34" t="s">
        <v>81</v>
      </c>
      <c r="E34" s="2" t="str">
        <f>HYPERLINK("capsilon://?command=openfolder&amp;siteaddress=FAM.docvelocity-na8.net&amp;folderid=FX173A0CE2-3265-159F-9C77-B4AEB9207AEA","FX22032491")</f>
        <v>FX22032491</v>
      </c>
      <c r="F34" t="s">
        <v>19</v>
      </c>
      <c r="G34" t="s">
        <v>19</v>
      </c>
      <c r="H34" t="s">
        <v>82</v>
      </c>
      <c r="I34" t="s">
        <v>187</v>
      </c>
      <c r="J34">
        <v>0</v>
      </c>
      <c r="K34" t="s">
        <v>92</v>
      </c>
      <c r="L34" t="s">
        <v>93</v>
      </c>
      <c r="M34" t="s">
        <v>94</v>
      </c>
      <c r="N34">
        <v>2</v>
      </c>
      <c r="O34" s="1">
        <v>44664.425416666665</v>
      </c>
      <c r="P34" s="1">
        <v>44664.447476851848</v>
      </c>
      <c r="Q34">
        <v>1744</v>
      </c>
      <c r="R34">
        <v>162</v>
      </c>
      <c r="S34" t="b">
        <v>0</v>
      </c>
      <c r="T34" t="s">
        <v>85</v>
      </c>
      <c r="U34" t="b">
        <v>0</v>
      </c>
      <c r="V34" t="s">
        <v>188</v>
      </c>
      <c r="W34" s="1">
        <v>44664.427766203706</v>
      </c>
      <c r="X34">
        <v>146</v>
      </c>
      <c r="Y34">
        <v>0</v>
      </c>
      <c r="Z34">
        <v>0</v>
      </c>
      <c r="AA34">
        <v>0</v>
      </c>
      <c r="AB34">
        <v>52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189</v>
      </c>
      <c r="AI34" s="1">
        <v>44664.447476851848</v>
      </c>
      <c r="AJ34">
        <v>16</v>
      </c>
      <c r="AK34">
        <v>0</v>
      </c>
      <c r="AL34">
        <v>0</v>
      </c>
      <c r="AM34">
        <v>0</v>
      </c>
      <c r="AN34">
        <v>52</v>
      </c>
      <c r="AO34">
        <v>0</v>
      </c>
      <c r="AP34">
        <v>0</v>
      </c>
      <c r="AQ34">
        <v>0</v>
      </c>
      <c r="AR34">
        <v>0</v>
      </c>
      <c r="AS34">
        <v>0</v>
      </c>
      <c r="AT34" t="s">
        <v>85</v>
      </c>
      <c r="AU34" t="s">
        <v>85</v>
      </c>
      <c r="AV34" t="s">
        <v>85</v>
      </c>
      <c r="AW34" t="s">
        <v>85</v>
      </c>
      <c r="AX34" t="s">
        <v>85</v>
      </c>
      <c r="AY34" t="s">
        <v>85</v>
      </c>
      <c r="AZ34" t="s">
        <v>85</v>
      </c>
      <c r="BA34" t="s">
        <v>85</v>
      </c>
      <c r="BB34" t="s">
        <v>85</v>
      </c>
      <c r="BC34" t="s">
        <v>85</v>
      </c>
      <c r="BD34" t="s">
        <v>85</v>
      </c>
      <c r="BE34" t="s">
        <v>85</v>
      </c>
    </row>
    <row r="35" spans="1:57" hidden="1" x14ac:dyDescent="0.45">
      <c r="A35" t="s">
        <v>190</v>
      </c>
      <c r="B35" t="s">
        <v>79</v>
      </c>
      <c r="C35" t="s">
        <v>191</v>
      </c>
      <c r="D35" t="s">
        <v>81</v>
      </c>
      <c r="E35" s="2" t="str">
        <f>HYPERLINK("capsilon://?command=openfolder&amp;siteaddress=FAM.docvelocity-na8.net&amp;folderid=FX18879702-2633-7A6B-1B44-1259B0467587","FX2203861")</f>
        <v>FX2203861</v>
      </c>
      <c r="F35" t="s">
        <v>19</v>
      </c>
      <c r="G35" t="s">
        <v>19</v>
      </c>
      <c r="H35" t="s">
        <v>82</v>
      </c>
      <c r="I35" t="s">
        <v>192</v>
      </c>
      <c r="J35">
        <v>0</v>
      </c>
      <c r="K35" t="s">
        <v>92</v>
      </c>
      <c r="L35" t="s">
        <v>93</v>
      </c>
      <c r="M35" t="s">
        <v>94</v>
      </c>
      <c r="N35">
        <v>2</v>
      </c>
      <c r="O35" s="1">
        <v>44664.552870370368</v>
      </c>
      <c r="P35" s="1">
        <v>44664.56627314815</v>
      </c>
      <c r="Q35">
        <v>959</v>
      </c>
      <c r="R35">
        <v>199</v>
      </c>
      <c r="S35" t="b">
        <v>0</v>
      </c>
      <c r="T35" t="s">
        <v>85</v>
      </c>
      <c r="U35" t="b">
        <v>0</v>
      </c>
      <c r="V35" t="s">
        <v>128</v>
      </c>
      <c r="W35" s="1">
        <v>44664.555092592593</v>
      </c>
      <c r="X35">
        <v>95</v>
      </c>
      <c r="Y35">
        <v>0</v>
      </c>
      <c r="Z35">
        <v>0</v>
      </c>
      <c r="AA35">
        <v>0</v>
      </c>
      <c r="AB35">
        <v>52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193</v>
      </c>
      <c r="AI35" s="1">
        <v>44664.56627314815</v>
      </c>
      <c r="AJ35">
        <v>21</v>
      </c>
      <c r="AK35">
        <v>0</v>
      </c>
      <c r="AL35">
        <v>0</v>
      </c>
      <c r="AM35">
        <v>0</v>
      </c>
      <c r="AN35">
        <v>52</v>
      </c>
      <c r="AO35">
        <v>0</v>
      </c>
      <c r="AP35">
        <v>0</v>
      </c>
      <c r="AQ35">
        <v>0</v>
      </c>
      <c r="AR35">
        <v>0</v>
      </c>
      <c r="AS35">
        <v>0</v>
      </c>
      <c r="AT35" t="s">
        <v>85</v>
      </c>
      <c r="AU35" t="s">
        <v>85</v>
      </c>
      <c r="AV35" t="s">
        <v>85</v>
      </c>
      <c r="AW35" t="s">
        <v>85</v>
      </c>
      <c r="AX35" t="s">
        <v>85</v>
      </c>
      <c r="AY35" t="s">
        <v>85</v>
      </c>
      <c r="AZ35" t="s">
        <v>85</v>
      </c>
      <c r="BA35" t="s">
        <v>85</v>
      </c>
      <c r="BB35" t="s">
        <v>85</v>
      </c>
      <c r="BC35" t="s">
        <v>85</v>
      </c>
      <c r="BD35" t="s">
        <v>85</v>
      </c>
      <c r="BE35" t="s">
        <v>85</v>
      </c>
    </row>
    <row r="36" spans="1:57" hidden="1" x14ac:dyDescent="0.45">
      <c r="A36" t="s">
        <v>194</v>
      </c>
      <c r="B36" t="s">
        <v>79</v>
      </c>
      <c r="C36" t="s">
        <v>195</v>
      </c>
      <c r="D36" t="s">
        <v>81</v>
      </c>
      <c r="E36" s="2" t="str">
        <f>HYPERLINK("capsilon://?command=openfolder&amp;siteaddress=FAM.docvelocity-na8.net&amp;folderid=FX9D9A5851-EF6A-997A-56D6-D67E168CC19E","FX220312345")</f>
        <v>FX220312345</v>
      </c>
      <c r="F36" t="s">
        <v>19</v>
      </c>
      <c r="G36" t="s">
        <v>19</v>
      </c>
      <c r="H36" t="s">
        <v>82</v>
      </c>
      <c r="I36" t="s">
        <v>196</v>
      </c>
      <c r="J36">
        <v>0</v>
      </c>
      <c r="K36" t="s">
        <v>92</v>
      </c>
      <c r="L36" t="s">
        <v>93</v>
      </c>
      <c r="M36" t="s">
        <v>94</v>
      </c>
      <c r="N36">
        <v>2</v>
      </c>
      <c r="O36" s="1">
        <v>44665.452326388891</v>
      </c>
      <c r="P36" s="1">
        <v>44665.484212962961</v>
      </c>
      <c r="Q36">
        <v>2691</v>
      </c>
      <c r="R36">
        <v>64</v>
      </c>
      <c r="S36" t="b">
        <v>0</v>
      </c>
      <c r="T36" t="s">
        <v>85</v>
      </c>
      <c r="U36" t="b">
        <v>0</v>
      </c>
      <c r="V36" t="s">
        <v>111</v>
      </c>
      <c r="W36" s="1">
        <v>44665.46303240741</v>
      </c>
      <c r="X36">
        <v>33</v>
      </c>
      <c r="Y36">
        <v>0</v>
      </c>
      <c r="Z36">
        <v>0</v>
      </c>
      <c r="AA36">
        <v>0</v>
      </c>
      <c r="AB36">
        <v>52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189</v>
      </c>
      <c r="AI36" s="1">
        <v>44665.484212962961</v>
      </c>
      <c r="AJ36">
        <v>19</v>
      </c>
      <c r="AK36">
        <v>0</v>
      </c>
      <c r="AL36">
        <v>0</v>
      </c>
      <c r="AM36">
        <v>0</v>
      </c>
      <c r="AN36">
        <v>52</v>
      </c>
      <c r="AO36">
        <v>0</v>
      </c>
      <c r="AP36">
        <v>0</v>
      </c>
      <c r="AQ36">
        <v>0</v>
      </c>
      <c r="AR36">
        <v>0</v>
      </c>
      <c r="AS36">
        <v>0</v>
      </c>
      <c r="AT36" t="s">
        <v>85</v>
      </c>
      <c r="AU36" t="s">
        <v>85</v>
      </c>
      <c r="AV36" t="s">
        <v>85</v>
      </c>
      <c r="AW36" t="s">
        <v>85</v>
      </c>
      <c r="AX36" t="s">
        <v>85</v>
      </c>
      <c r="AY36" t="s">
        <v>85</v>
      </c>
      <c r="AZ36" t="s">
        <v>85</v>
      </c>
      <c r="BA36" t="s">
        <v>85</v>
      </c>
      <c r="BB36" t="s">
        <v>85</v>
      </c>
      <c r="BC36" t="s">
        <v>85</v>
      </c>
      <c r="BD36" t="s">
        <v>85</v>
      </c>
      <c r="BE36" t="s">
        <v>85</v>
      </c>
    </row>
    <row r="37" spans="1:57" x14ac:dyDescent="0.45">
      <c r="A37" t="s">
        <v>197</v>
      </c>
      <c r="B37" t="s">
        <v>79</v>
      </c>
      <c r="C37" t="s">
        <v>198</v>
      </c>
      <c r="D37" t="s">
        <v>81</v>
      </c>
      <c r="E37" s="2" t="str">
        <f>HYPERLINK("capsilon://?command=openfolder&amp;siteaddress=FAM.docvelocity-na8.net&amp;folderid=FXADC8BE84-980A-6E09-805D-C6CBC5044B96","FX22037362")</f>
        <v>FX22037362</v>
      </c>
      <c r="F37" t="s">
        <v>19</v>
      </c>
      <c r="G37" t="s">
        <v>19</v>
      </c>
      <c r="H37" t="s">
        <v>82</v>
      </c>
      <c r="I37" t="s">
        <v>199</v>
      </c>
      <c r="J37">
        <v>28</v>
      </c>
      <c r="K37" t="s">
        <v>92</v>
      </c>
      <c r="L37" t="s">
        <v>93</v>
      </c>
      <c r="M37" t="s">
        <v>94</v>
      </c>
      <c r="N37">
        <v>2</v>
      </c>
      <c r="O37" s="1">
        <v>44665.497858796298</v>
      </c>
      <c r="P37" s="1">
        <v>44665.659918981481</v>
      </c>
      <c r="Q37">
        <v>13793</v>
      </c>
      <c r="R37">
        <v>209</v>
      </c>
      <c r="S37" t="b">
        <v>0</v>
      </c>
      <c r="T37" t="s">
        <v>85</v>
      </c>
      <c r="U37" t="b">
        <v>0</v>
      </c>
      <c r="V37" t="s">
        <v>184</v>
      </c>
      <c r="W37" s="1">
        <v>44665.505694444444</v>
      </c>
      <c r="X37">
        <v>139</v>
      </c>
      <c r="Y37">
        <v>21</v>
      </c>
      <c r="Z37">
        <v>0</v>
      </c>
      <c r="AA37">
        <v>21</v>
      </c>
      <c r="AB37">
        <v>0</v>
      </c>
      <c r="AC37">
        <v>1</v>
      </c>
      <c r="AD37">
        <v>7</v>
      </c>
      <c r="AE37">
        <v>0</v>
      </c>
      <c r="AF37">
        <v>0</v>
      </c>
      <c r="AG37">
        <v>0</v>
      </c>
      <c r="AH37" t="s">
        <v>180</v>
      </c>
      <c r="AI37" s="1">
        <v>44665.659918981481</v>
      </c>
      <c r="AJ37">
        <v>70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7</v>
      </c>
      <c r="AQ37">
        <v>0</v>
      </c>
      <c r="AR37">
        <v>0</v>
      </c>
      <c r="AS37">
        <v>0</v>
      </c>
      <c r="AT37" t="s">
        <v>85</v>
      </c>
      <c r="AU37" t="s">
        <v>85</v>
      </c>
      <c r="AV37" t="s">
        <v>85</v>
      </c>
      <c r="AW37" t="s">
        <v>85</v>
      </c>
      <c r="AX37" t="s">
        <v>85</v>
      </c>
      <c r="AY37" t="s">
        <v>85</v>
      </c>
      <c r="AZ37" t="s">
        <v>85</v>
      </c>
      <c r="BA37" t="s">
        <v>85</v>
      </c>
      <c r="BB37" t="s">
        <v>85</v>
      </c>
      <c r="BC37" t="s">
        <v>85</v>
      </c>
      <c r="BD37" t="s">
        <v>85</v>
      </c>
      <c r="BE37" t="s">
        <v>85</v>
      </c>
    </row>
    <row r="38" spans="1:57" x14ac:dyDescent="0.45">
      <c r="A38" t="s">
        <v>200</v>
      </c>
      <c r="B38" t="s">
        <v>79</v>
      </c>
      <c r="C38" t="s">
        <v>198</v>
      </c>
      <c r="D38" t="s">
        <v>81</v>
      </c>
      <c r="E38" s="2" t="str">
        <f>HYPERLINK("capsilon://?command=openfolder&amp;siteaddress=FAM.docvelocity-na8.net&amp;folderid=FXADC8BE84-980A-6E09-805D-C6CBC5044B96","FX22037362")</f>
        <v>FX22037362</v>
      </c>
      <c r="F38" t="s">
        <v>19</v>
      </c>
      <c r="G38" t="s">
        <v>19</v>
      </c>
      <c r="H38" t="s">
        <v>82</v>
      </c>
      <c r="I38" t="s">
        <v>201</v>
      </c>
      <c r="J38">
        <v>28</v>
      </c>
      <c r="K38" t="s">
        <v>92</v>
      </c>
      <c r="L38" t="s">
        <v>93</v>
      </c>
      <c r="M38" t="s">
        <v>94</v>
      </c>
      <c r="N38">
        <v>2</v>
      </c>
      <c r="O38" s="1">
        <v>44665.49790509259</v>
      </c>
      <c r="P38" s="1">
        <v>44665.661006944443</v>
      </c>
      <c r="Q38">
        <v>13767</v>
      </c>
      <c r="R38">
        <v>325</v>
      </c>
      <c r="S38" t="b">
        <v>0</v>
      </c>
      <c r="T38" t="s">
        <v>85</v>
      </c>
      <c r="U38" t="b">
        <v>0</v>
      </c>
      <c r="V38" t="s">
        <v>184</v>
      </c>
      <c r="W38" s="1">
        <v>44665.508391203701</v>
      </c>
      <c r="X38">
        <v>232</v>
      </c>
      <c r="Y38">
        <v>21</v>
      </c>
      <c r="Z38">
        <v>0</v>
      </c>
      <c r="AA38">
        <v>21</v>
      </c>
      <c r="AB38">
        <v>0</v>
      </c>
      <c r="AC38">
        <v>2</v>
      </c>
      <c r="AD38">
        <v>7</v>
      </c>
      <c r="AE38">
        <v>0</v>
      </c>
      <c r="AF38">
        <v>0</v>
      </c>
      <c r="AG38">
        <v>0</v>
      </c>
      <c r="AH38" t="s">
        <v>180</v>
      </c>
      <c r="AI38" s="1">
        <v>44665.661006944443</v>
      </c>
      <c r="AJ38">
        <v>93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6</v>
      </c>
      <c r="AQ38">
        <v>0</v>
      </c>
      <c r="AR38">
        <v>0</v>
      </c>
      <c r="AS38">
        <v>0</v>
      </c>
      <c r="AT38" t="s">
        <v>85</v>
      </c>
      <c r="AU38" t="s">
        <v>85</v>
      </c>
      <c r="AV38" t="s">
        <v>85</v>
      </c>
      <c r="AW38" t="s">
        <v>85</v>
      </c>
      <c r="AX38" t="s">
        <v>85</v>
      </c>
      <c r="AY38" t="s">
        <v>85</v>
      </c>
      <c r="AZ38" t="s">
        <v>85</v>
      </c>
      <c r="BA38" t="s">
        <v>85</v>
      </c>
      <c r="BB38" t="s">
        <v>85</v>
      </c>
      <c r="BC38" t="s">
        <v>85</v>
      </c>
      <c r="BD38" t="s">
        <v>85</v>
      </c>
      <c r="BE38" t="s">
        <v>85</v>
      </c>
    </row>
    <row r="39" spans="1:57" hidden="1" x14ac:dyDescent="0.45">
      <c r="A39" t="s">
        <v>202</v>
      </c>
      <c r="B39" t="s">
        <v>79</v>
      </c>
      <c r="C39" t="s">
        <v>203</v>
      </c>
      <c r="D39" t="s">
        <v>81</v>
      </c>
      <c r="E39" s="2" t="str">
        <f>HYPERLINK("capsilon://?command=openfolder&amp;siteaddress=FAM.docvelocity-na8.net&amp;folderid=FXA10B8680-52D9-F05A-63E4-FE9B4C3E9A3B","FX22025355")</f>
        <v>FX22025355</v>
      </c>
      <c r="F39" t="s">
        <v>19</v>
      </c>
      <c r="G39" t="s">
        <v>19</v>
      </c>
      <c r="H39" t="s">
        <v>82</v>
      </c>
      <c r="I39" t="s">
        <v>204</v>
      </c>
      <c r="J39">
        <v>0</v>
      </c>
      <c r="K39" t="s">
        <v>92</v>
      </c>
      <c r="L39" t="s">
        <v>93</v>
      </c>
      <c r="M39" t="s">
        <v>94</v>
      </c>
      <c r="N39">
        <v>2</v>
      </c>
      <c r="O39" s="1">
        <v>44655.374560185184</v>
      </c>
      <c r="P39" s="1">
        <v>44655.387349537035</v>
      </c>
      <c r="Q39">
        <v>998</v>
      </c>
      <c r="R39">
        <v>107</v>
      </c>
      <c r="S39" t="b">
        <v>0</v>
      </c>
      <c r="T39" t="s">
        <v>85</v>
      </c>
      <c r="U39" t="b">
        <v>0</v>
      </c>
      <c r="V39" t="s">
        <v>205</v>
      </c>
      <c r="W39" s="1">
        <v>44655.386111111111</v>
      </c>
      <c r="X39">
        <v>83</v>
      </c>
      <c r="Y39">
        <v>0</v>
      </c>
      <c r="Z39">
        <v>0</v>
      </c>
      <c r="AA39">
        <v>0</v>
      </c>
      <c r="AB39">
        <v>52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112</v>
      </c>
      <c r="AI39" s="1">
        <v>44655.387349537035</v>
      </c>
      <c r="AJ39">
        <v>24</v>
      </c>
      <c r="AK39">
        <v>0</v>
      </c>
      <c r="AL39">
        <v>0</v>
      </c>
      <c r="AM39">
        <v>0</v>
      </c>
      <c r="AN39">
        <v>52</v>
      </c>
      <c r="AO39">
        <v>0</v>
      </c>
      <c r="AP39">
        <v>0</v>
      </c>
      <c r="AQ39">
        <v>0</v>
      </c>
      <c r="AR39">
        <v>0</v>
      </c>
      <c r="AS39">
        <v>0</v>
      </c>
      <c r="AT39" t="s">
        <v>85</v>
      </c>
      <c r="AU39" t="s">
        <v>85</v>
      </c>
      <c r="AV39" t="s">
        <v>85</v>
      </c>
      <c r="AW39" t="s">
        <v>85</v>
      </c>
      <c r="AX39" t="s">
        <v>85</v>
      </c>
      <c r="AY39" t="s">
        <v>85</v>
      </c>
      <c r="AZ39" t="s">
        <v>85</v>
      </c>
      <c r="BA39" t="s">
        <v>85</v>
      </c>
      <c r="BB39" t="s">
        <v>85</v>
      </c>
      <c r="BC39" t="s">
        <v>85</v>
      </c>
      <c r="BD39" t="s">
        <v>85</v>
      </c>
      <c r="BE39" t="s">
        <v>85</v>
      </c>
    </row>
    <row r="40" spans="1:57" x14ac:dyDescent="0.45">
      <c r="A40" t="s">
        <v>206</v>
      </c>
      <c r="B40" t="s">
        <v>79</v>
      </c>
      <c r="C40" t="s">
        <v>207</v>
      </c>
      <c r="D40" t="s">
        <v>81</v>
      </c>
      <c r="E40" s="2" t="str">
        <f>HYPERLINK("capsilon://?command=openfolder&amp;siteaddress=FAM.docvelocity-na8.net&amp;folderid=FX78B846F6-4B5E-7696-6AE4-B99635B73A14","FX2203542")</f>
        <v>FX2203542</v>
      </c>
      <c r="F40" t="s">
        <v>19</v>
      </c>
      <c r="G40" t="s">
        <v>19</v>
      </c>
      <c r="H40" t="s">
        <v>82</v>
      </c>
      <c r="I40" t="s">
        <v>208</v>
      </c>
      <c r="J40">
        <v>0</v>
      </c>
      <c r="K40" t="s">
        <v>92</v>
      </c>
      <c r="L40" t="s">
        <v>93</v>
      </c>
      <c r="M40" t="s">
        <v>94</v>
      </c>
      <c r="N40">
        <v>2</v>
      </c>
      <c r="O40" s="1">
        <v>44665.555949074071</v>
      </c>
      <c r="P40" s="1">
        <v>44665.663171296299</v>
      </c>
      <c r="Q40">
        <v>7871</v>
      </c>
      <c r="R40">
        <v>1393</v>
      </c>
      <c r="S40" t="b">
        <v>0</v>
      </c>
      <c r="T40" t="s">
        <v>85</v>
      </c>
      <c r="U40" t="b">
        <v>0</v>
      </c>
      <c r="V40" t="s">
        <v>128</v>
      </c>
      <c r="W40" s="1">
        <v>44665.569988425923</v>
      </c>
      <c r="X40">
        <v>1207</v>
      </c>
      <c r="Y40">
        <v>52</v>
      </c>
      <c r="Z40">
        <v>0</v>
      </c>
      <c r="AA40">
        <v>52</v>
      </c>
      <c r="AB40">
        <v>52</v>
      </c>
      <c r="AC40">
        <v>23</v>
      </c>
      <c r="AD40">
        <v>-52</v>
      </c>
      <c r="AE40">
        <v>0</v>
      </c>
      <c r="AF40">
        <v>0</v>
      </c>
      <c r="AG40">
        <v>0</v>
      </c>
      <c r="AH40" t="s">
        <v>180</v>
      </c>
      <c r="AI40" s="1">
        <v>44665.663171296299</v>
      </c>
      <c r="AJ40">
        <v>186</v>
      </c>
      <c r="AK40">
        <v>5</v>
      </c>
      <c r="AL40">
        <v>0</v>
      </c>
      <c r="AM40">
        <v>5</v>
      </c>
      <c r="AN40">
        <v>52</v>
      </c>
      <c r="AO40">
        <v>5</v>
      </c>
      <c r="AP40">
        <v>-57</v>
      </c>
      <c r="AQ40">
        <v>0</v>
      </c>
      <c r="AR40">
        <v>0</v>
      </c>
      <c r="AS40">
        <v>0</v>
      </c>
      <c r="AT40" t="s">
        <v>85</v>
      </c>
      <c r="AU40" t="s">
        <v>85</v>
      </c>
      <c r="AV40" t="s">
        <v>85</v>
      </c>
      <c r="AW40" t="s">
        <v>85</v>
      </c>
      <c r="AX40" t="s">
        <v>85</v>
      </c>
      <c r="AY40" t="s">
        <v>85</v>
      </c>
      <c r="AZ40" t="s">
        <v>85</v>
      </c>
      <c r="BA40" t="s">
        <v>85</v>
      </c>
      <c r="BB40" t="s">
        <v>85</v>
      </c>
      <c r="BC40" t="s">
        <v>85</v>
      </c>
      <c r="BD40" t="s">
        <v>85</v>
      </c>
      <c r="BE40" t="s">
        <v>85</v>
      </c>
    </row>
    <row r="41" spans="1:57" hidden="1" x14ac:dyDescent="0.45">
      <c r="A41" t="s">
        <v>209</v>
      </c>
      <c r="B41" t="s">
        <v>79</v>
      </c>
      <c r="C41" t="s">
        <v>109</v>
      </c>
      <c r="D41" t="s">
        <v>81</v>
      </c>
      <c r="E41" s="2" t="str">
        <f>HYPERLINK("capsilon://?command=openfolder&amp;siteaddress=FAM.docvelocity-na8.net&amp;folderid=FXB9EA5A29-D2D5-CE5B-9AA6-8AB144A4C8FF","FX220310879")</f>
        <v>FX220310879</v>
      </c>
      <c r="F41" t="s">
        <v>19</v>
      </c>
      <c r="G41" t="s">
        <v>19</v>
      </c>
      <c r="H41" t="s">
        <v>82</v>
      </c>
      <c r="I41" t="s">
        <v>210</v>
      </c>
      <c r="J41">
        <v>0</v>
      </c>
      <c r="K41" t="s">
        <v>92</v>
      </c>
      <c r="L41" t="s">
        <v>93</v>
      </c>
      <c r="M41" t="s">
        <v>94</v>
      </c>
      <c r="N41">
        <v>2</v>
      </c>
      <c r="O41" s="1">
        <v>44665.587685185186</v>
      </c>
      <c r="P41" s="1">
        <v>44665.663356481484</v>
      </c>
      <c r="Q41">
        <v>6421</v>
      </c>
      <c r="R41">
        <v>117</v>
      </c>
      <c r="S41" t="b">
        <v>0</v>
      </c>
      <c r="T41" t="s">
        <v>85</v>
      </c>
      <c r="U41" t="b">
        <v>0</v>
      </c>
      <c r="V41" t="s">
        <v>211</v>
      </c>
      <c r="W41" s="1">
        <v>44665.589432870373</v>
      </c>
      <c r="X41">
        <v>102</v>
      </c>
      <c r="Y41">
        <v>0</v>
      </c>
      <c r="Z41">
        <v>0</v>
      </c>
      <c r="AA41">
        <v>0</v>
      </c>
      <c r="AB41">
        <v>52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180</v>
      </c>
      <c r="AI41" s="1">
        <v>44665.663356481484</v>
      </c>
      <c r="AJ41">
        <v>15</v>
      </c>
      <c r="AK41">
        <v>0</v>
      </c>
      <c r="AL41">
        <v>0</v>
      </c>
      <c r="AM41">
        <v>0</v>
      </c>
      <c r="AN41">
        <v>52</v>
      </c>
      <c r="AO41">
        <v>0</v>
      </c>
      <c r="AP41">
        <v>0</v>
      </c>
      <c r="AQ41">
        <v>0</v>
      </c>
      <c r="AR41">
        <v>0</v>
      </c>
      <c r="AS41">
        <v>0</v>
      </c>
      <c r="AT41" t="s">
        <v>85</v>
      </c>
      <c r="AU41" t="s">
        <v>85</v>
      </c>
      <c r="AV41" t="s">
        <v>85</v>
      </c>
      <c r="AW41" t="s">
        <v>85</v>
      </c>
      <c r="AX41" t="s">
        <v>85</v>
      </c>
      <c r="AY41" t="s">
        <v>85</v>
      </c>
      <c r="AZ41" t="s">
        <v>85</v>
      </c>
      <c r="BA41" t="s">
        <v>85</v>
      </c>
      <c r="BB41" t="s">
        <v>85</v>
      </c>
      <c r="BC41" t="s">
        <v>85</v>
      </c>
      <c r="BD41" t="s">
        <v>85</v>
      </c>
      <c r="BE41" t="s">
        <v>85</v>
      </c>
    </row>
    <row r="42" spans="1:57" x14ac:dyDescent="0.45">
      <c r="A42" t="s">
        <v>212</v>
      </c>
      <c r="B42" t="s">
        <v>79</v>
      </c>
      <c r="C42" t="s">
        <v>213</v>
      </c>
      <c r="D42" t="s">
        <v>81</v>
      </c>
      <c r="E42" s="2" t="str">
        <f>HYPERLINK("capsilon://?command=openfolder&amp;siteaddress=FAM.docvelocity-na8.net&amp;folderid=FX7A472A9A-1D19-7765-DCB3-22DA3A61E86F","FX22041347")</f>
        <v>FX22041347</v>
      </c>
      <c r="F42" t="s">
        <v>19</v>
      </c>
      <c r="G42" t="s">
        <v>19</v>
      </c>
      <c r="H42" t="s">
        <v>82</v>
      </c>
      <c r="I42" t="s">
        <v>214</v>
      </c>
      <c r="J42">
        <v>66</v>
      </c>
      <c r="K42" t="s">
        <v>92</v>
      </c>
      <c r="L42" t="s">
        <v>93</v>
      </c>
      <c r="M42" t="s">
        <v>94</v>
      </c>
      <c r="N42">
        <v>2</v>
      </c>
      <c r="O42" s="1">
        <v>44665.621620370373</v>
      </c>
      <c r="P42" s="1">
        <v>44665.664710648147</v>
      </c>
      <c r="Q42">
        <v>3126</v>
      </c>
      <c r="R42">
        <v>597</v>
      </c>
      <c r="S42" t="b">
        <v>0</v>
      </c>
      <c r="T42" t="s">
        <v>85</v>
      </c>
      <c r="U42" t="b">
        <v>0</v>
      </c>
      <c r="V42" t="s">
        <v>211</v>
      </c>
      <c r="W42" s="1">
        <v>44665.62903935185</v>
      </c>
      <c r="X42">
        <v>476</v>
      </c>
      <c r="Y42">
        <v>61</v>
      </c>
      <c r="Z42">
        <v>0</v>
      </c>
      <c r="AA42">
        <v>61</v>
      </c>
      <c r="AB42">
        <v>0</v>
      </c>
      <c r="AC42">
        <v>6</v>
      </c>
      <c r="AD42">
        <v>5</v>
      </c>
      <c r="AE42">
        <v>0</v>
      </c>
      <c r="AF42">
        <v>0</v>
      </c>
      <c r="AG42">
        <v>0</v>
      </c>
      <c r="AH42" t="s">
        <v>129</v>
      </c>
      <c r="AI42" s="1">
        <v>44665.664710648147</v>
      </c>
      <c r="AJ42">
        <v>121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5</v>
      </c>
      <c r="AQ42">
        <v>0</v>
      </c>
      <c r="AR42">
        <v>0</v>
      </c>
      <c r="AS42">
        <v>0</v>
      </c>
      <c r="AT42" t="s">
        <v>85</v>
      </c>
      <c r="AU42" t="s">
        <v>85</v>
      </c>
      <c r="AV42" t="s">
        <v>85</v>
      </c>
      <c r="AW42" t="s">
        <v>85</v>
      </c>
      <c r="AX42" t="s">
        <v>85</v>
      </c>
      <c r="AY42" t="s">
        <v>85</v>
      </c>
      <c r="AZ42" t="s">
        <v>85</v>
      </c>
      <c r="BA42" t="s">
        <v>85</v>
      </c>
      <c r="BB42" t="s">
        <v>85</v>
      </c>
      <c r="BC42" t="s">
        <v>85</v>
      </c>
      <c r="BD42" t="s">
        <v>85</v>
      </c>
      <c r="BE42" t="s">
        <v>85</v>
      </c>
    </row>
    <row r="43" spans="1:57" x14ac:dyDescent="0.45">
      <c r="A43" t="s">
        <v>215</v>
      </c>
      <c r="B43" t="s">
        <v>79</v>
      </c>
      <c r="C43" t="s">
        <v>213</v>
      </c>
      <c r="D43" t="s">
        <v>81</v>
      </c>
      <c r="E43" s="2" t="str">
        <f>HYPERLINK("capsilon://?command=openfolder&amp;siteaddress=FAM.docvelocity-na8.net&amp;folderid=FX7A472A9A-1D19-7765-DCB3-22DA3A61E86F","FX22041347")</f>
        <v>FX22041347</v>
      </c>
      <c r="F43" t="s">
        <v>19</v>
      </c>
      <c r="G43" t="s">
        <v>19</v>
      </c>
      <c r="H43" t="s">
        <v>82</v>
      </c>
      <c r="I43" t="s">
        <v>216</v>
      </c>
      <c r="J43">
        <v>66</v>
      </c>
      <c r="K43" t="s">
        <v>92</v>
      </c>
      <c r="L43" t="s">
        <v>93</v>
      </c>
      <c r="M43" t="s">
        <v>94</v>
      </c>
      <c r="N43">
        <v>2</v>
      </c>
      <c r="O43" s="1">
        <v>44665.621828703705</v>
      </c>
      <c r="P43" s="1">
        <v>44665.665092592593</v>
      </c>
      <c r="Q43">
        <v>3328</v>
      </c>
      <c r="R43">
        <v>410</v>
      </c>
      <c r="S43" t="b">
        <v>0</v>
      </c>
      <c r="T43" t="s">
        <v>85</v>
      </c>
      <c r="U43" t="b">
        <v>0</v>
      </c>
      <c r="V43" t="s">
        <v>156</v>
      </c>
      <c r="W43" s="1">
        <v>44665.626550925925</v>
      </c>
      <c r="X43">
        <v>260</v>
      </c>
      <c r="Y43">
        <v>61</v>
      </c>
      <c r="Z43">
        <v>0</v>
      </c>
      <c r="AA43">
        <v>61</v>
      </c>
      <c r="AB43">
        <v>0</v>
      </c>
      <c r="AC43">
        <v>4</v>
      </c>
      <c r="AD43">
        <v>5</v>
      </c>
      <c r="AE43">
        <v>0</v>
      </c>
      <c r="AF43">
        <v>0</v>
      </c>
      <c r="AG43">
        <v>0</v>
      </c>
      <c r="AH43" t="s">
        <v>180</v>
      </c>
      <c r="AI43" s="1">
        <v>44665.665092592593</v>
      </c>
      <c r="AJ43">
        <v>150</v>
      </c>
      <c r="AK43">
        <v>3</v>
      </c>
      <c r="AL43">
        <v>0</v>
      </c>
      <c r="AM43">
        <v>3</v>
      </c>
      <c r="AN43">
        <v>0</v>
      </c>
      <c r="AO43">
        <v>3</v>
      </c>
      <c r="AP43">
        <v>2</v>
      </c>
      <c r="AQ43">
        <v>0</v>
      </c>
      <c r="AR43">
        <v>0</v>
      </c>
      <c r="AS43">
        <v>0</v>
      </c>
      <c r="AT43" t="s">
        <v>85</v>
      </c>
      <c r="AU43" t="s">
        <v>85</v>
      </c>
      <c r="AV43" t="s">
        <v>85</v>
      </c>
      <c r="AW43" t="s">
        <v>85</v>
      </c>
      <c r="AX43" t="s">
        <v>85</v>
      </c>
      <c r="AY43" t="s">
        <v>85</v>
      </c>
      <c r="AZ43" t="s">
        <v>85</v>
      </c>
      <c r="BA43" t="s">
        <v>85</v>
      </c>
      <c r="BB43" t="s">
        <v>85</v>
      </c>
      <c r="BC43" t="s">
        <v>85</v>
      </c>
      <c r="BD43" t="s">
        <v>85</v>
      </c>
      <c r="BE43" t="s">
        <v>85</v>
      </c>
    </row>
    <row r="44" spans="1:57" hidden="1" x14ac:dyDescent="0.45">
      <c r="A44" t="s">
        <v>217</v>
      </c>
      <c r="B44" t="s">
        <v>79</v>
      </c>
      <c r="C44" t="s">
        <v>191</v>
      </c>
      <c r="D44" t="s">
        <v>81</v>
      </c>
      <c r="E44" s="2" t="str">
        <f>HYPERLINK("capsilon://?command=openfolder&amp;siteaddress=FAM.docvelocity-na8.net&amp;folderid=FX18879702-2633-7A6B-1B44-1259B0467587","FX2203861")</f>
        <v>FX2203861</v>
      </c>
      <c r="F44" t="s">
        <v>19</v>
      </c>
      <c r="G44" t="s">
        <v>19</v>
      </c>
      <c r="H44" t="s">
        <v>82</v>
      </c>
      <c r="I44" t="s">
        <v>218</v>
      </c>
      <c r="J44">
        <v>0</v>
      </c>
      <c r="K44" t="s">
        <v>92</v>
      </c>
      <c r="L44" t="s">
        <v>93</v>
      </c>
      <c r="M44" t="s">
        <v>94</v>
      </c>
      <c r="N44">
        <v>2</v>
      </c>
      <c r="O44" s="1">
        <v>44666.419733796298</v>
      </c>
      <c r="P44" s="1">
        <v>44666.421226851853</v>
      </c>
      <c r="Q44">
        <v>52</v>
      </c>
      <c r="R44">
        <v>77</v>
      </c>
      <c r="S44" t="b">
        <v>0</v>
      </c>
      <c r="T44" t="s">
        <v>85</v>
      </c>
      <c r="U44" t="b">
        <v>0</v>
      </c>
      <c r="V44" t="s">
        <v>95</v>
      </c>
      <c r="W44" s="1">
        <v>44666.42046296296</v>
      </c>
      <c r="X44">
        <v>40</v>
      </c>
      <c r="Y44">
        <v>0</v>
      </c>
      <c r="Z44">
        <v>0</v>
      </c>
      <c r="AA44">
        <v>0</v>
      </c>
      <c r="AB44">
        <v>52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219</v>
      </c>
      <c r="AI44" s="1">
        <v>44666.421226851853</v>
      </c>
      <c r="AJ44">
        <v>37</v>
      </c>
      <c r="AK44">
        <v>0</v>
      </c>
      <c r="AL44">
        <v>0</v>
      </c>
      <c r="AM44">
        <v>0</v>
      </c>
      <c r="AN44">
        <v>52</v>
      </c>
      <c r="AO44">
        <v>0</v>
      </c>
      <c r="AP44">
        <v>0</v>
      </c>
      <c r="AQ44">
        <v>0</v>
      </c>
      <c r="AR44">
        <v>0</v>
      </c>
      <c r="AS44">
        <v>0</v>
      </c>
      <c r="AT44" t="s">
        <v>85</v>
      </c>
      <c r="AU44" t="s">
        <v>85</v>
      </c>
      <c r="AV44" t="s">
        <v>85</v>
      </c>
      <c r="AW44" t="s">
        <v>85</v>
      </c>
      <c r="AX44" t="s">
        <v>85</v>
      </c>
      <c r="AY44" t="s">
        <v>85</v>
      </c>
      <c r="AZ44" t="s">
        <v>85</v>
      </c>
      <c r="BA44" t="s">
        <v>85</v>
      </c>
      <c r="BB44" t="s">
        <v>85</v>
      </c>
      <c r="BC44" t="s">
        <v>85</v>
      </c>
      <c r="BD44" t="s">
        <v>85</v>
      </c>
      <c r="BE44" t="s">
        <v>85</v>
      </c>
    </row>
    <row r="45" spans="1:57" hidden="1" x14ac:dyDescent="0.45">
      <c r="A45" t="s">
        <v>220</v>
      </c>
      <c r="B45" t="s">
        <v>79</v>
      </c>
      <c r="C45" t="s">
        <v>221</v>
      </c>
      <c r="D45" t="s">
        <v>81</v>
      </c>
      <c r="E45" s="2" t="str">
        <f>HYPERLINK("capsilon://?command=openfolder&amp;siteaddress=FAM.docvelocity-na8.net&amp;folderid=FXD8D90000-7488-DA86-BF95-C45DC1A016A6","FX22044183")</f>
        <v>FX22044183</v>
      </c>
      <c r="F45" t="s">
        <v>19</v>
      </c>
      <c r="G45" t="s">
        <v>19</v>
      </c>
      <c r="H45" t="s">
        <v>82</v>
      </c>
      <c r="I45" t="s">
        <v>222</v>
      </c>
      <c r="J45">
        <v>28</v>
      </c>
      <c r="K45" t="s">
        <v>84</v>
      </c>
      <c r="L45" t="s">
        <v>19</v>
      </c>
      <c r="M45" t="s">
        <v>81</v>
      </c>
      <c r="N45">
        <v>0</v>
      </c>
      <c r="O45" s="1">
        <v>44666.628009259257</v>
      </c>
      <c r="P45" s="1">
        <v>44666.63826388889</v>
      </c>
      <c r="Q45">
        <v>817</v>
      </c>
      <c r="R45">
        <v>69</v>
      </c>
      <c r="S45" t="b">
        <v>0</v>
      </c>
      <c r="T45" t="s">
        <v>85</v>
      </c>
      <c r="U45" t="b">
        <v>0</v>
      </c>
      <c r="V45" t="s">
        <v>85</v>
      </c>
      <c r="W45" t="s">
        <v>85</v>
      </c>
      <c r="X45" t="s">
        <v>85</v>
      </c>
      <c r="Y45" t="s">
        <v>85</v>
      </c>
      <c r="Z45" t="s">
        <v>85</v>
      </c>
      <c r="AA45" t="s">
        <v>85</v>
      </c>
      <c r="AB45" t="s">
        <v>85</v>
      </c>
      <c r="AC45" t="s">
        <v>85</v>
      </c>
      <c r="AD45" t="s">
        <v>85</v>
      </c>
      <c r="AE45" t="s">
        <v>85</v>
      </c>
      <c r="AF45" t="s">
        <v>85</v>
      </c>
      <c r="AG45" t="s">
        <v>85</v>
      </c>
      <c r="AH45" t="s">
        <v>85</v>
      </c>
      <c r="AI45" t="s">
        <v>85</v>
      </c>
      <c r="AJ45" t="s">
        <v>85</v>
      </c>
      <c r="AK45" t="s">
        <v>85</v>
      </c>
      <c r="AL45" t="s">
        <v>85</v>
      </c>
      <c r="AM45" t="s">
        <v>85</v>
      </c>
      <c r="AN45" t="s">
        <v>85</v>
      </c>
      <c r="AO45" t="s">
        <v>85</v>
      </c>
      <c r="AP45" t="s">
        <v>85</v>
      </c>
      <c r="AQ45" t="s">
        <v>85</v>
      </c>
      <c r="AR45" t="s">
        <v>85</v>
      </c>
      <c r="AS45" t="s">
        <v>85</v>
      </c>
      <c r="AT45" t="s">
        <v>85</v>
      </c>
      <c r="AU45" t="s">
        <v>85</v>
      </c>
      <c r="AV45" t="s">
        <v>85</v>
      </c>
      <c r="AW45" t="s">
        <v>85</v>
      </c>
      <c r="AX45" t="s">
        <v>85</v>
      </c>
      <c r="AY45" t="s">
        <v>85</v>
      </c>
      <c r="AZ45" t="s">
        <v>85</v>
      </c>
      <c r="BA45" t="s">
        <v>85</v>
      </c>
      <c r="BB45" t="s">
        <v>85</v>
      </c>
      <c r="BC45" t="s">
        <v>85</v>
      </c>
      <c r="BD45" t="s">
        <v>85</v>
      </c>
      <c r="BE45" t="s">
        <v>85</v>
      </c>
    </row>
    <row r="46" spans="1:57" hidden="1" x14ac:dyDescent="0.45">
      <c r="A46" t="s">
        <v>223</v>
      </c>
      <c r="B46" t="s">
        <v>79</v>
      </c>
      <c r="C46" t="s">
        <v>224</v>
      </c>
      <c r="D46" t="s">
        <v>81</v>
      </c>
      <c r="E46" s="2" t="str">
        <f>HYPERLINK("capsilon://?command=openfolder&amp;siteaddress=FAM.docvelocity-na8.net&amp;folderid=FXD8DDEB1F-9AD9-0527-4040-FDE9F15C5B13","FX22033037")</f>
        <v>FX22033037</v>
      </c>
      <c r="F46" t="s">
        <v>19</v>
      </c>
      <c r="G46" t="s">
        <v>19</v>
      </c>
      <c r="H46" t="s">
        <v>82</v>
      </c>
      <c r="I46" t="s">
        <v>225</v>
      </c>
      <c r="J46">
        <v>0</v>
      </c>
      <c r="K46" t="s">
        <v>92</v>
      </c>
      <c r="L46" t="s">
        <v>93</v>
      </c>
      <c r="M46" t="s">
        <v>94</v>
      </c>
      <c r="N46">
        <v>2</v>
      </c>
      <c r="O46" s="1">
        <v>44655.463148148148</v>
      </c>
      <c r="P46" s="1">
        <v>44655.495787037034</v>
      </c>
      <c r="Q46">
        <v>2680</v>
      </c>
      <c r="R46">
        <v>140</v>
      </c>
      <c r="S46" t="b">
        <v>0</v>
      </c>
      <c r="T46" t="s">
        <v>85</v>
      </c>
      <c r="U46" t="b">
        <v>0</v>
      </c>
      <c r="V46" t="s">
        <v>128</v>
      </c>
      <c r="W46" s="1">
        <v>44655.494004629632</v>
      </c>
      <c r="X46">
        <v>90</v>
      </c>
      <c r="Y46">
        <v>0</v>
      </c>
      <c r="Z46">
        <v>0</v>
      </c>
      <c r="AA46">
        <v>0</v>
      </c>
      <c r="AB46">
        <v>37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103</v>
      </c>
      <c r="AI46" s="1">
        <v>44655.495787037034</v>
      </c>
      <c r="AJ46">
        <v>23</v>
      </c>
      <c r="AK46">
        <v>0</v>
      </c>
      <c r="AL46">
        <v>0</v>
      </c>
      <c r="AM46">
        <v>0</v>
      </c>
      <c r="AN46">
        <v>37</v>
      </c>
      <c r="AO46">
        <v>0</v>
      </c>
      <c r="AP46">
        <v>0</v>
      </c>
      <c r="AQ46">
        <v>0</v>
      </c>
      <c r="AR46">
        <v>0</v>
      </c>
      <c r="AS46">
        <v>0</v>
      </c>
      <c r="AT46" t="s">
        <v>85</v>
      </c>
      <c r="AU46" t="s">
        <v>85</v>
      </c>
      <c r="AV46" t="s">
        <v>85</v>
      </c>
      <c r="AW46" t="s">
        <v>85</v>
      </c>
      <c r="AX46" t="s">
        <v>85</v>
      </c>
      <c r="AY46" t="s">
        <v>85</v>
      </c>
      <c r="AZ46" t="s">
        <v>85</v>
      </c>
      <c r="BA46" t="s">
        <v>85</v>
      </c>
      <c r="BB46" t="s">
        <v>85</v>
      </c>
      <c r="BC46" t="s">
        <v>85</v>
      </c>
      <c r="BD46" t="s">
        <v>85</v>
      </c>
      <c r="BE46" t="s">
        <v>85</v>
      </c>
    </row>
    <row r="47" spans="1:57" x14ac:dyDescent="0.45">
      <c r="A47" t="s">
        <v>226</v>
      </c>
      <c r="B47" t="s">
        <v>79</v>
      </c>
      <c r="C47" t="s">
        <v>227</v>
      </c>
      <c r="D47" t="s">
        <v>81</v>
      </c>
      <c r="E47" s="2" t="str">
        <f>HYPERLINK("capsilon://?command=openfolder&amp;siteaddress=FAM.docvelocity-na8.net&amp;folderid=FX78179008-80F1-F05C-F888-8D8B3F077CA1","FX220313859")</f>
        <v>FX220313859</v>
      </c>
      <c r="F47" t="s">
        <v>19</v>
      </c>
      <c r="G47" t="s">
        <v>19</v>
      </c>
      <c r="H47" t="s">
        <v>82</v>
      </c>
      <c r="I47" t="s">
        <v>228</v>
      </c>
      <c r="J47">
        <v>67</v>
      </c>
      <c r="K47" t="s">
        <v>92</v>
      </c>
      <c r="L47" t="s">
        <v>93</v>
      </c>
      <c r="M47" t="s">
        <v>94</v>
      </c>
      <c r="N47">
        <v>2</v>
      </c>
      <c r="O47" s="1">
        <v>44669.514479166668</v>
      </c>
      <c r="P47" s="1">
        <v>44669.527118055557</v>
      </c>
      <c r="Q47">
        <v>274</v>
      </c>
      <c r="R47">
        <v>818</v>
      </c>
      <c r="S47" t="b">
        <v>0</v>
      </c>
      <c r="T47" t="s">
        <v>85</v>
      </c>
      <c r="U47" t="b">
        <v>0</v>
      </c>
      <c r="V47" t="s">
        <v>156</v>
      </c>
      <c r="W47" s="1">
        <v>44669.518472222226</v>
      </c>
      <c r="X47">
        <v>339</v>
      </c>
      <c r="Y47">
        <v>44</v>
      </c>
      <c r="Z47">
        <v>0</v>
      </c>
      <c r="AA47">
        <v>44</v>
      </c>
      <c r="AB47">
        <v>0</v>
      </c>
      <c r="AC47">
        <v>6</v>
      </c>
      <c r="AD47">
        <v>23</v>
      </c>
      <c r="AE47">
        <v>0</v>
      </c>
      <c r="AF47">
        <v>0</v>
      </c>
      <c r="AG47">
        <v>0</v>
      </c>
      <c r="AH47" t="s">
        <v>103</v>
      </c>
      <c r="AI47" s="1">
        <v>44669.527118055557</v>
      </c>
      <c r="AJ47">
        <v>465</v>
      </c>
      <c r="AK47">
        <v>7</v>
      </c>
      <c r="AL47">
        <v>0</v>
      </c>
      <c r="AM47">
        <v>7</v>
      </c>
      <c r="AN47">
        <v>0</v>
      </c>
      <c r="AO47">
        <v>6</v>
      </c>
      <c r="AP47">
        <v>16</v>
      </c>
      <c r="AQ47">
        <v>0</v>
      </c>
      <c r="AR47">
        <v>0</v>
      </c>
      <c r="AS47">
        <v>0</v>
      </c>
      <c r="AT47" t="s">
        <v>85</v>
      </c>
      <c r="AU47" t="s">
        <v>85</v>
      </c>
      <c r="AV47" t="s">
        <v>85</v>
      </c>
      <c r="AW47" t="s">
        <v>85</v>
      </c>
      <c r="AX47" t="s">
        <v>85</v>
      </c>
      <c r="AY47" t="s">
        <v>85</v>
      </c>
      <c r="AZ47" t="s">
        <v>85</v>
      </c>
      <c r="BA47" t="s">
        <v>85</v>
      </c>
      <c r="BB47" t="s">
        <v>85</v>
      </c>
      <c r="BC47" t="s">
        <v>85</v>
      </c>
      <c r="BD47" t="s">
        <v>85</v>
      </c>
      <c r="BE47" t="s">
        <v>85</v>
      </c>
    </row>
    <row r="48" spans="1:57" x14ac:dyDescent="0.45">
      <c r="A48" t="s">
        <v>229</v>
      </c>
      <c r="B48" t="s">
        <v>79</v>
      </c>
      <c r="C48" t="s">
        <v>230</v>
      </c>
      <c r="D48" t="s">
        <v>81</v>
      </c>
      <c r="E48" s="2" t="str">
        <f>HYPERLINK("capsilon://?command=openfolder&amp;siteaddress=FAM.docvelocity-na8.net&amp;folderid=FX534D5114-9099-594A-37B3-B8B731BF4D28","FX22044061")</f>
        <v>FX22044061</v>
      </c>
      <c r="F48" t="s">
        <v>19</v>
      </c>
      <c r="G48" t="s">
        <v>19</v>
      </c>
      <c r="H48" t="s">
        <v>82</v>
      </c>
      <c r="I48" t="s">
        <v>231</v>
      </c>
      <c r="J48">
        <v>32</v>
      </c>
      <c r="K48" t="s">
        <v>92</v>
      </c>
      <c r="L48" t="s">
        <v>93</v>
      </c>
      <c r="M48" t="s">
        <v>94</v>
      </c>
      <c r="N48">
        <v>2</v>
      </c>
      <c r="O48" s="1">
        <v>44669.546782407408</v>
      </c>
      <c r="P48" s="1">
        <v>44669.568738425929</v>
      </c>
      <c r="Q48">
        <v>870</v>
      </c>
      <c r="R48">
        <v>1027</v>
      </c>
      <c r="S48" t="b">
        <v>0</v>
      </c>
      <c r="T48" t="s">
        <v>85</v>
      </c>
      <c r="U48" t="b">
        <v>0</v>
      </c>
      <c r="V48" t="s">
        <v>137</v>
      </c>
      <c r="W48" s="1">
        <v>44669.565439814818</v>
      </c>
      <c r="X48">
        <v>586</v>
      </c>
      <c r="Y48">
        <v>36</v>
      </c>
      <c r="Z48">
        <v>0</v>
      </c>
      <c r="AA48">
        <v>36</v>
      </c>
      <c r="AB48">
        <v>0</v>
      </c>
      <c r="AC48">
        <v>29</v>
      </c>
      <c r="AD48">
        <v>-4</v>
      </c>
      <c r="AE48">
        <v>0</v>
      </c>
      <c r="AF48">
        <v>0</v>
      </c>
      <c r="AG48">
        <v>0</v>
      </c>
      <c r="AH48" t="s">
        <v>138</v>
      </c>
      <c r="AI48" s="1">
        <v>44669.568738425929</v>
      </c>
      <c r="AJ48">
        <v>277</v>
      </c>
      <c r="AK48">
        <v>2</v>
      </c>
      <c r="AL48">
        <v>0</v>
      </c>
      <c r="AM48">
        <v>2</v>
      </c>
      <c r="AN48">
        <v>0</v>
      </c>
      <c r="AO48">
        <v>2</v>
      </c>
      <c r="AP48">
        <v>-6</v>
      </c>
      <c r="AQ48">
        <v>0</v>
      </c>
      <c r="AR48">
        <v>0</v>
      </c>
      <c r="AS48">
        <v>0</v>
      </c>
      <c r="AT48" t="s">
        <v>85</v>
      </c>
      <c r="AU48" t="s">
        <v>85</v>
      </c>
      <c r="AV48" t="s">
        <v>85</v>
      </c>
      <c r="AW48" t="s">
        <v>85</v>
      </c>
      <c r="AX48" t="s">
        <v>85</v>
      </c>
      <c r="AY48" t="s">
        <v>85</v>
      </c>
      <c r="AZ48" t="s">
        <v>85</v>
      </c>
      <c r="BA48" t="s">
        <v>85</v>
      </c>
      <c r="BB48" t="s">
        <v>85</v>
      </c>
      <c r="BC48" t="s">
        <v>85</v>
      </c>
      <c r="BD48" t="s">
        <v>85</v>
      </c>
      <c r="BE48" t="s">
        <v>85</v>
      </c>
    </row>
    <row r="49" spans="1:57" hidden="1" x14ac:dyDescent="0.45">
      <c r="A49" t="s">
        <v>232</v>
      </c>
      <c r="B49" t="s">
        <v>79</v>
      </c>
      <c r="C49" t="s">
        <v>233</v>
      </c>
      <c r="D49" t="s">
        <v>81</v>
      </c>
      <c r="E49" s="2" t="str">
        <f>HYPERLINK("capsilon://?command=openfolder&amp;siteaddress=FAM.docvelocity-na8.net&amp;folderid=FX92C114A8-771E-6AD3-B1E2-36C3734E47E1","FX22024669")</f>
        <v>FX22024669</v>
      </c>
      <c r="F49" t="s">
        <v>19</v>
      </c>
      <c r="G49" t="s">
        <v>19</v>
      </c>
      <c r="H49" t="s">
        <v>82</v>
      </c>
      <c r="I49" t="s">
        <v>234</v>
      </c>
      <c r="J49">
        <v>0</v>
      </c>
      <c r="K49" t="s">
        <v>92</v>
      </c>
      <c r="L49" t="s">
        <v>93</v>
      </c>
      <c r="M49" t="s">
        <v>94</v>
      </c>
      <c r="N49">
        <v>2</v>
      </c>
      <c r="O49" s="1">
        <v>44670.347650462965</v>
      </c>
      <c r="P49" s="1">
        <v>44670.350023148145</v>
      </c>
      <c r="Q49">
        <v>58</v>
      </c>
      <c r="R49">
        <v>147</v>
      </c>
      <c r="S49" t="b">
        <v>0</v>
      </c>
      <c r="T49" t="s">
        <v>85</v>
      </c>
      <c r="U49" t="b">
        <v>0</v>
      </c>
      <c r="V49" t="s">
        <v>115</v>
      </c>
      <c r="W49" s="1">
        <v>44670.349444444444</v>
      </c>
      <c r="X49">
        <v>106</v>
      </c>
      <c r="Y49">
        <v>0</v>
      </c>
      <c r="Z49">
        <v>0</v>
      </c>
      <c r="AA49">
        <v>0</v>
      </c>
      <c r="AB49">
        <v>52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96</v>
      </c>
      <c r="AI49" s="1">
        <v>44670.350023148145</v>
      </c>
      <c r="AJ49">
        <v>32</v>
      </c>
      <c r="AK49">
        <v>0</v>
      </c>
      <c r="AL49">
        <v>0</v>
      </c>
      <c r="AM49">
        <v>0</v>
      </c>
      <c r="AN49">
        <v>52</v>
      </c>
      <c r="AO49">
        <v>0</v>
      </c>
      <c r="AP49">
        <v>0</v>
      </c>
      <c r="AQ49">
        <v>0</v>
      </c>
      <c r="AR49">
        <v>0</v>
      </c>
      <c r="AS49">
        <v>0</v>
      </c>
      <c r="AT49" t="s">
        <v>85</v>
      </c>
      <c r="AU49" t="s">
        <v>85</v>
      </c>
      <c r="AV49" t="s">
        <v>85</v>
      </c>
      <c r="AW49" t="s">
        <v>85</v>
      </c>
      <c r="AX49" t="s">
        <v>85</v>
      </c>
      <c r="AY49" t="s">
        <v>85</v>
      </c>
      <c r="AZ49" t="s">
        <v>85</v>
      </c>
      <c r="BA49" t="s">
        <v>85</v>
      </c>
      <c r="BB49" t="s">
        <v>85</v>
      </c>
      <c r="BC49" t="s">
        <v>85</v>
      </c>
      <c r="BD49" t="s">
        <v>85</v>
      </c>
      <c r="BE49" t="s">
        <v>85</v>
      </c>
    </row>
    <row r="50" spans="1:57" hidden="1" x14ac:dyDescent="0.45">
      <c r="A50" t="s">
        <v>235</v>
      </c>
      <c r="B50" t="s">
        <v>79</v>
      </c>
      <c r="C50" t="s">
        <v>233</v>
      </c>
      <c r="D50" t="s">
        <v>81</v>
      </c>
      <c r="E50" s="2" t="str">
        <f>HYPERLINK("capsilon://?command=openfolder&amp;siteaddress=FAM.docvelocity-na8.net&amp;folderid=FX92C114A8-771E-6AD3-B1E2-36C3734E47E1","FX22024669")</f>
        <v>FX22024669</v>
      </c>
      <c r="F50" t="s">
        <v>19</v>
      </c>
      <c r="G50" t="s">
        <v>19</v>
      </c>
      <c r="H50" t="s">
        <v>82</v>
      </c>
      <c r="I50" t="s">
        <v>236</v>
      </c>
      <c r="J50">
        <v>0</v>
      </c>
      <c r="K50" t="s">
        <v>92</v>
      </c>
      <c r="L50" t="s">
        <v>93</v>
      </c>
      <c r="M50" t="s">
        <v>94</v>
      </c>
      <c r="N50">
        <v>2</v>
      </c>
      <c r="O50" s="1">
        <v>44670.347951388889</v>
      </c>
      <c r="P50" s="1">
        <v>44670.350590277776</v>
      </c>
      <c r="Q50">
        <v>67</v>
      </c>
      <c r="R50">
        <v>161</v>
      </c>
      <c r="S50" t="b">
        <v>0</v>
      </c>
      <c r="T50" t="s">
        <v>85</v>
      </c>
      <c r="U50" t="b">
        <v>0</v>
      </c>
      <c r="V50" t="s">
        <v>188</v>
      </c>
      <c r="W50" s="1">
        <v>44670.350243055553</v>
      </c>
      <c r="X50">
        <v>134</v>
      </c>
      <c r="Y50">
        <v>0</v>
      </c>
      <c r="Z50">
        <v>0</v>
      </c>
      <c r="AA50">
        <v>0</v>
      </c>
      <c r="AB50">
        <v>52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96</v>
      </c>
      <c r="AI50" s="1">
        <v>44670.350590277776</v>
      </c>
      <c r="AJ50">
        <v>27</v>
      </c>
      <c r="AK50">
        <v>0</v>
      </c>
      <c r="AL50">
        <v>0</v>
      </c>
      <c r="AM50">
        <v>0</v>
      </c>
      <c r="AN50">
        <v>52</v>
      </c>
      <c r="AO50">
        <v>0</v>
      </c>
      <c r="AP50">
        <v>0</v>
      </c>
      <c r="AQ50">
        <v>0</v>
      </c>
      <c r="AR50">
        <v>0</v>
      </c>
      <c r="AS50">
        <v>0</v>
      </c>
      <c r="AT50" t="s">
        <v>85</v>
      </c>
      <c r="AU50" t="s">
        <v>85</v>
      </c>
      <c r="AV50" t="s">
        <v>85</v>
      </c>
      <c r="AW50" t="s">
        <v>85</v>
      </c>
      <c r="AX50" t="s">
        <v>85</v>
      </c>
      <c r="AY50" t="s">
        <v>85</v>
      </c>
      <c r="AZ50" t="s">
        <v>85</v>
      </c>
      <c r="BA50" t="s">
        <v>85</v>
      </c>
      <c r="BB50" t="s">
        <v>85</v>
      </c>
      <c r="BC50" t="s">
        <v>85</v>
      </c>
      <c r="BD50" t="s">
        <v>85</v>
      </c>
      <c r="BE50" t="s">
        <v>85</v>
      </c>
    </row>
    <row r="51" spans="1:57" hidden="1" x14ac:dyDescent="0.45">
      <c r="A51" t="s">
        <v>237</v>
      </c>
      <c r="B51" t="s">
        <v>79</v>
      </c>
      <c r="C51" t="s">
        <v>233</v>
      </c>
      <c r="D51" t="s">
        <v>81</v>
      </c>
      <c r="E51" s="2" t="str">
        <f>HYPERLINK("capsilon://?command=openfolder&amp;siteaddress=FAM.docvelocity-na8.net&amp;folderid=FX92C114A8-771E-6AD3-B1E2-36C3734E47E1","FX22024669")</f>
        <v>FX22024669</v>
      </c>
      <c r="F51" t="s">
        <v>19</v>
      </c>
      <c r="G51" t="s">
        <v>19</v>
      </c>
      <c r="H51" t="s">
        <v>82</v>
      </c>
      <c r="I51" t="s">
        <v>238</v>
      </c>
      <c r="J51">
        <v>0</v>
      </c>
      <c r="K51" t="s">
        <v>92</v>
      </c>
      <c r="L51" t="s">
        <v>93</v>
      </c>
      <c r="M51" t="s">
        <v>94</v>
      </c>
      <c r="N51">
        <v>2</v>
      </c>
      <c r="O51" s="1">
        <v>44670.348113425927</v>
      </c>
      <c r="P51" s="1">
        <v>44670.350902777776</v>
      </c>
      <c r="Q51">
        <v>129</v>
      </c>
      <c r="R51">
        <v>112</v>
      </c>
      <c r="S51" t="b">
        <v>0</v>
      </c>
      <c r="T51" t="s">
        <v>85</v>
      </c>
      <c r="U51" t="b">
        <v>0</v>
      </c>
      <c r="V51" t="s">
        <v>115</v>
      </c>
      <c r="W51" s="1">
        <v>44670.350451388891</v>
      </c>
      <c r="X51">
        <v>86</v>
      </c>
      <c r="Y51">
        <v>0</v>
      </c>
      <c r="Z51">
        <v>0</v>
      </c>
      <c r="AA51">
        <v>0</v>
      </c>
      <c r="AB51">
        <v>52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96</v>
      </c>
      <c r="AI51" s="1">
        <v>44670.350902777776</v>
      </c>
      <c r="AJ51">
        <v>26</v>
      </c>
      <c r="AK51">
        <v>0</v>
      </c>
      <c r="AL51">
        <v>0</v>
      </c>
      <c r="AM51">
        <v>0</v>
      </c>
      <c r="AN51">
        <v>52</v>
      </c>
      <c r="AO51">
        <v>0</v>
      </c>
      <c r="AP51">
        <v>0</v>
      </c>
      <c r="AQ51">
        <v>0</v>
      </c>
      <c r="AR51">
        <v>0</v>
      </c>
      <c r="AS51">
        <v>0</v>
      </c>
      <c r="AT51" t="s">
        <v>85</v>
      </c>
      <c r="AU51" t="s">
        <v>85</v>
      </c>
      <c r="AV51" t="s">
        <v>85</v>
      </c>
      <c r="AW51" t="s">
        <v>85</v>
      </c>
      <c r="AX51" t="s">
        <v>85</v>
      </c>
      <c r="AY51" t="s">
        <v>85</v>
      </c>
      <c r="AZ51" t="s">
        <v>85</v>
      </c>
      <c r="BA51" t="s">
        <v>85</v>
      </c>
      <c r="BB51" t="s">
        <v>85</v>
      </c>
      <c r="BC51" t="s">
        <v>85</v>
      </c>
      <c r="BD51" t="s">
        <v>85</v>
      </c>
      <c r="BE51" t="s">
        <v>85</v>
      </c>
    </row>
    <row r="52" spans="1:57" x14ac:dyDescent="0.45">
      <c r="A52" t="s">
        <v>239</v>
      </c>
      <c r="B52" t="s">
        <v>79</v>
      </c>
      <c r="C52" t="s">
        <v>240</v>
      </c>
      <c r="D52" t="s">
        <v>81</v>
      </c>
      <c r="E52" s="2" t="str">
        <f>HYPERLINK("capsilon://?command=openfolder&amp;siteaddress=FAM.docvelocity-na8.net&amp;folderid=FX4E095F8A-EE1B-52AC-1661-CFDB5808F14C","FX22023558")</f>
        <v>FX22023558</v>
      </c>
      <c r="F52" t="s">
        <v>19</v>
      </c>
      <c r="G52" t="s">
        <v>19</v>
      </c>
      <c r="H52" t="s">
        <v>82</v>
      </c>
      <c r="I52" t="s">
        <v>241</v>
      </c>
      <c r="J52">
        <v>0</v>
      </c>
      <c r="K52" t="s">
        <v>92</v>
      </c>
      <c r="L52" t="s">
        <v>93</v>
      </c>
      <c r="M52" t="s">
        <v>94</v>
      </c>
      <c r="N52">
        <v>2</v>
      </c>
      <c r="O52" s="1">
        <v>44670.543043981481</v>
      </c>
      <c r="P52" s="1">
        <v>44670.584236111114</v>
      </c>
      <c r="Q52">
        <v>2459</v>
      </c>
      <c r="R52">
        <v>1100</v>
      </c>
      <c r="S52" t="b">
        <v>0</v>
      </c>
      <c r="T52" t="s">
        <v>85</v>
      </c>
      <c r="U52" t="b">
        <v>0</v>
      </c>
      <c r="V52" t="s">
        <v>242</v>
      </c>
      <c r="W52" s="1">
        <v>44670.551608796297</v>
      </c>
      <c r="X52">
        <v>608</v>
      </c>
      <c r="Y52">
        <v>52</v>
      </c>
      <c r="Z52">
        <v>0</v>
      </c>
      <c r="AA52">
        <v>52</v>
      </c>
      <c r="AB52">
        <v>0</v>
      </c>
      <c r="AC52">
        <v>39</v>
      </c>
      <c r="AD52">
        <v>-52</v>
      </c>
      <c r="AE52">
        <v>0</v>
      </c>
      <c r="AF52">
        <v>0</v>
      </c>
      <c r="AG52">
        <v>0</v>
      </c>
      <c r="AH52" t="s">
        <v>103</v>
      </c>
      <c r="AI52" s="1">
        <v>44670.584236111114</v>
      </c>
      <c r="AJ52">
        <v>462</v>
      </c>
      <c r="AK52">
        <v>5</v>
      </c>
      <c r="AL52">
        <v>0</v>
      </c>
      <c r="AM52">
        <v>5</v>
      </c>
      <c r="AN52">
        <v>0</v>
      </c>
      <c r="AO52">
        <v>4</v>
      </c>
      <c r="AP52">
        <v>-57</v>
      </c>
      <c r="AQ52">
        <v>0</v>
      </c>
      <c r="AR52">
        <v>0</v>
      </c>
      <c r="AS52">
        <v>0</v>
      </c>
      <c r="AT52" t="s">
        <v>85</v>
      </c>
      <c r="AU52" t="s">
        <v>85</v>
      </c>
      <c r="AV52" t="s">
        <v>85</v>
      </c>
      <c r="AW52" t="s">
        <v>85</v>
      </c>
      <c r="AX52" t="s">
        <v>85</v>
      </c>
      <c r="AY52" t="s">
        <v>85</v>
      </c>
      <c r="AZ52" t="s">
        <v>85</v>
      </c>
      <c r="BA52" t="s">
        <v>85</v>
      </c>
      <c r="BB52" t="s">
        <v>85</v>
      </c>
      <c r="BC52" t="s">
        <v>85</v>
      </c>
      <c r="BD52" t="s">
        <v>85</v>
      </c>
      <c r="BE52" t="s">
        <v>85</v>
      </c>
    </row>
    <row r="53" spans="1:57" hidden="1" x14ac:dyDescent="0.45">
      <c r="A53" t="s">
        <v>243</v>
      </c>
      <c r="B53" t="s">
        <v>79</v>
      </c>
      <c r="C53" t="s">
        <v>244</v>
      </c>
      <c r="D53" t="s">
        <v>81</v>
      </c>
      <c r="E53" s="2" t="str">
        <f>HYPERLINK("capsilon://?command=openfolder&amp;siteaddress=FAM.docvelocity-na8.net&amp;folderid=FX05F640EE-9C0A-7DE1-19C9-5A03F5EF5C63","FX22024517")</f>
        <v>FX22024517</v>
      </c>
      <c r="F53" t="s">
        <v>19</v>
      </c>
      <c r="G53" t="s">
        <v>19</v>
      </c>
      <c r="H53" t="s">
        <v>82</v>
      </c>
      <c r="I53" t="s">
        <v>245</v>
      </c>
      <c r="J53">
        <v>0</v>
      </c>
      <c r="K53" t="s">
        <v>92</v>
      </c>
      <c r="L53" t="s">
        <v>93</v>
      </c>
      <c r="M53" t="s">
        <v>94</v>
      </c>
      <c r="N53">
        <v>2</v>
      </c>
      <c r="O53" s="1">
        <v>44655.511446759258</v>
      </c>
      <c r="P53" s="1">
        <v>44655.516192129631</v>
      </c>
      <c r="Q53">
        <v>289</v>
      </c>
      <c r="R53">
        <v>121</v>
      </c>
      <c r="S53" t="b">
        <v>0</v>
      </c>
      <c r="T53" t="s">
        <v>85</v>
      </c>
      <c r="U53" t="b">
        <v>0</v>
      </c>
      <c r="V53" t="s">
        <v>246</v>
      </c>
      <c r="W53" s="1">
        <v>44655.514965277776</v>
      </c>
      <c r="X53">
        <v>98</v>
      </c>
      <c r="Y53">
        <v>0</v>
      </c>
      <c r="Z53">
        <v>0</v>
      </c>
      <c r="AA53">
        <v>0</v>
      </c>
      <c r="AB53">
        <v>52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103</v>
      </c>
      <c r="AI53" s="1">
        <v>44655.516192129631</v>
      </c>
      <c r="AJ53">
        <v>23</v>
      </c>
      <c r="AK53">
        <v>0</v>
      </c>
      <c r="AL53">
        <v>0</v>
      </c>
      <c r="AM53">
        <v>0</v>
      </c>
      <c r="AN53">
        <v>52</v>
      </c>
      <c r="AO53">
        <v>0</v>
      </c>
      <c r="AP53">
        <v>0</v>
      </c>
      <c r="AQ53">
        <v>0</v>
      </c>
      <c r="AR53">
        <v>0</v>
      </c>
      <c r="AS53">
        <v>0</v>
      </c>
      <c r="AT53" t="s">
        <v>85</v>
      </c>
      <c r="AU53" t="s">
        <v>85</v>
      </c>
      <c r="AV53" t="s">
        <v>85</v>
      </c>
      <c r="AW53" t="s">
        <v>85</v>
      </c>
      <c r="AX53" t="s">
        <v>85</v>
      </c>
      <c r="AY53" t="s">
        <v>85</v>
      </c>
      <c r="AZ53" t="s">
        <v>85</v>
      </c>
      <c r="BA53" t="s">
        <v>85</v>
      </c>
      <c r="BB53" t="s">
        <v>85</v>
      </c>
      <c r="BC53" t="s">
        <v>85</v>
      </c>
      <c r="BD53" t="s">
        <v>85</v>
      </c>
      <c r="BE53" t="s">
        <v>85</v>
      </c>
    </row>
    <row r="54" spans="1:57" hidden="1" x14ac:dyDescent="0.45">
      <c r="A54" t="s">
        <v>247</v>
      </c>
      <c r="B54" t="s">
        <v>79</v>
      </c>
      <c r="C54" t="s">
        <v>233</v>
      </c>
      <c r="D54" t="s">
        <v>81</v>
      </c>
      <c r="E54" s="2" t="str">
        <f>HYPERLINK("capsilon://?command=openfolder&amp;siteaddress=FAM.docvelocity-na8.net&amp;folderid=FX92C114A8-771E-6AD3-B1E2-36C3734E47E1","FX22024669")</f>
        <v>FX22024669</v>
      </c>
      <c r="F54" t="s">
        <v>19</v>
      </c>
      <c r="G54" t="s">
        <v>19</v>
      </c>
      <c r="H54" t="s">
        <v>82</v>
      </c>
      <c r="I54" t="s">
        <v>248</v>
      </c>
      <c r="J54">
        <v>0</v>
      </c>
      <c r="K54" t="s">
        <v>92</v>
      </c>
      <c r="L54" t="s">
        <v>93</v>
      </c>
      <c r="M54" t="s">
        <v>94</v>
      </c>
      <c r="N54">
        <v>2</v>
      </c>
      <c r="O54" s="1">
        <v>44671.514201388891</v>
      </c>
      <c r="P54" s="1">
        <v>44671.523101851853</v>
      </c>
      <c r="Q54">
        <v>433</v>
      </c>
      <c r="R54">
        <v>336</v>
      </c>
      <c r="S54" t="b">
        <v>0</v>
      </c>
      <c r="T54" t="s">
        <v>85</v>
      </c>
      <c r="U54" t="b">
        <v>0</v>
      </c>
      <c r="V54" t="s">
        <v>128</v>
      </c>
      <c r="W54" s="1">
        <v>44671.518530092595</v>
      </c>
      <c r="X54">
        <v>297</v>
      </c>
      <c r="Y54">
        <v>0</v>
      </c>
      <c r="Z54">
        <v>0</v>
      </c>
      <c r="AA54">
        <v>0</v>
      </c>
      <c r="AB54">
        <v>52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180</v>
      </c>
      <c r="AI54" s="1">
        <v>44671.523101851853</v>
      </c>
      <c r="AJ54">
        <v>22</v>
      </c>
      <c r="AK54">
        <v>0</v>
      </c>
      <c r="AL54">
        <v>0</v>
      </c>
      <c r="AM54">
        <v>0</v>
      </c>
      <c r="AN54">
        <v>52</v>
      </c>
      <c r="AO54">
        <v>0</v>
      </c>
      <c r="AP54">
        <v>0</v>
      </c>
      <c r="AQ54">
        <v>0</v>
      </c>
      <c r="AR54">
        <v>0</v>
      </c>
      <c r="AS54">
        <v>0</v>
      </c>
      <c r="AT54" t="s">
        <v>85</v>
      </c>
      <c r="AU54" t="s">
        <v>85</v>
      </c>
      <c r="AV54" t="s">
        <v>85</v>
      </c>
      <c r="AW54" t="s">
        <v>85</v>
      </c>
      <c r="AX54" t="s">
        <v>85</v>
      </c>
      <c r="AY54" t="s">
        <v>85</v>
      </c>
      <c r="AZ54" t="s">
        <v>85</v>
      </c>
      <c r="BA54" t="s">
        <v>85</v>
      </c>
      <c r="BB54" t="s">
        <v>85</v>
      </c>
      <c r="BC54" t="s">
        <v>85</v>
      </c>
      <c r="BD54" t="s">
        <v>85</v>
      </c>
      <c r="BE54" t="s">
        <v>85</v>
      </c>
    </row>
    <row r="55" spans="1:57" x14ac:dyDescent="0.45">
      <c r="A55" t="s">
        <v>249</v>
      </c>
      <c r="B55" t="s">
        <v>79</v>
      </c>
      <c r="C55" t="s">
        <v>250</v>
      </c>
      <c r="D55" t="s">
        <v>81</v>
      </c>
      <c r="E55" s="2" t="str">
        <f>HYPERLINK("capsilon://?command=openfolder&amp;siteaddress=FAM.docvelocity-na8.net&amp;folderid=FX91D6F3FD-F3B5-EF30-077C-0409D36A7255","FX22046103")</f>
        <v>FX22046103</v>
      </c>
      <c r="F55" t="s">
        <v>19</v>
      </c>
      <c r="G55" t="s">
        <v>19</v>
      </c>
      <c r="H55" t="s">
        <v>82</v>
      </c>
      <c r="I55" t="s">
        <v>251</v>
      </c>
      <c r="J55">
        <v>28</v>
      </c>
      <c r="K55" t="s">
        <v>92</v>
      </c>
      <c r="L55" t="s">
        <v>93</v>
      </c>
      <c r="M55" t="s">
        <v>94</v>
      </c>
      <c r="N55">
        <v>2</v>
      </c>
      <c r="O55" s="1">
        <v>44671.610381944447</v>
      </c>
      <c r="P55" s="1">
        <v>44671.655694444446</v>
      </c>
      <c r="Q55">
        <v>3654</v>
      </c>
      <c r="R55">
        <v>261</v>
      </c>
      <c r="S55" t="b">
        <v>0</v>
      </c>
      <c r="T55" t="s">
        <v>85</v>
      </c>
      <c r="U55" t="b">
        <v>0</v>
      </c>
      <c r="V55" t="s">
        <v>168</v>
      </c>
      <c r="W55" s="1">
        <v>44671.612407407411</v>
      </c>
      <c r="X55">
        <v>171</v>
      </c>
      <c r="Y55">
        <v>21</v>
      </c>
      <c r="Z55">
        <v>0</v>
      </c>
      <c r="AA55">
        <v>21</v>
      </c>
      <c r="AB55">
        <v>0</v>
      </c>
      <c r="AC55">
        <v>0</v>
      </c>
      <c r="AD55">
        <v>7</v>
      </c>
      <c r="AE55">
        <v>0</v>
      </c>
      <c r="AF55">
        <v>0</v>
      </c>
      <c r="AG55">
        <v>0</v>
      </c>
      <c r="AH55" t="s">
        <v>138</v>
      </c>
      <c r="AI55" s="1">
        <v>44671.655694444446</v>
      </c>
      <c r="AJ55">
        <v>90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7</v>
      </c>
      <c r="AQ55">
        <v>0</v>
      </c>
      <c r="AR55">
        <v>0</v>
      </c>
      <c r="AS55">
        <v>0</v>
      </c>
      <c r="AT55" t="s">
        <v>85</v>
      </c>
      <c r="AU55" t="s">
        <v>85</v>
      </c>
      <c r="AV55" t="s">
        <v>85</v>
      </c>
      <c r="AW55" t="s">
        <v>85</v>
      </c>
      <c r="AX55" t="s">
        <v>85</v>
      </c>
      <c r="AY55" t="s">
        <v>85</v>
      </c>
      <c r="AZ55" t="s">
        <v>85</v>
      </c>
      <c r="BA55" t="s">
        <v>85</v>
      </c>
      <c r="BB55" t="s">
        <v>85</v>
      </c>
      <c r="BC55" t="s">
        <v>85</v>
      </c>
      <c r="BD55" t="s">
        <v>85</v>
      </c>
      <c r="BE55" t="s">
        <v>85</v>
      </c>
    </row>
    <row r="56" spans="1:57" x14ac:dyDescent="0.45">
      <c r="A56" t="s">
        <v>252</v>
      </c>
      <c r="B56" t="s">
        <v>79</v>
      </c>
      <c r="C56" t="s">
        <v>250</v>
      </c>
      <c r="D56" t="s">
        <v>81</v>
      </c>
      <c r="E56" s="2" t="str">
        <f>HYPERLINK("capsilon://?command=openfolder&amp;siteaddress=FAM.docvelocity-na8.net&amp;folderid=FX91D6F3FD-F3B5-EF30-077C-0409D36A7255","FX22046103")</f>
        <v>FX22046103</v>
      </c>
      <c r="F56" t="s">
        <v>19</v>
      </c>
      <c r="G56" t="s">
        <v>19</v>
      </c>
      <c r="H56" t="s">
        <v>82</v>
      </c>
      <c r="I56" t="s">
        <v>253</v>
      </c>
      <c r="J56">
        <v>28</v>
      </c>
      <c r="K56" t="s">
        <v>92</v>
      </c>
      <c r="L56" t="s">
        <v>93</v>
      </c>
      <c r="M56" t="s">
        <v>94</v>
      </c>
      <c r="N56">
        <v>2</v>
      </c>
      <c r="O56" s="1">
        <v>44671.610983796294</v>
      </c>
      <c r="P56" s="1">
        <v>44671.656724537039</v>
      </c>
      <c r="Q56">
        <v>3687</v>
      </c>
      <c r="R56">
        <v>265</v>
      </c>
      <c r="S56" t="b">
        <v>0</v>
      </c>
      <c r="T56" t="s">
        <v>85</v>
      </c>
      <c r="U56" t="b">
        <v>0</v>
      </c>
      <c r="V56" t="s">
        <v>168</v>
      </c>
      <c r="W56" s="1">
        <v>44671.61446759259</v>
      </c>
      <c r="X56">
        <v>177</v>
      </c>
      <c r="Y56">
        <v>21</v>
      </c>
      <c r="Z56">
        <v>0</v>
      </c>
      <c r="AA56">
        <v>21</v>
      </c>
      <c r="AB56">
        <v>0</v>
      </c>
      <c r="AC56">
        <v>0</v>
      </c>
      <c r="AD56">
        <v>7</v>
      </c>
      <c r="AE56">
        <v>0</v>
      </c>
      <c r="AF56">
        <v>0</v>
      </c>
      <c r="AG56">
        <v>0</v>
      </c>
      <c r="AH56" t="s">
        <v>138</v>
      </c>
      <c r="AI56" s="1">
        <v>44671.656724537039</v>
      </c>
      <c r="AJ56">
        <v>88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0</v>
      </c>
      <c r="AR56">
        <v>0</v>
      </c>
      <c r="AS56">
        <v>0</v>
      </c>
      <c r="AT56" t="s">
        <v>85</v>
      </c>
      <c r="AU56" t="s">
        <v>85</v>
      </c>
      <c r="AV56" t="s">
        <v>85</v>
      </c>
      <c r="AW56" t="s">
        <v>85</v>
      </c>
      <c r="AX56" t="s">
        <v>85</v>
      </c>
      <c r="AY56" t="s">
        <v>85</v>
      </c>
      <c r="AZ56" t="s">
        <v>85</v>
      </c>
      <c r="BA56" t="s">
        <v>85</v>
      </c>
      <c r="BB56" t="s">
        <v>85</v>
      </c>
      <c r="BC56" t="s">
        <v>85</v>
      </c>
      <c r="BD56" t="s">
        <v>85</v>
      </c>
      <c r="BE56" t="s">
        <v>85</v>
      </c>
    </row>
    <row r="57" spans="1:57" x14ac:dyDescent="0.45">
      <c r="A57" t="s">
        <v>254</v>
      </c>
      <c r="B57" t="s">
        <v>79</v>
      </c>
      <c r="C57" t="s">
        <v>250</v>
      </c>
      <c r="D57" t="s">
        <v>81</v>
      </c>
      <c r="E57" s="2" t="str">
        <f>HYPERLINK("capsilon://?command=openfolder&amp;siteaddress=FAM.docvelocity-na8.net&amp;folderid=FX91D6F3FD-F3B5-EF30-077C-0409D36A7255","FX22046103")</f>
        <v>FX22046103</v>
      </c>
      <c r="F57" t="s">
        <v>19</v>
      </c>
      <c r="G57" t="s">
        <v>19</v>
      </c>
      <c r="H57" t="s">
        <v>82</v>
      </c>
      <c r="I57" t="s">
        <v>255</v>
      </c>
      <c r="J57">
        <v>28</v>
      </c>
      <c r="K57" t="s">
        <v>92</v>
      </c>
      <c r="L57" t="s">
        <v>93</v>
      </c>
      <c r="M57" t="s">
        <v>94</v>
      </c>
      <c r="N57">
        <v>2</v>
      </c>
      <c r="O57" s="1">
        <v>44671.61142361111</v>
      </c>
      <c r="P57" s="1">
        <v>44671.657476851855</v>
      </c>
      <c r="Q57">
        <v>3725</v>
      </c>
      <c r="R57">
        <v>254</v>
      </c>
      <c r="S57" t="b">
        <v>0</v>
      </c>
      <c r="T57" t="s">
        <v>85</v>
      </c>
      <c r="U57" t="b">
        <v>0</v>
      </c>
      <c r="V57" t="s">
        <v>168</v>
      </c>
      <c r="W57" s="1">
        <v>44671.616666666669</v>
      </c>
      <c r="X57">
        <v>189</v>
      </c>
      <c r="Y57">
        <v>21</v>
      </c>
      <c r="Z57">
        <v>0</v>
      </c>
      <c r="AA57">
        <v>21</v>
      </c>
      <c r="AB57">
        <v>0</v>
      </c>
      <c r="AC57">
        <v>1</v>
      </c>
      <c r="AD57">
        <v>7</v>
      </c>
      <c r="AE57">
        <v>0</v>
      </c>
      <c r="AF57">
        <v>0</v>
      </c>
      <c r="AG57">
        <v>0</v>
      </c>
      <c r="AH57" t="s">
        <v>138</v>
      </c>
      <c r="AI57" s="1">
        <v>44671.657476851855</v>
      </c>
      <c r="AJ57">
        <v>65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7</v>
      </c>
      <c r="AQ57">
        <v>0</v>
      </c>
      <c r="AR57">
        <v>0</v>
      </c>
      <c r="AS57">
        <v>0</v>
      </c>
      <c r="AT57" t="s">
        <v>85</v>
      </c>
      <c r="AU57" t="s">
        <v>85</v>
      </c>
      <c r="AV57" t="s">
        <v>85</v>
      </c>
      <c r="AW57" t="s">
        <v>85</v>
      </c>
      <c r="AX57" t="s">
        <v>85</v>
      </c>
      <c r="AY57" t="s">
        <v>85</v>
      </c>
      <c r="AZ57" t="s">
        <v>85</v>
      </c>
      <c r="BA57" t="s">
        <v>85</v>
      </c>
      <c r="BB57" t="s">
        <v>85</v>
      </c>
      <c r="BC57" t="s">
        <v>85</v>
      </c>
      <c r="BD57" t="s">
        <v>85</v>
      </c>
      <c r="BE57" t="s">
        <v>85</v>
      </c>
    </row>
    <row r="58" spans="1:57" x14ac:dyDescent="0.45">
      <c r="A58" t="s">
        <v>256</v>
      </c>
      <c r="B58" t="s">
        <v>79</v>
      </c>
      <c r="C58" t="s">
        <v>257</v>
      </c>
      <c r="D58" t="s">
        <v>81</v>
      </c>
      <c r="E58" s="2" t="str">
        <f>HYPERLINK("capsilon://?command=openfolder&amp;siteaddress=FAM.docvelocity-na8.net&amp;folderid=FX76987148-8F7E-99B7-F0D8-5DE2F57D6137","FX220311902")</f>
        <v>FX220311902</v>
      </c>
      <c r="F58" t="s">
        <v>19</v>
      </c>
      <c r="G58" t="s">
        <v>19</v>
      </c>
      <c r="H58" t="s">
        <v>82</v>
      </c>
      <c r="I58" t="s">
        <v>258</v>
      </c>
      <c r="J58">
        <v>28</v>
      </c>
      <c r="K58" t="s">
        <v>92</v>
      </c>
      <c r="L58" t="s">
        <v>93</v>
      </c>
      <c r="M58" t="s">
        <v>94</v>
      </c>
      <c r="N58">
        <v>2</v>
      </c>
      <c r="O58" s="1">
        <v>44672.358495370368</v>
      </c>
      <c r="P58" s="1">
        <v>44672.365555555552</v>
      </c>
      <c r="Q58">
        <v>112</v>
      </c>
      <c r="R58">
        <v>498</v>
      </c>
      <c r="S58" t="b">
        <v>0</v>
      </c>
      <c r="T58" t="s">
        <v>85</v>
      </c>
      <c r="U58" t="b">
        <v>0</v>
      </c>
      <c r="V58" t="s">
        <v>95</v>
      </c>
      <c r="W58" s="1">
        <v>44672.361377314817</v>
      </c>
      <c r="X58">
        <v>172</v>
      </c>
      <c r="Y58">
        <v>21</v>
      </c>
      <c r="Z58">
        <v>0</v>
      </c>
      <c r="AA58">
        <v>21</v>
      </c>
      <c r="AB58">
        <v>0</v>
      </c>
      <c r="AC58">
        <v>1</v>
      </c>
      <c r="AD58">
        <v>7</v>
      </c>
      <c r="AE58">
        <v>0</v>
      </c>
      <c r="AF58">
        <v>0</v>
      </c>
      <c r="AG58">
        <v>0</v>
      </c>
      <c r="AH58" t="s">
        <v>116</v>
      </c>
      <c r="AI58" s="1">
        <v>44672.365555555552</v>
      </c>
      <c r="AJ58">
        <v>326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7</v>
      </c>
      <c r="AQ58">
        <v>0</v>
      </c>
      <c r="AR58">
        <v>0</v>
      </c>
      <c r="AS58">
        <v>0</v>
      </c>
      <c r="AT58" t="s">
        <v>85</v>
      </c>
      <c r="AU58" t="s">
        <v>85</v>
      </c>
      <c r="AV58" t="s">
        <v>85</v>
      </c>
      <c r="AW58" t="s">
        <v>85</v>
      </c>
      <c r="AX58" t="s">
        <v>85</v>
      </c>
      <c r="AY58" t="s">
        <v>85</v>
      </c>
      <c r="AZ58" t="s">
        <v>85</v>
      </c>
      <c r="BA58" t="s">
        <v>85</v>
      </c>
      <c r="BB58" t="s">
        <v>85</v>
      </c>
      <c r="BC58" t="s">
        <v>85</v>
      </c>
      <c r="BD58" t="s">
        <v>85</v>
      </c>
      <c r="BE58" t="s">
        <v>85</v>
      </c>
    </row>
    <row r="59" spans="1:57" x14ac:dyDescent="0.45">
      <c r="A59" t="s">
        <v>259</v>
      </c>
      <c r="B59" t="s">
        <v>79</v>
      </c>
      <c r="C59" t="s">
        <v>260</v>
      </c>
      <c r="D59" t="s">
        <v>81</v>
      </c>
      <c r="E59" s="2" t="str">
        <f>HYPERLINK("capsilon://?command=openfolder&amp;siteaddress=FAM.docvelocity-na8.net&amp;folderid=FX3F2AA48B-2674-72AA-9E52-E80848B79DAB","FX22039614")</f>
        <v>FX22039614</v>
      </c>
      <c r="F59" t="s">
        <v>19</v>
      </c>
      <c r="G59" t="s">
        <v>19</v>
      </c>
      <c r="H59" t="s">
        <v>82</v>
      </c>
      <c r="I59" t="s">
        <v>261</v>
      </c>
      <c r="J59">
        <v>28</v>
      </c>
      <c r="K59" t="s">
        <v>92</v>
      </c>
      <c r="L59" t="s">
        <v>93</v>
      </c>
      <c r="M59" t="s">
        <v>94</v>
      </c>
      <c r="N59">
        <v>2</v>
      </c>
      <c r="O59" s="1">
        <v>44672.373043981483</v>
      </c>
      <c r="P59" s="1">
        <v>44672.37945601852</v>
      </c>
      <c r="Q59">
        <v>14</v>
      </c>
      <c r="R59">
        <v>540</v>
      </c>
      <c r="S59" t="b">
        <v>0</v>
      </c>
      <c r="T59" t="s">
        <v>85</v>
      </c>
      <c r="U59" t="b">
        <v>0</v>
      </c>
      <c r="V59" t="s">
        <v>188</v>
      </c>
      <c r="W59" s="1">
        <v>44672.377384259256</v>
      </c>
      <c r="X59">
        <v>365</v>
      </c>
      <c r="Y59">
        <v>21</v>
      </c>
      <c r="Z59">
        <v>0</v>
      </c>
      <c r="AA59">
        <v>21</v>
      </c>
      <c r="AB59">
        <v>0</v>
      </c>
      <c r="AC59">
        <v>0</v>
      </c>
      <c r="AD59">
        <v>7</v>
      </c>
      <c r="AE59">
        <v>0</v>
      </c>
      <c r="AF59">
        <v>0</v>
      </c>
      <c r="AG59">
        <v>0</v>
      </c>
      <c r="AH59" t="s">
        <v>116</v>
      </c>
      <c r="AI59" s="1">
        <v>44672.37945601852</v>
      </c>
      <c r="AJ59">
        <v>175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7</v>
      </c>
      <c r="AQ59">
        <v>0</v>
      </c>
      <c r="AR59">
        <v>0</v>
      </c>
      <c r="AS59">
        <v>0</v>
      </c>
      <c r="AT59" t="s">
        <v>85</v>
      </c>
      <c r="AU59" t="s">
        <v>85</v>
      </c>
      <c r="AV59" t="s">
        <v>85</v>
      </c>
      <c r="AW59" t="s">
        <v>85</v>
      </c>
      <c r="AX59" t="s">
        <v>85</v>
      </c>
      <c r="AY59" t="s">
        <v>85</v>
      </c>
      <c r="AZ59" t="s">
        <v>85</v>
      </c>
      <c r="BA59" t="s">
        <v>85</v>
      </c>
      <c r="BB59" t="s">
        <v>85</v>
      </c>
      <c r="BC59" t="s">
        <v>85</v>
      </c>
      <c r="BD59" t="s">
        <v>85</v>
      </c>
      <c r="BE59" t="s">
        <v>85</v>
      </c>
    </row>
    <row r="60" spans="1:57" hidden="1" x14ac:dyDescent="0.45">
      <c r="A60" t="s">
        <v>262</v>
      </c>
      <c r="B60" t="s">
        <v>79</v>
      </c>
      <c r="C60" t="s">
        <v>207</v>
      </c>
      <c r="D60" t="s">
        <v>81</v>
      </c>
      <c r="E60" s="2" t="str">
        <f>HYPERLINK("capsilon://?command=openfolder&amp;siteaddress=FAM.docvelocity-na8.net&amp;folderid=FX78B846F6-4B5E-7696-6AE4-B99635B73A14","FX2203542")</f>
        <v>FX2203542</v>
      </c>
      <c r="F60" t="s">
        <v>19</v>
      </c>
      <c r="G60" t="s">
        <v>19</v>
      </c>
      <c r="H60" t="s">
        <v>82</v>
      </c>
      <c r="I60" t="s">
        <v>263</v>
      </c>
      <c r="J60">
        <v>0</v>
      </c>
      <c r="K60" t="s">
        <v>92</v>
      </c>
      <c r="L60" t="s">
        <v>93</v>
      </c>
      <c r="M60" t="s">
        <v>94</v>
      </c>
      <c r="N60">
        <v>2</v>
      </c>
      <c r="O60" s="1">
        <v>44672.41034722222</v>
      </c>
      <c r="P60" s="1">
        <v>44672.415081018517</v>
      </c>
      <c r="Q60">
        <v>347</v>
      </c>
      <c r="R60">
        <v>62</v>
      </c>
      <c r="S60" t="b">
        <v>0</v>
      </c>
      <c r="T60" t="s">
        <v>85</v>
      </c>
      <c r="U60" t="b">
        <v>0</v>
      </c>
      <c r="V60" t="s">
        <v>95</v>
      </c>
      <c r="W60" s="1">
        <v>44672.411111111112</v>
      </c>
      <c r="X60">
        <v>31</v>
      </c>
      <c r="Y60">
        <v>0</v>
      </c>
      <c r="Z60">
        <v>0</v>
      </c>
      <c r="AA60">
        <v>0</v>
      </c>
      <c r="AB60">
        <v>52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116</v>
      </c>
      <c r="AI60" s="1">
        <v>44672.415081018517</v>
      </c>
      <c r="AJ60">
        <v>31</v>
      </c>
      <c r="AK60">
        <v>0</v>
      </c>
      <c r="AL60">
        <v>0</v>
      </c>
      <c r="AM60">
        <v>0</v>
      </c>
      <c r="AN60">
        <v>52</v>
      </c>
      <c r="AO60">
        <v>0</v>
      </c>
      <c r="AP60">
        <v>0</v>
      </c>
      <c r="AQ60">
        <v>0</v>
      </c>
      <c r="AR60">
        <v>0</v>
      </c>
      <c r="AS60">
        <v>0</v>
      </c>
      <c r="AT60" t="s">
        <v>85</v>
      </c>
      <c r="AU60" t="s">
        <v>85</v>
      </c>
      <c r="AV60" t="s">
        <v>85</v>
      </c>
      <c r="AW60" t="s">
        <v>85</v>
      </c>
      <c r="AX60" t="s">
        <v>85</v>
      </c>
      <c r="AY60" t="s">
        <v>85</v>
      </c>
      <c r="AZ60" t="s">
        <v>85</v>
      </c>
      <c r="BA60" t="s">
        <v>85</v>
      </c>
      <c r="BB60" t="s">
        <v>85</v>
      </c>
      <c r="BC60" t="s">
        <v>85</v>
      </c>
      <c r="BD60" t="s">
        <v>85</v>
      </c>
      <c r="BE60" t="s">
        <v>85</v>
      </c>
    </row>
    <row r="61" spans="1:57" hidden="1" x14ac:dyDescent="0.45">
      <c r="A61" t="s">
        <v>264</v>
      </c>
      <c r="B61" t="s">
        <v>79</v>
      </c>
      <c r="C61" t="s">
        <v>265</v>
      </c>
      <c r="D61" t="s">
        <v>81</v>
      </c>
      <c r="E61" s="2" t="str">
        <f>HYPERLINK("capsilon://?command=openfolder&amp;siteaddress=FAM.docvelocity-na8.net&amp;folderid=FXD07ACA12-B697-FD79-7DE5-EB3D702C3525","FX22025248")</f>
        <v>FX22025248</v>
      </c>
      <c r="F61" t="s">
        <v>19</v>
      </c>
      <c r="G61" t="s">
        <v>19</v>
      </c>
      <c r="H61" t="s">
        <v>82</v>
      </c>
      <c r="I61" t="s">
        <v>266</v>
      </c>
      <c r="J61">
        <v>0</v>
      </c>
      <c r="K61" t="s">
        <v>92</v>
      </c>
      <c r="L61" t="s">
        <v>93</v>
      </c>
      <c r="M61" t="s">
        <v>94</v>
      </c>
      <c r="N61">
        <v>2</v>
      </c>
      <c r="O61" s="1">
        <v>44672.529120370367</v>
      </c>
      <c r="P61" s="1">
        <v>44672.550613425927</v>
      </c>
      <c r="Q61">
        <v>1661</v>
      </c>
      <c r="R61">
        <v>196</v>
      </c>
      <c r="S61" t="b">
        <v>0</v>
      </c>
      <c r="T61" t="s">
        <v>85</v>
      </c>
      <c r="U61" t="b">
        <v>0</v>
      </c>
      <c r="V61" t="s">
        <v>242</v>
      </c>
      <c r="W61" s="1">
        <v>44672.546851851854</v>
      </c>
      <c r="X61">
        <v>98</v>
      </c>
      <c r="Y61">
        <v>0</v>
      </c>
      <c r="Z61">
        <v>0</v>
      </c>
      <c r="AA61">
        <v>0</v>
      </c>
      <c r="AB61">
        <v>52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103</v>
      </c>
      <c r="AI61" s="1">
        <v>44672.550613425927</v>
      </c>
      <c r="AJ61">
        <v>17</v>
      </c>
      <c r="AK61">
        <v>0</v>
      </c>
      <c r="AL61">
        <v>0</v>
      </c>
      <c r="AM61">
        <v>0</v>
      </c>
      <c r="AN61">
        <v>52</v>
      </c>
      <c r="AO61">
        <v>0</v>
      </c>
      <c r="AP61">
        <v>0</v>
      </c>
      <c r="AQ61">
        <v>0</v>
      </c>
      <c r="AR61">
        <v>0</v>
      </c>
      <c r="AS61">
        <v>0</v>
      </c>
      <c r="AT61" t="s">
        <v>85</v>
      </c>
      <c r="AU61" t="s">
        <v>85</v>
      </c>
      <c r="AV61" t="s">
        <v>85</v>
      </c>
      <c r="AW61" t="s">
        <v>85</v>
      </c>
      <c r="AX61" t="s">
        <v>85</v>
      </c>
      <c r="AY61" t="s">
        <v>85</v>
      </c>
      <c r="AZ61" t="s">
        <v>85</v>
      </c>
      <c r="BA61" t="s">
        <v>85</v>
      </c>
      <c r="BB61" t="s">
        <v>85</v>
      </c>
      <c r="BC61" t="s">
        <v>85</v>
      </c>
      <c r="BD61" t="s">
        <v>85</v>
      </c>
      <c r="BE61" t="s">
        <v>85</v>
      </c>
    </row>
    <row r="62" spans="1:57" x14ac:dyDescent="0.45">
      <c r="A62" t="s">
        <v>267</v>
      </c>
      <c r="B62" t="s">
        <v>79</v>
      </c>
      <c r="C62" t="s">
        <v>268</v>
      </c>
      <c r="D62" t="s">
        <v>81</v>
      </c>
      <c r="E62" s="2" t="str">
        <f>HYPERLINK("capsilon://?command=openfolder&amp;siteaddress=FAM.docvelocity-na8.net&amp;folderid=FX96BD537E-E633-F0B5-1A53-E32053624DA7","FX22044480")</f>
        <v>FX22044480</v>
      </c>
      <c r="F62" t="s">
        <v>19</v>
      </c>
      <c r="G62" t="s">
        <v>19</v>
      </c>
      <c r="H62" t="s">
        <v>82</v>
      </c>
      <c r="I62" t="s">
        <v>269</v>
      </c>
      <c r="J62">
        <v>28</v>
      </c>
      <c r="K62" t="s">
        <v>92</v>
      </c>
      <c r="L62" t="s">
        <v>93</v>
      </c>
      <c r="M62" t="s">
        <v>94</v>
      </c>
      <c r="N62">
        <v>2</v>
      </c>
      <c r="O62" s="1">
        <v>44673.5862037037</v>
      </c>
      <c r="P62" s="1">
        <v>44673.599826388891</v>
      </c>
      <c r="Q62">
        <v>831</v>
      </c>
      <c r="R62">
        <v>346</v>
      </c>
      <c r="S62" t="b">
        <v>0</v>
      </c>
      <c r="T62" t="s">
        <v>85</v>
      </c>
      <c r="U62" t="b">
        <v>0</v>
      </c>
      <c r="V62" t="s">
        <v>168</v>
      </c>
      <c r="W62" s="1">
        <v>44673.588599537034</v>
      </c>
      <c r="X62">
        <v>204</v>
      </c>
      <c r="Y62">
        <v>21</v>
      </c>
      <c r="Z62">
        <v>0</v>
      </c>
      <c r="AA62">
        <v>21</v>
      </c>
      <c r="AB62">
        <v>0</v>
      </c>
      <c r="AC62">
        <v>0</v>
      </c>
      <c r="AD62">
        <v>7</v>
      </c>
      <c r="AE62">
        <v>0</v>
      </c>
      <c r="AF62">
        <v>0</v>
      </c>
      <c r="AG62">
        <v>0</v>
      </c>
      <c r="AH62" t="s">
        <v>103</v>
      </c>
      <c r="AI62" s="1">
        <v>44673.599826388891</v>
      </c>
      <c r="AJ62">
        <v>142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7</v>
      </c>
      <c r="AQ62">
        <v>0</v>
      </c>
      <c r="AR62">
        <v>0</v>
      </c>
      <c r="AS62">
        <v>0</v>
      </c>
      <c r="AT62" t="s">
        <v>85</v>
      </c>
      <c r="AU62" t="s">
        <v>85</v>
      </c>
      <c r="AV62" t="s">
        <v>85</v>
      </c>
      <c r="AW62" t="s">
        <v>85</v>
      </c>
      <c r="AX62" t="s">
        <v>85</v>
      </c>
      <c r="AY62" t="s">
        <v>85</v>
      </c>
      <c r="AZ62" t="s">
        <v>85</v>
      </c>
      <c r="BA62" t="s">
        <v>85</v>
      </c>
      <c r="BB62" t="s">
        <v>85</v>
      </c>
      <c r="BC62" t="s">
        <v>85</v>
      </c>
      <c r="BD62" t="s">
        <v>85</v>
      </c>
      <c r="BE62" t="s">
        <v>85</v>
      </c>
    </row>
    <row r="63" spans="1:57" x14ac:dyDescent="0.45">
      <c r="A63" t="s">
        <v>270</v>
      </c>
      <c r="B63" t="s">
        <v>79</v>
      </c>
      <c r="C63" t="s">
        <v>268</v>
      </c>
      <c r="D63" t="s">
        <v>81</v>
      </c>
      <c r="E63" s="2" t="str">
        <f>HYPERLINK("capsilon://?command=openfolder&amp;siteaddress=FAM.docvelocity-na8.net&amp;folderid=FX96BD537E-E633-F0B5-1A53-E32053624DA7","FX22044480")</f>
        <v>FX22044480</v>
      </c>
      <c r="F63" t="s">
        <v>19</v>
      </c>
      <c r="G63" t="s">
        <v>19</v>
      </c>
      <c r="H63" t="s">
        <v>82</v>
      </c>
      <c r="I63" t="s">
        <v>271</v>
      </c>
      <c r="J63">
        <v>28</v>
      </c>
      <c r="K63" t="s">
        <v>92</v>
      </c>
      <c r="L63" t="s">
        <v>93</v>
      </c>
      <c r="M63" t="s">
        <v>94</v>
      </c>
      <c r="N63">
        <v>2</v>
      </c>
      <c r="O63" s="1">
        <v>44673.587696759256</v>
      </c>
      <c r="P63" s="1">
        <v>44673.601770833331</v>
      </c>
      <c r="Q63">
        <v>905</v>
      </c>
      <c r="R63">
        <v>311</v>
      </c>
      <c r="S63" t="b">
        <v>0</v>
      </c>
      <c r="T63" t="s">
        <v>85</v>
      </c>
      <c r="U63" t="b">
        <v>0</v>
      </c>
      <c r="V63" t="s">
        <v>168</v>
      </c>
      <c r="W63" s="1">
        <v>44673.590266203704</v>
      </c>
      <c r="X63">
        <v>144</v>
      </c>
      <c r="Y63">
        <v>21</v>
      </c>
      <c r="Z63">
        <v>0</v>
      </c>
      <c r="AA63">
        <v>21</v>
      </c>
      <c r="AB63">
        <v>0</v>
      </c>
      <c r="AC63">
        <v>0</v>
      </c>
      <c r="AD63">
        <v>7</v>
      </c>
      <c r="AE63">
        <v>0</v>
      </c>
      <c r="AF63">
        <v>0</v>
      </c>
      <c r="AG63">
        <v>0</v>
      </c>
      <c r="AH63" t="s">
        <v>103</v>
      </c>
      <c r="AI63" s="1">
        <v>44673.601770833331</v>
      </c>
      <c r="AJ63">
        <v>167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7</v>
      </c>
      <c r="AQ63">
        <v>0</v>
      </c>
      <c r="AR63">
        <v>0</v>
      </c>
      <c r="AS63">
        <v>0</v>
      </c>
      <c r="AT63" t="s">
        <v>85</v>
      </c>
      <c r="AU63" t="s">
        <v>85</v>
      </c>
      <c r="AV63" t="s">
        <v>85</v>
      </c>
      <c r="AW63" t="s">
        <v>85</v>
      </c>
      <c r="AX63" t="s">
        <v>85</v>
      </c>
      <c r="AY63" t="s">
        <v>85</v>
      </c>
      <c r="AZ63" t="s">
        <v>85</v>
      </c>
      <c r="BA63" t="s">
        <v>85</v>
      </c>
      <c r="BB63" t="s">
        <v>85</v>
      </c>
      <c r="BC63" t="s">
        <v>85</v>
      </c>
      <c r="BD63" t="s">
        <v>85</v>
      </c>
      <c r="BE63" t="s">
        <v>85</v>
      </c>
    </row>
    <row r="64" spans="1:57" hidden="1" x14ac:dyDescent="0.45">
      <c r="A64" t="s">
        <v>272</v>
      </c>
      <c r="B64" t="s">
        <v>79</v>
      </c>
      <c r="C64" t="s">
        <v>273</v>
      </c>
      <c r="D64" t="s">
        <v>81</v>
      </c>
      <c r="E64" s="2" t="str">
        <f>HYPERLINK("capsilon://?command=openfolder&amp;siteaddress=FAM.docvelocity-na8.net&amp;folderid=FX139D52AF-A1AD-7130-17BE-EAE1080FB109","FX22031665")</f>
        <v>FX22031665</v>
      </c>
      <c r="F64" t="s">
        <v>19</v>
      </c>
      <c r="G64" t="s">
        <v>19</v>
      </c>
      <c r="H64" t="s">
        <v>82</v>
      </c>
      <c r="I64" t="s">
        <v>274</v>
      </c>
      <c r="J64">
        <v>0</v>
      </c>
      <c r="K64" t="s">
        <v>92</v>
      </c>
      <c r="L64" t="s">
        <v>93</v>
      </c>
      <c r="M64" t="s">
        <v>94</v>
      </c>
      <c r="N64">
        <v>2</v>
      </c>
      <c r="O64" s="1">
        <v>44673.617789351854</v>
      </c>
      <c r="P64" s="1">
        <v>44673.654398148145</v>
      </c>
      <c r="Q64">
        <v>2936</v>
      </c>
      <c r="R64">
        <v>227</v>
      </c>
      <c r="S64" t="b">
        <v>0</v>
      </c>
      <c r="T64" t="s">
        <v>85</v>
      </c>
      <c r="U64" t="b">
        <v>0</v>
      </c>
      <c r="V64" t="s">
        <v>102</v>
      </c>
      <c r="W64" s="1">
        <v>44673.626689814817</v>
      </c>
      <c r="X64">
        <v>49</v>
      </c>
      <c r="Y64">
        <v>0</v>
      </c>
      <c r="Z64">
        <v>0</v>
      </c>
      <c r="AA64">
        <v>0</v>
      </c>
      <c r="AB64">
        <v>52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193</v>
      </c>
      <c r="AI64" s="1">
        <v>44673.654398148145</v>
      </c>
      <c r="AJ64">
        <v>17</v>
      </c>
      <c r="AK64">
        <v>0</v>
      </c>
      <c r="AL64">
        <v>0</v>
      </c>
      <c r="AM64">
        <v>0</v>
      </c>
      <c r="AN64">
        <v>52</v>
      </c>
      <c r="AO64">
        <v>0</v>
      </c>
      <c r="AP64">
        <v>0</v>
      </c>
      <c r="AQ64">
        <v>0</v>
      </c>
      <c r="AR64">
        <v>0</v>
      </c>
      <c r="AS64">
        <v>0</v>
      </c>
      <c r="AT64" t="s">
        <v>85</v>
      </c>
      <c r="AU64" t="s">
        <v>85</v>
      </c>
      <c r="AV64" t="s">
        <v>85</v>
      </c>
      <c r="AW64" t="s">
        <v>85</v>
      </c>
      <c r="AX64" t="s">
        <v>85</v>
      </c>
      <c r="AY64" t="s">
        <v>85</v>
      </c>
      <c r="AZ64" t="s">
        <v>85</v>
      </c>
      <c r="BA64" t="s">
        <v>85</v>
      </c>
      <c r="BB64" t="s">
        <v>85</v>
      </c>
      <c r="BC64" t="s">
        <v>85</v>
      </c>
      <c r="BD64" t="s">
        <v>85</v>
      </c>
      <c r="BE64" t="s">
        <v>85</v>
      </c>
    </row>
    <row r="65" spans="1:57" hidden="1" x14ac:dyDescent="0.45">
      <c r="A65" t="s">
        <v>275</v>
      </c>
      <c r="B65" t="s">
        <v>79</v>
      </c>
      <c r="C65" t="s">
        <v>276</v>
      </c>
      <c r="D65" t="s">
        <v>81</v>
      </c>
      <c r="E65" s="2" t="str">
        <f>HYPERLINK("capsilon://?command=openfolder&amp;siteaddress=FAM.docvelocity-na8.net&amp;folderid=FX5F4A121D-14E3-5FFA-8EAE-E213029EAD31","FX220311725")</f>
        <v>FX220311725</v>
      </c>
      <c r="F65" t="s">
        <v>19</v>
      </c>
      <c r="G65" t="s">
        <v>19</v>
      </c>
      <c r="H65" t="s">
        <v>82</v>
      </c>
      <c r="I65" t="s">
        <v>277</v>
      </c>
      <c r="J65">
        <v>0</v>
      </c>
      <c r="K65" t="s">
        <v>92</v>
      </c>
      <c r="L65" t="s">
        <v>93</v>
      </c>
      <c r="M65" t="s">
        <v>94</v>
      </c>
      <c r="N65">
        <v>2</v>
      </c>
      <c r="O65" s="1">
        <v>44677.541527777779</v>
      </c>
      <c r="P65" s="1">
        <v>44677.625104166669</v>
      </c>
      <c r="Q65">
        <v>6977</v>
      </c>
      <c r="R65">
        <v>244</v>
      </c>
      <c r="S65" t="b">
        <v>0</v>
      </c>
      <c r="T65" t="s">
        <v>85</v>
      </c>
      <c r="U65" t="b">
        <v>0</v>
      </c>
      <c r="V65" t="s">
        <v>246</v>
      </c>
      <c r="W65" s="1">
        <v>44677.574247685188</v>
      </c>
      <c r="X65">
        <v>128</v>
      </c>
      <c r="Y65">
        <v>0</v>
      </c>
      <c r="Z65">
        <v>0</v>
      </c>
      <c r="AA65">
        <v>0</v>
      </c>
      <c r="AB65">
        <v>52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103</v>
      </c>
      <c r="AI65" s="1">
        <v>44677.625104166669</v>
      </c>
      <c r="AJ65">
        <v>20</v>
      </c>
      <c r="AK65">
        <v>0</v>
      </c>
      <c r="AL65">
        <v>0</v>
      </c>
      <c r="AM65">
        <v>0</v>
      </c>
      <c r="AN65">
        <v>52</v>
      </c>
      <c r="AO65">
        <v>0</v>
      </c>
      <c r="AP65">
        <v>0</v>
      </c>
      <c r="AQ65">
        <v>0</v>
      </c>
      <c r="AR65">
        <v>0</v>
      </c>
      <c r="AS65">
        <v>0</v>
      </c>
      <c r="AT65" t="s">
        <v>85</v>
      </c>
      <c r="AU65" t="s">
        <v>85</v>
      </c>
      <c r="AV65" t="s">
        <v>85</v>
      </c>
      <c r="AW65" t="s">
        <v>85</v>
      </c>
      <c r="AX65" t="s">
        <v>85</v>
      </c>
      <c r="AY65" t="s">
        <v>85</v>
      </c>
      <c r="AZ65" t="s">
        <v>85</v>
      </c>
      <c r="BA65" t="s">
        <v>85</v>
      </c>
      <c r="BB65" t="s">
        <v>85</v>
      </c>
      <c r="BC65" t="s">
        <v>85</v>
      </c>
      <c r="BD65" t="s">
        <v>85</v>
      </c>
      <c r="BE65" t="s">
        <v>85</v>
      </c>
    </row>
    <row r="66" spans="1:57" hidden="1" x14ac:dyDescent="0.45">
      <c r="A66" t="s">
        <v>278</v>
      </c>
      <c r="B66" t="s">
        <v>79</v>
      </c>
      <c r="C66" t="s">
        <v>279</v>
      </c>
      <c r="D66" t="s">
        <v>81</v>
      </c>
      <c r="E66" s="2" t="str">
        <f>HYPERLINK("capsilon://?command=openfolder&amp;siteaddress=FAM.docvelocity-na8.net&amp;folderid=FXBB54D097-7F31-574B-E474-BE1EAFB7123B","FX220110553")</f>
        <v>FX220110553</v>
      </c>
      <c r="F66" t="s">
        <v>19</v>
      </c>
      <c r="G66" t="s">
        <v>19</v>
      </c>
      <c r="H66" t="s">
        <v>82</v>
      </c>
      <c r="I66" t="s">
        <v>280</v>
      </c>
      <c r="J66">
        <v>0</v>
      </c>
      <c r="K66" t="s">
        <v>92</v>
      </c>
      <c r="L66" t="s">
        <v>93</v>
      </c>
      <c r="M66" t="s">
        <v>94</v>
      </c>
      <c r="N66">
        <v>2</v>
      </c>
      <c r="O66" s="1">
        <v>44677.572534722225</v>
      </c>
      <c r="P66" s="1">
        <v>44677.62537037037</v>
      </c>
      <c r="Q66">
        <v>4487</v>
      </c>
      <c r="R66">
        <v>78</v>
      </c>
      <c r="S66" t="b">
        <v>0</v>
      </c>
      <c r="T66" t="s">
        <v>85</v>
      </c>
      <c r="U66" t="b">
        <v>0</v>
      </c>
      <c r="V66" t="s">
        <v>246</v>
      </c>
      <c r="W66" s="1">
        <v>44677.574560185189</v>
      </c>
      <c r="X66">
        <v>26</v>
      </c>
      <c r="Y66">
        <v>0</v>
      </c>
      <c r="Z66">
        <v>0</v>
      </c>
      <c r="AA66">
        <v>0</v>
      </c>
      <c r="AB66">
        <v>52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103</v>
      </c>
      <c r="AI66" s="1">
        <v>44677.62537037037</v>
      </c>
      <c r="AJ66">
        <v>22</v>
      </c>
      <c r="AK66">
        <v>0</v>
      </c>
      <c r="AL66">
        <v>0</v>
      </c>
      <c r="AM66">
        <v>0</v>
      </c>
      <c r="AN66">
        <v>52</v>
      </c>
      <c r="AO66">
        <v>0</v>
      </c>
      <c r="AP66">
        <v>0</v>
      </c>
      <c r="AQ66">
        <v>0</v>
      </c>
      <c r="AR66">
        <v>0</v>
      </c>
      <c r="AS66">
        <v>0</v>
      </c>
      <c r="AT66" t="s">
        <v>85</v>
      </c>
      <c r="AU66" t="s">
        <v>85</v>
      </c>
      <c r="AV66" t="s">
        <v>85</v>
      </c>
      <c r="AW66" t="s">
        <v>85</v>
      </c>
      <c r="AX66" t="s">
        <v>85</v>
      </c>
      <c r="AY66" t="s">
        <v>85</v>
      </c>
      <c r="AZ66" t="s">
        <v>85</v>
      </c>
      <c r="BA66" t="s">
        <v>85</v>
      </c>
      <c r="BB66" t="s">
        <v>85</v>
      </c>
      <c r="BC66" t="s">
        <v>85</v>
      </c>
      <c r="BD66" t="s">
        <v>85</v>
      </c>
      <c r="BE66" t="s">
        <v>85</v>
      </c>
    </row>
    <row r="67" spans="1:57" hidden="1" x14ac:dyDescent="0.45">
      <c r="A67" t="s">
        <v>281</v>
      </c>
      <c r="B67" t="s">
        <v>79</v>
      </c>
      <c r="C67" t="s">
        <v>279</v>
      </c>
      <c r="D67" t="s">
        <v>81</v>
      </c>
      <c r="E67" s="2" t="str">
        <f>HYPERLINK("capsilon://?command=openfolder&amp;siteaddress=FAM.docvelocity-na8.net&amp;folderid=FXBB54D097-7F31-574B-E474-BE1EAFB7123B","FX220110553")</f>
        <v>FX220110553</v>
      </c>
      <c r="F67" t="s">
        <v>19</v>
      </c>
      <c r="G67" t="s">
        <v>19</v>
      </c>
      <c r="H67" t="s">
        <v>82</v>
      </c>
      <c r="I67" t="s">
        <v>282</v>
      </c>
      <c r="J67">
        <v>0</v>
      </c>
      <c r="K67" t="s">
        <v>92</v>
      </c>
      <c r="L67" t="s">
        <v>93</v>
      </c>
      <c r="M67" t="s">
        <v>94</v>
      </c>
      <c r="N67">
        <v>2</v>
      </c>
      <c r="O67" s="1">
        <v>44677.572662037041</v>
      </c>
      <c r="P67" s="1">
        <v>44677.625821759262</v>
      </c>
      <c r="Q67">
        <v>4491</v>
      </c>
      <c r="R67">
        <v>102</v>
      </c>
      <c r="S67" t="b">
        <v>0</v>
      </c>
      <c r="T67" t="s">
        <v>85</v>
      </c>
      <c r="U67" t="b">
        <v>0</v>
      </c>
      <c r="V67" t="s">
        <v>246</v>
      </c>
      <c r="W67" s="1">
        <v>44677.575069444443</v>
      </c>
      <c r="X67">
        <v>43</v>
      </c>
      <c r="Y67">
        <v>0</v>
      </c>
      <c r="Z67">
        <v>0</v>
      </c>
      <c r="AA67">
        <v>0</v>
      </c>
      <c r="AB67">
        <v>52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103</v>
      </c>
      <c r="AI67" s="1">
        <v>44677.625821759262</v>
      </c>
      <c r="AJ67">
        <v>38</v>
      </c>
      <c r="AK67">
        <v>0</v>
      </c>
      <c r="AL67">
        <v>0</v>
      </c>
      <c r="AM67">
        <v>0</v>
      </c>
      <c r="AN67">
        <v>52</v>
      </c>
      <c r="AO67">
        <v>0</v>
      </c>
      <c r="AP67">
        <v>0</v>
      </c>
      <c r="AQ67">
        <v>0</v>
      </c>
      <c r="AR67">
        <v>0</v>
      </c>
      <c r="AS67">
        <v>0</v>
      </c>
      <c r="AT67" t="s">
        <v>85</v>
      </c>
      <c r="AU67" t="s">
        <v>85</v>
      </c>
      <c r="AV67" t="s">
        <v>85</v>
      </c>
      <c r="AW67" t="s">
        <v>85</v>
      </c>
      <c r="AX67" t="s">
        <v>85</v>
      </c>
      <c r="AY67" t="s">
        <v>85</v>
      </c>
      <c r="AZ67" t="s">
        <v>85</v>
      </c>
      <c r="BA67" t="s">
        <v>85</v>
      </c>
      <c r="BB67" t="s">
        <v>85</v>
      </c>
      <c r="BC67" t="s">
        <v>85</v>
      </c>
      <c r="BD67" t="s">
        <v>85</v>
      </c>
      <c r="BE67" t="s">
        <v>85</v>
      </c>
    </row>
    <row r="68" spans="1:57" x14ac:dyDescent="0.45">
      <c r="A68" t="s">
        <v>283</v>
      </c>
      <c r="B68" t="s">
        <v>79</v>
      </c>
      <c r="C68" t="s">
        <v>284</v>
      </c>
      <c r="D68" t="s">
        <v>81</v>
      </c>
      <c r="E68" s="2" t="str">
        <f>HYPERLINK("capsilon://?command=openfolder&amp;siteaddress=FAM.docvelocity-na8.net&amp;folderid=FX4573665E-60A4-EF71-E4C7-AB8E6E3DD73B","FX220212166")</f>
        <v>FX220212166</v>
      </c>
      <c r="F68" t="s">
        <v>19</v>
      </c>
      <c r="G68" t="s">
        <v>19</v>
      </c>
      <c r="H68" t="s">
        <v>82</v>
      </c>
      <c r="I68" t="s">
        <v>285</v>
      </c>
      <c r="J68">
        <v>0</v>
      </c>
      <c r="K68" t="s">
        <v>92</v>
      </c>
      <c r="L68" t="s">
        <v>93</v>
      </c>
      <c r="M68" t="s">
        <v>94</v>
      </c>
      <c r="N68">
        <v>2</v>
      </c>
      <c r="O68" s="1">
        <v>44677.690787037034</v>
      </c>
      <c r="P68" s="1">
        <v>44677.769884259258</v>
      </c>
      <c r="Q68">
        <v>5140</v>
      </c>
      <c r="R68">
        <v>1694</v>
      </c>
      <c r="S68" t="b">
        <v>0</v>
      </c>
      <c r="T68" t="s">
        <v>85</v>
      </c>
      <c r="U68" t="b">
        <v>0</v>
      </c>
      <c r="V68" t="s">
        <v>184</v>
      </c>
      <c r="W68" s="1">
        <v>44677.704895833333</v>
      </c>
      <c r="X68">
        <v>954</v>
      </c>
      <c r="Y68">
        <v>52</v>
      </c>
      <c r="Z68">
        <v>0</v>
      </c>
      <c r="AA68">
        <v>52</v>
      </c>
      <c r="AB68">
        <v>0</v>
      </c>
      <c r="AC68">
        <v>38</v>
      </c>
      <c r="AD68">
        <v>-52</v>
      </c>
      <c r="AE68">
        <v>0</v>
      </c>
      <c r="AF68">
        <v>0</v>
      </c>
      <c r="AG68">
        <v>0</v>
      </c>
      <c r="AH68" t="s">
        <v>103</v>
      </c>
      <c r="AI68" s="1">
        <v>44677.769884259258</v>
      </c>
      <c r="AJ68">
        <v>550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-52</v>
      </c>
      <c r="AQ68">
        <v>52</v>
      </c>
      <c r="AR68">
        <v>0</v>
      </c>
      <c r="AS68">
        <v>3</v>
      </c>
      <c r="AT68" t="s">
        <v>85</v>
      </c>
      <c r="AU68" t="s">
        <v>85</v>
      </c>
      <c r="AV68" t="s">
        <v>85</v>
      </c>
      <c r="AW68" t="s">
        <v>85</v>
      </c>
      <c r="AX68" t="s">
        <v>85</v>
      </c>
      <c r="AY68" t="s">
        <v>85</v>
      </c>
      <c r="AZ68" t="s">
        <v>85</v>
      </c>
      <c r="BA68" t="s">
        <v>85</v>
      </c>
      <c r="BB68" t="s">
        <v>85</v>
      </c>
      <c r="BC68" t="s">
        <v>85</v>
      </c>
      <c r="BD68" t="s">
        <v>85</v>
      </c>
      <c r="BE68" t="s">
        <v>85</v>
      </c>
    </row>
    <row r="69" spans="1:57" x14ac:dyDescent="0.45">
      <c r="A69" t="s">
        <v>286</v>
      </c>
      <c r="B69" t="s">
        <v>79</v>
      </c>
      <c r="C69" t="s">
        <v>284</v>
      </c>
      <c r="D69" t="s">
        <v>81</v>
      </c>
      <c r="E69" s="2" t="str">
        <f>HYPERLINK("capsilon://?command=openfolder&amp;siteaddress=FAM.docvelocity-na8.net&amp;folderid=FX4573665E-60A4-EF71-E4C7-AB8E6E3DD73B","FX220212166")</f>
        <v>FX220212166</v>
      </c>
      <c r="F69" t="s">
        <v>19</v>
      </c>
      <c r="G69" t="s">
        <v>19</v>
      </c>
      <c r="H69" t="s">
        <v>82</v>
      </c>
      <c r="I69" t="s">
        <v>285</v>
      </c>
      <c r="J69">
        <v>364</v>
      </c>
      <c r="K69" t="s">
        <v>92</v>
      </c>
      <c r="L69" t="s">
        <v>93</v>
      </c>
      <c r="M69" t="s">
        <v>94</v>
      </c>
      <c r="N69">
        <v>2</v>
      </c>
      <c r="O69" s="1">
        <v>44677.770740740743</v>
      </c>
      <c r="P69" s="1">
        <v>44677.91710648148</v>
      </c>
      <c r="Q69">
        <v>4009</v>
      </c>
      <c r="R69">
        <v>8637</v>
      </c>
      <c r="S69" t="b">
        <v>0</v>
      </c>
      <c r="T69" t="s">
        <v>85</v>
      </c>
      <c r="U69" t="b">
        <v>1</v>
      </c>
      <c r="V69" t="s">
        <v>287</v>
      </c>
      <c r="W69" s="1">
        <v>44677.854988425926</v>
      </c>
      <c r="X69">
        <v>2616</v>
      </c>
      <c r="Y69">
        <v>387</v>
      </c>
      <c r="Z69">
        <v>0</v>
      </c>
      <c r="AA69">
        <v>387</v>
      </c>
      <c r="AB69">
        <v>0</v>
      </c>
      <c r="AC69">
        <v>115</v>
      </c>
      <c r="AD69">
        <v>-23</v>
      </c>
      <c r="AE69">
        <v>0</v>
      </c>
      <c r="AF69">
        <v>0</v>
      </c>
      <c r="AG69">
        <v>0</v>
      </c>
      <c r="AH69" t="s">
        <v>288</v>
      </c>
      <c r="AI69" s="1">
        <v>44677.91710648148</v>
      </c>
      <c r="AJ69">
        <v>2888</v>
      </c>
      <c r="AK69">
        <v>2</v>
      </c>
      <c r="AL69">
        <v>0</v>
      </c>
      <c r="AM69">
        <v>2</v>
      </c>
      <c r="AN69">
        <v>0</v>
      </c>
      <c r="AO69">
        <v>1</v>
      </c>
      <c r="AP69">
        <v>-25</v>
      </c>
      <c r="AQ69">
        <v>0</v>
      </c>
      <c r="AR69">
        <v>0</v>
      </c>
      <c r="AS69">
        <v>0</v>
      </c>
      <c r="AT69" t="s">
        <v>85</v>
      </c>
      <c r="AU69" t="s">
        <v>85</v>
      </c>
      <c r="AV69" t="s">
        <v>85</v>
      </c>
      <c r="AW69" t="s">
        <v>85</v>
      </c>
      <c r="AX69" t="s">
        <v>85</v>
      </c>
      <c r="AY69" t="s">
        <v>85</v>
      </c>
      <c r="AZ69" t="s">
        <v>85</v>
      </c>
      <c r="BA69" t="s">
        <v>85</v>
      </c>
      <c r="BB69" t="s">
        <v>85</v>
      </c>
      <c r="BC69" t="s">
        <v>85</v>
      </c>
      <c r="BD69" t="s">
        <v>85</v>
      </c>
      <c r="BE69" t="s">
        <v>85</v>
      </c>
    </row>
    <row r="70" spans="1:57" hidden="1" x14ac:dyDescent="0.45">
      <c r="A70" t="s">
        <v>289</v>
      </c>
      <c r="B70" t="s">
        <v>79</v>
      </c>
      <c r="C70" t="s">
        <v>290</v>
      </c>
      <c r="D70" t="s">
        <v>81</v>
      </c>
      <c r="E70" s="2" t="str">
        <f>HYPERLINK("capsilon://?command=openfolder&amp;siteaddress=FAM.docvelocity-na8.net&amp;folderid=FX8B0F2311-9D8A-C6EF-02D9-BAFDAA81F3ED","FX22037033")</f>
        <v>FX22037033</v>
      </c>
      <c r="F70" t="s">
        <v>19</v>
      </c>
      <c r="G70" t="s">
        <v>19</v>
      </c>
      <c r="H70" t="s">
        <v>82</v>
      </c>
      <c r="I70" t="s">
        <v>291</v>
      </c>
      <c r="J70">
        <v>0</v>
      </c>
      <c r="K70" t="s">
        <v>92</v>
      </c>
      <c r="L70" t="s">
        <v>93</v>
      </c>
      <c r="M70" t="s">
        <v>94</v>
      </c>
      <c r="N70">
        <v>2</v>
      </c>
      <c r="O70" s="1">
        <v>44678.548784722225</v>
      </c>
      <c r="P70" s="1">
        <v>44678.5703125</v>
      </c>
      <c r="Q70">
        <v>1735</v>
      </c>
      <c r="R70">
        <v>125</v>
      </c>
      <c r="S70" t="b">
        <v>0</v>
      </c>
      <c r="T70" t="s">
        <v>85</v>
      </c>
      <c r="U70" t="b">
        <v>0</v>
      </c>
      <c r="V70" t="s">
        <v>242</v>
      </c>
      <c r="W70" s="1">
        <v>44678.550104166665</v>
      </c>
      <c r="X70">
        <v>63</v>
      </c>
      <c r="Y70">
        <v>0</v>
      </c>
      <c r="Z70">
        <v>0</v>
      </c>
      <c r="AA70">
        <v>0</v>
      </c>
      <c r="AB70">
        <v>52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138</v>
      </c>
      <c r="AI70" s="1">
        <v>44678.5703125</v>
      </c>
      <c r="AJ70">
        <v>21</v>
      </c>
      <c r="AK70">
        <v>0</v>
      </c>
      <c r="AL70">
        <v>0</v>
      </c>
      <c r="AM70">
        <v>0</v>
      </c>
      <c r="AN70">
        <v>52</v>
      </c>
      <c r="AO70">
        <v>0</v>
      </c>
      <c r="AP70">
        <v>0</v>
      </c>
      <c r="AQ70">
        <v>0</v>
      </c>
      <c r="AR70">
        <v>0</v>
      </c>
      <c r="AS70">
        <v>0</v>
      </c>
      <c r="AT70" t="s">
        <v>85</v>
      </c>
      <c r="AU70" t="s">
        <v>85</v>
      </c>
      <c r="AV70" t="s">
        <v>85</v>
      </c>
      <c r="AW70" t="s">
        <v>85</v>
      </c>
      <c r="AX70" t="s">
        <v>85</v>
      </c>
      <c r="AY70" t="s">
        <v>85</v>
      </c>
      <c r="AZ70" t="s">
        <v>85</v>
      </c>
      <c r="BA70" t="s">
        <v>85</v>
      </c>
      <c r="BB70" t="s">
        <v>85</v>
      </c>
      <c r="BC70" t="s">
        <v>85</v>
      </c>
      <c r="BD70" t="s">
        <v>85</v>
      </c>
      <c r="BE70" t="s">
        <v>85</v>
      </c>
    </row>
    <row r="71" spans="1:57" hidden="1" x14ac:dyDescent="0.45">
      <c r="A71" t="s">
        <v>292</v>
      </c>
      <c r="B71" t="s">
        <v>79</v>
      </c>
      <c r="C71" t="s">
        <v>290</v>
      </c>
      <c r="D71" t="s">
        <v>81</v>
      </c>
      <c r="E71" s="2" t="str">
        <f>HYPERLINK("capsilon://?command=openfolder&amp;siteaddress=FAM.docvelocity-na8.net&amp;folderid=FX8B0F2311-9D8A-C6EF-02D9-BAFDAA81F3ED","FX22037033")</f>
        <v>FX22037033</v>
      </c>
      <c r="F71" t="s">
        <v>19</v>
      </c>
      <c r="G71" t="s">
        <v>19</v>
      </c>
      <c r="H71" t="s">
        <v>82</v>
      </c>
      <c r="I71" t="s">
        <v>293</v>
      </c>
      <c r="J71">
        <v>0</v>
      </c>
      <c r="K71" t="s">
        <v>92</v>
      </c>
      <c r="L71" t="s">
        <v>93</v>
      </c>
      <c r="M71" t="s">
        <v>94</v>
      </c>
      <c r="N71">
        <v>2</v>
      </c>
      <c r="O71" s="1">
        <v>44679.376747685186</v>
      </c>
      <c r="P71" s="1">
        <v>44679.390625</v>
      </c>
      <c r="Q71">
        <v>1100</v>
      </c>
      <c r="R71">
        <v>99</v>
      </c>
      <c r="S71" t="b">
        <v>0</v>
      </c>
      <c r="T71" t="s">
        <v>85</v>
      </c>
      <c r="U71" t="b">
        <v>0</v>
      </c>
      <c r="V71" t="s">
        <v>95</v>
      </c>
      <c r="W71" s="1">
        <v>44679.38989583333</v>
      </c>
      <c r="X71">
        <v>56</v>
      </c>
      <c r="Y71">
        <v>0</v>
      </c>
      <c r="Z71">
        <v>0</v>
      </c>
      <c r="AA71">
        <v>0</v>
      </c>
      <c r="AB71">
        <v>52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96</v>
      </c>
      <c r="AI71" s="1">
        <v>44679.390625</v>
      </c>
      <c r="AJ71">
        <v>43</v>
      </c>
      <c r="AK71">
        <v>0</v>
      </c>
      <c r="AL71">
        <v>0</v>
      </c>
      <c r="AM71">
        <v>0</v>
      </c>
      <c r="AN71">
        <v>52</v>
      </c>
      <c r="AO71">
        <v>0</v>
      </c>
      <c r="AP71">
        <v>0</v>
      </c>
      <c r="AQ71">
        <v>0</v>
      </c>
      <c r="AR71">
        <v>0</v>
      </c>
      <c r="AS71">
        <v>0</v>
      </c>
      <c r="AT71" t="s">
        <v>85</v>
      </c>
      <c r="AU71" t="s">
        <v>85</v>
      </c>
      <c r="AV71" t="s">
        <v>85</v>
      </c>
      <c r="AW71" t="s">
        <v>85</v>
      </c>
      <c r="AX71" t="s">
        <v>85</v>
      </c>
      <c r="AY71" t="s">
        <v>85</v>
      </c>
      <c r="AZ71" t="s">
        <v>85</v>
      </c>
      <c r="BA71" t="s">
        <v>85</v>
      </c>
      <c r="BB71" t="s">
        <v>85</v>
      </c>
      <c r="BC71" t="s">
        <v>85</v>
      </c>
      <c r="BD71" t="s">
        <v>85</v>
      </c>
      <c r="BE71" t="s">
        <v>85</v>
      </c>
    </row>
    <row r="72" spans="1:57" x14ac:dyDescent="0.45">
      <c r="A72" t="s">
        <v>294</v>
      </c>
      <c r="B72" t="s">
        <v>79</v>
      </c>
      <c r="C72" t="s">
        <v>295</v>
      </c>
      <c r="D72" t="s">
        <v>81</v>
      </c>
      <c r="E72" s="2" t="str">
        <f>HYPERLINK("capsilon://?command=openfolder&amp;siteaddress=FAM.docvelocity-na8.net&amp;folderid=FX9BAA294F-C4B9-0229-0338-C463777352E6","FX22045314")</f>
        <v>FX22045314</v>
      </c>
      <c r="F72" t="s">
        <v>19</v>
      </c>
      <c r="G72" t="s">
        <v>19</v>
      </c>
      <c r="H72" t="s">
        <v>82</v>
      </c>
      <c r="I72" t="s">
        <v>296</v>
      </c>
      <c r="J72">
        <v>28</v>
      </c>
      <c r="K72" t="s">
        <v>92</v>
      </c>
      <c r="L72" t="s">
        <v>93</v>
      </c>
      <c r="M72" t="s">
        <v>94</v>
      </c>
      <c r="N72">
        <v>2</v>
      </c>
      <c r="O72" s="1">
        <v>44679.381041666667</v>
      </c>
      <c r="P72" s="1">
        <v>44679.393854166665</v>
      </c>
      <c r="Q72">
        <v>784</v>
      </c>
      <c r="R72">
        <v>323</v>
      </c>
      <c r="S72" t="b">
        <v>0</v>
      </c>
      <c r="T72" t="s">
        <v>85</v>
      </c>
      <c r="U72" t="b">
        <v>0</v>
      </c>
      <c r="V72" t="s">
        <v>95</v>
      </c>
      <c r="W72" s="1">
        <v>44679.391493055555</v>
      </c>
      <c r="X72">
        <v>137</v>
      </c>
      <c r="Y72">
        <v>21</v>
      </c>
      <c r="Z72">
        <v>0</v>
      </c>
      <c r="AA72">
        <v>21</v>
      </c>
      <c r="AB72">
        <v>0</v>
      </c>
      <c r="AC72">
        <v>0</v>
      </c>
      <c r="AD72">
        <v>7</v>
      </c>
      <c r="AE72">
        <v>0</v>
      </c>
      <c r="AF72">
        <v>0</v>
      </c>
      <c r="AG72">
        <v>0</v>
      </c>
      <c r="AH72" t="s">
        <v>96</v>
      </c>
      <c r="AI72" s="1">
        <v>44679.393854166665</v>
      </c>
      <c r="AJ72">
        <v>186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7</v>
      </c>
      <c r="AQ72">
        <v>0</v>
      </c>
      <c r="AR72">
        <v>0</v>
      </c>
      <c r="AS72">
        <v>0</v>
      </c>
      <c r="AT72" t="s">
        <v>85</v>
      </c>
      <c r="AU72" t="s">
        <v>85</v>
      </c>
      <c r="AV72" t="s">
        <v>85</v>
      </c>
      <c r="AW72" t="s">
        <v>85</v>
      </c>
      <c r="AX72" t="s">
        <v>85</v>
      </c>
      <c r="AY72" t="s">
        <v>85</v>
      </c>
      <c r="AZ72" t="s">
        <v>85</v>
      </c>
      <c r="BA72" t="s">
        <v>85</v>
      </c>
      <c r="BB72" t="s">
        <v>85</v>
      </c>
      <c r="BC72" t="s">
        <v>85</v>
      </c>
      <c r="BD72" t="s">
        <v>85</v>
      </c>
      <c r="BE72" t="s">
        <v>85</v>
      </c>
    </row>
    <row r="73" spans="1:57" x14ac:dyDescent="0.45">
      <c r="A73" t="s">
        <v>297</v>
      </c>
      <c r="B73" t="s">
        <v>79</v>
      </c>
      <c r="C73" t="s">
        <v>298</v>
      </c>
      <c r="D73" t="s">
        <v>81</v>
      </c>
      <c r="E73" s="2" t="str">
        <f>HYPERLINK("capsilon://?command=openfolder&amp;siteaddress=FAM.docvelocity-na8.net&amp;folderid=FX551027BD-5485-0476-52ED-6A589C13F784","FX220313451")</f>
        <v>FX220313451</v>
      </c>
      <c r="F73" t="s">
        <v>19</v>
      </c>
      <c r="G73" t="s">
        <v>19</v>
      </c>
      <c r="H73" t="s">
        <v>82</v>
      </c>
      <c r="I73" t="s">
        <v>299</v>
      </c>
      <c r="J73">
        <v>71</v>
      </c>
      <c r="K73" t="s">
        <v>92</v>
      </c>
      <c r="L73" t="s">
        <v>93</v>
      </c>
      <c r="M73" t="s">
        <v>94</v>
      </c>
      <c r="N73">
        <v>2</v>
      </c>
      <c r="O73" s="1">
        <v>44679.417812500003</v>
      </c>
      <c r="P73" s="1">
        <v>44679.43440972222</v>
      </c>
      <c r="Q73">
        <v>893</v>
      </c>
      <c r="R73">
        <v>541</v>
      </c>
      <c r="S73" t="b">
        <v>0</v>
      </c>
      <c r="T73" t="s">
        <v>85</v>
      </c>
      <c r="U73" t="b">
        <v>0</v>
      </c>
      <c r="V73" t="s">
        <v>95</v>
      </c>
      <c r="W73" s="1">
        <v>44679.43072916667</v>
      </c>
      <c r="X73">
        <v>224</v>
      </c>
      <c r="Y73">
        <v>66</v>
      </c>
      <c r="Z73">
        <v>0</v>
      </c>
      <c r="AA73">
        <v>66</v>
      </c>
      <c r="AB73">
        <v>0</v>
      </c>
      <c r="AC73">
        <v>1</v>
      </c>
      <c r="AD73">
        <v>5</v>
      </c>
      <c r="AE73">
        <v>0</v>
      </c>
      <c r="AF73">
        <v>0</v>
      </c>
      <c r="AG73">
        <v>0</v>
      </c>
      <c r="AH73" t="s">
        <v>116</v>
      </c>
      <c r="AI73" s="1">
        <v>44679.43440972222</v>
      </c>
      <c r="AJ73">
        <v>317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85</v>
      </c>
      <c r="AU73" t="s">
        <v>85</v>
      </c>
      <c r="AV73" t="s">
        <v>85</v>
      </c>
      <c r="AW73" t="s">
        <v>85</v>
      </c>
      <c r="AX73" t="s">
        <v>85</v>
      </c>
      <c r="AY73" t="s">
        <v>85</v>
      </c>
      <c r="AZ73" t="s">
        <v>85</v>
      </c>
      <c r="BA73" t="s">
        <v>85</v>
      </c>
      <c r="BB73" t="s">
        <v>85</v>
      </c>
      <c r="BC73" t="s">
        <v>85</v>
      </c>
      <c r="BD73" t="s">
        <v>85</v>
      </c>
      <c r="BE73" t="s">
        <v>85</v>
      </c>
    </row>
    <row r="74" spans="1:57" hidden="1" x14ac:dyDescent="0.45">
      <c r="A74" t="s">
        <v>300</v>
      </c>
      <c r="B74" t="s">
        <v>79</v>
      </c>
      <c r="C74" t="s">
        <v>301</v>
      </c>
      <c r="D74" t="s">
        <v>81</v>
      </c>
      <c r="E74" s="2" t="str">
        <f>HYPERLINK("capsilon://?command=openfolder&amp;siteaddress=FAM.docvelocity-na8.net&amp;folderid=FXB267A0F6-36A8-8E04-C50E-A71CE04897F5","FX21076750")</f>
        <v>FX21076750</v>
      </c>
      <c r="F74" t="s">
        <v>19</v>
      </c>
      <c r="G74" t="s">
        <v>19</v>
      </c>
      <c r="H74" t="s">
        <v>82</v>
      </c>
      <c r="I74" t="s">
        <v>302</v>
      </c>
      <c r="J74">
        <v>0</v>
      </c>
      <c r="K74" t="s">
        <v>92</v>
      </c>
      <c r="L74" t="s">
        <v>93</v>
      </c>
      <c r="M74" t="s">
        <v>94</v>
      </c>
      <c r="N74">
        <v>2</v>
      </c>
      <c r="O74" s="1">
        <v>44679.572881944441</v>
      </c>
      <c r="P74" s="1">
        <v>44679.602685185186</v>
      </c>
      <c r="Q74">
        <v>2414</v>
      </c>
      <c r="R74">
        <v>161</v>
      </c>
      <c r="S74" t="b">
        <v>0</v>
      </c>
      <c r="T74" t="s">
        <v>85</v>
      </c>
      <c r="U74" t="b">
        <v>0</v>
      </c>
      <c r="V74" t="s">
        <v>242</v>
      </c>
      <c r="W74" s="1">
        <v>44679.581828703704</v>
      </c>
      <c r="X74">
        <v>123</v>
      </c>
      <c r="Y74">
        <v>0</v>
      </c>
      <c r="Z74">
        <v>0</v>
      </c>
      <c r="AA74">
        <v>0</v>
      </c>
      <c r="AB74">
        <v>52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138</v>
      </c>
      <c r="AI74" s="1">
        <v>44679.602685185186</v>
      </c>
      <c r="AJ74">
        <v>22</v>
      </c>
      <c r="AK74">
        <v>0</v>
      </c>
      <c r="AL74">
        <v>0</v>
      </c>
      <c r="AM74">
        <v>0</v>
      </c>
      <c r="AN74">
        <v>52</v>
      </c>
      <c r="AO74">
        <v>0</v>
      </c>
      <c r="AP74">
        <v>0</v>
      </c>
      <c r="AQ74">
        <v>0</v>
      </c>
      <c r="AR74">
        <v>0</v>
      </c>
      <c r="AS74">
        <v>0</v>
      </c>
      <c r="AT74" t="s">
        <v>85</v>
      </c>
      <c r="AU74" t="s">
        <v>85</v>
      </c>
      <c r="AV74" t="s">
        <v>85</v>
      </c>
      <c r="AW74" t="s">
        <v>85</v>
      </c>
      <c r="AX74" t="s">
        <v>85</v>
      </c>
      <c r="AY74" t="s">
        <v>85</v>
      </c>
      <c r="AZ74" t="s">
        <v>85</v>
      </c>
      <c r="BA74" t="s">
        <v>85</v>
      </c>
      <c r="BB74" t="s">
        <v>85</v>
      </c>
      <c r="BC74" t="s">
        <v>85</v>
      </c>
      <c r="BD74" t="s">
        <v>85</v>
      </c>
      <c r="BE74" t="s">
        <v>85</v>
      </c>
    </row>
    <row r="75" spans="1:57" hidden="1" x14ac:dyDescent="0.45">
      <c r="A75" t="s">
        <v>303</v>
      </c>
      <c r="B75" t="s">
        <v>79</v>
      </c>
      <c r="C75" t="s">
        <v>203</v>
      </c>
      <c r="D75" t="s">
        <v>81</v>
      </c>
      <c r="E75" s="2" t="str">
        <f>HYPERLINK("capsilon://?command=openfolder&amp;siteaddress=FAM.docvelocity-na8.net&amp;folderid=FXA10B8680-52D9-F05A-63E4-FE9B4C3E9A3B","FX22025355")</f>
        <v>FX22025355</v>
      </c>
      <c r="F75" t="s">
        <v>19</v>
      </c>
      <c r="G75" t="s">
        <v>19</v>
      </c>
      <c r="H75" t="s">
        <v>82</v>
      </c>
      <c r="I75" t="s">
        <v>304</v>
      </c>
      <c r="J75">
        <v>0</v>
      </c>
      <c r="K75" t="s">
        <v>92</v>
      </c>
      <c r="L75" t="s">
        <v>93</v>
      </c>
      <c r="M75" t="s">
        <v>94</v>
      </c>
      <c r="N75">
        <v>2</v>
      </c>
      <c r="O75" s="1">
        <v>44656.390949074077</v>
      </c>
      <c r="P75" s="1">
        <v>44656.40934027778</v>
      </c>
      <c r="Q75">
        <v>1468</v>
      </c>
      <c r="R75">
        <v>121</v>
      </c>
      <c r="S75" t="b">
        <v>0</v>
      </c>
      <c r="T75" t="s">
        <v>85</v>
      </c>
      <c r="U75" t="b">
        <v>0</v>
      </c>
      <c r="V75" t="s">
        <v>148</v>
      </c>
      <c r="W75" s="1">
        <v>44656.405694444446</v>
      </c>
      <c r="X75">
        <v>95</v>
      </c>
      <c r="Y75">
        <v>0</v>
      </c>
      <c r="Z75">
        <v>0</v>
      </c>
      <c r="AA75">
        <v>0</v>
      </c>
      <c r="AB75">
        <v>52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116</v>
      </c>
      <c r="AI75" s="1">
        <v>44656.40934027778</v>
      </c>
      <c r="AJ75">
        <v>26</v>
      </c>
      <c r="AK75">
        <v>0</v>
      </c>
      <c r="AL75">
        <v>0</v>
      </c>
      <c r="AM75">
        <v>0</v>
      </c>
      <c r="AN75">
        <v>52</v>
      </c>
      <c r="AO75">
        <v>0</v>
      </c>
      <c r="AP75">
        <v>0</v>
      </c>
      <c r="AQ75">
        <v>0</v>
      </c>
      <c r="AR75">
        <v>0</v>
      </c>
      <c r="AS75">
        <v>0</v>
      </c>
      <c r="AT75" t="s">
        <v>85</v>
      </c>
      <c r="AU75" t="s">
        <v>85</v>
      </c>
      <c r="AV75" t="s">
        <v>85</v>
      </c>
      <c r="AW75" t="s">
        <v>85</v>
      </c>
      <c r="AX75" t="s">
        <v>85</v>
      </c>
      <c r="AY75" t="s">
        <v>85</v>
      </c>
      <c r="AZ75" t="s">
        <v>85</v>
      </c>
      <c r="BA75" t="s">
        <v>85</v>
      </c>
      <c r="BB75" t="s">
        <v>85</v>
      </c>
      <c r="BC75" t="s">
        <v>85</v>
      </c>
      <c r="BD75" t="s">
        <v>85</v>
      </c>
      <c r="BE75" t="s">
        <v>85</v>
      </c>
    </row>
  </sheetData>
  <autoFilter ref="A1:BE75" xr:uid="{00000000-0001-0000-0100-000000000000}">
    <filterColumn colId="10">
      <filters>
        <filter val="COMPLETED"/>
      </filters>
    </filterColumn>
    <filterColumn colId="24">
      <filters>
        <filter val="124"/>
        <filter val="129"/>
        <filter val="149"/>
        <filter val="21"/>
        <filter val="244"/>
        <filter val="27"/>
        <filter val="36"/>
        <filter val="387"/>
        <filter val="44"/>
        <filter val="47"/>
        <filter val="52"/>
        <filter val="61"/>
        <filter val="66"/>
        <filter val="69"/>
        <filter val="71"/>
        <filter val="76"/>
        <filter val="81"/>
        <filter val="84"/>
        <filter val="87"/>
        <filter val="89"/>
        <filter val="9"/>
        <filter val="9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2022-04-29T15:00:00Z</dcterms:created>
  <dcterms:modified xsi:type="dcterms:W3CDTF">2022-05-05T12:18:47Z</dcterms:modified>
</cp:coreProperties>
</file>