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0" documentId="11_8711B07E63DE07C6D516A81EA15CFCC03D11165A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2" i="2" l="1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<sst xmlns="http://schemas.openxmlformats.org/spreadsheetml/2006/main" count="8291" uniqueCount="809">
  <si>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</si>
  <si>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</si>
  <si>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</si>
  <si>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</si>
  <si>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</si>
  <si>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</si>
  <si>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</si>
  <si>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</si>
  <si>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</si>
  <si>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</si>
  <si>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</si>
  <si>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</si>
  <si>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</si>
  <si>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</si>
  <si>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</si>
  <si>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</si>
  <si>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</si>
  <si>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</si>
  <si>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</si>
  <si>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</si>
  <si>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</si>
  <si>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</si>
  <si>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</si>
  <si>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</si>
  <si>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</si>
  <si>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</si>
  <si>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</si>
  <si>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</si>
  <si>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</si>
  <si>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</si>
  <si>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</si>
  <si>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</si>
  <si>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</si>
  <si>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</si>
  <si>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</si>
  <si>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</si>
  <si>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</si>
  <si>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</si>
  <si>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</si>
  <si>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</si>
  <si>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</si>
  <si>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</si>
  <si>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</si>
  <si>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</si>
  <si>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</si>
  <si>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</si>
  <si>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</si>
  <si>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</si>
  <si>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</si>
  <si>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</si>
  <si>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</si>
  <si>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</si>
  <si>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</si>
  <si>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</si>
  <si>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</si>
  <si>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</si>
  <si>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</si>
  <si>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</si>
  <si>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</si>
  <si>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</si>
  <si>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</si>
  <si>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</si>
  <si>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</si>
  <si>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</si>
  <si>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</si>
  <si>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</si>
  <si>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</si>
  <si>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</si>
  <si>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</si>
  <si>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</si>
  <si>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</si>
  <si>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</si>
  <si>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</si>
  <si>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</si>
  <si>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</si>
  <si>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</si>
  <si>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</si>
  <si>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</si>
  <si>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</si>
  <si>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WI220510186</t>
  </si>
  <si>
    <t>DATA_VALIDATION</t>
  </si>
  <si>
    <t>201130013697</t>
  </si>
  <si>
    <t>Folder</t>
  </si>
  <si>
    <t>Mailitem</t>
  </si>
  <si>
    <t>MI220593500</t>
  </si>
  <si>
    <t>COMPLETED</t>
  </si>
  <si>
    <t>MARK_AS_COMPLETED</t>
  </si>
  <si>
    <t>Queue</t>
  </si>
  <si>
    <t>N/A</t>
  </si>
  <si>
    <t>Suraj Toradmal</t>
  </si>
  <si>
    <t>WI220510233</t>
  </si>
  <si>
    <t>201300023067</t>
  </si>
  <si>
    <t>MI220593979</t>
  </si>
  <si>
    <t>Swapnil Chavan</t>
  </si>
  <si>
    <t>Dashrath Soren</t>
  </si>
  <si>
    <t>WI220510240</t>
  </si>
  <si>
    <t>MI220594052</t>
  </si>
  <si>
    <t>Pratik Bhandwalkar</t>
  </si>
  <si>
    <t>WI220510300</t>
  </si>
  <si>
    <t>201300022695</t>
  </si>
  <si>
    <t>MI220594575</t>
  </si>
  <si>
    <t>WI220510408</t>
  </si>
  <si>
    <t>Nikita Mandage</t>
  </si>
  <si>
    <t>WI220510671</t>
  </si>
  <si>
    <t>201340000813</t>
  </si>
  <si>
    <t>MI220597104</t>
  </si>
  <si>
    <t>Nayan Naramshettiwar</t>
  </si>
  <si>
    <t>Mohini Shinde</t>
  </si>
  <si>
    <t>WI220510814</t>
  </si>
  <si>
    <t>201330006683</t>
  </si>
  <si>
    <t>MI220598738</t>
  </si>
  <si>
    <t>WI220511127</t>
  </si>
  <si>
    <t>201300022566</t>
  </si>
  <si>
    <t>MI2205102082</t>
  </si>
  <si>
    <t>Samadhan Kamble</t>
  </si>
  <si>
    <t>WI22051115</t>
  </si>
  <si>
    <t>201340000832</t>
  </si>
  <si>
    <t>MI220512322</t>
  </si>
  <si>
    <t>Swapnil Ambesange</t>
  </si>
  <si>
    <t>Ketan Pathak</t>
  </si>
  <si>
    <t>WI220511346</t>
  </si>
  <si>
    <t>201300023005</t>
  </si>
  <si>
    <t>MI2205103830</t>
  </si>
  <si>
    <t>WI220511655</t>
  </si>
  <si>
    <t>201330006674</t>
  </si>
  <si>
    <t>MI2205107598</t>
  </si>
  <si>
    <t>Mohit Bilampelli</t>
  </si>
  <si>
    <t>Poonam Patil</t>
  </si>
  <si>
    <t>WI220511656</t>
  </si>
  <si>
    <t>MI2205107602</t>
  </si>
  <si>
    <t>WI220511663</t>
  </si>
  <si>
    <t>201330006267</t>
  </si>
  <si>
    <t>MI2205107689</t>
  </si>
  <si>
    <t>WI220511708</t>
  </si>
  <si>
    <t>201100014895</t>
  </si>
  <si>
    <t>MI2205108187</t>
  </si>
  <si>
    <t>Kalyani Mane</t>
  </si>
  <si>
    <t>WI220511709</t>
  </si>
  <si>
    <t>MI2205108186</t>
  </si>
  <si>
    <t>Sanket Koli</t>
  </si>
  <si>
    <t>WI220511710</t>
  </si>
  <si>
    <t>MI2205108194</t>
  </si>
  <si>
    <t>Adesh Dhire</t>
  </si>
  <si>
    <t>WI220511724</t>
  </si>
  <si>
    <t>201300022302</t>
  </si>
  <si>
    <t>MI2205108389</t>
  </si>
  <si>
    <t>WI220511725</t>
  </si>
  <si>
    <t>MI2205108386</t>
  </si>
  <si>
    <t>WI220511726</t>
  </si>
  <si>
    <t>MI2205108391</t>
  </si>
  <si>
    <t>Malleshwari Bonla</t>
  </si>
  <si>
    <t>WI220511727</t>
  </si>
  <si>
    <t>MI2205108397</t>
  </si>
  <si>
    <t>WI220511728</t>
  </si>
  <si>
    <t>MI2205108392</t>
  </si>
  <si>
    <t>WI220511729</t>
  </si>
  <si>
    <t>MI2205108400</t>
  </si>
  <si>
    <t>WI220511743</t>
  </si>
  <si>
    <t>WI220511744</t>
  </si>
  <si>
    <t>WI220511755</t>
  </si>
  <si>
    <t>201100015033</t>
  </si>
  <si>
    <t>MI2205108875</t>
  </si>
  <si>
    <t>Komal Kharde</t>
  </si>
  <si>
    <t>Supriya Khape</t>
  </si>
  <si>
    <t>WI220511762</t>
  </si>
  <si>
    <t>201330006600</t>
  </si>
  <si>
    <t>MI2205108988</t>
  </si>
  <si>
    <t>Sanjana Uttekar</t>
  </si>
  <si>
    <t>WI220511763</t>
  </si>
  <si>
    <t>MI2205108989</t>
  </si>
  <si>
    <t>WI220511764</t>
  </si>
  <si>
    <t>MI2205108991</t>
  </si>
  <si>
    <t>WI220511765</t>
  </si>
  <si>
    <t>MI2205108994</t>
  </si>
  <si>
    <t>WI220511766</t>
  </si>
  <si>
    <t>WI220511890</t>
  </si>
  <si>
    <t>201300023119</t>
  </si>
  <si>
    <t>MI2205110607</t>
  </si>
  <si>
    <t>Varsha Dombale</t>
  </si>
  <si>
    <t>Nisha Verma</t>
  </si>
  <si>
    <t>WI220511931</t>
  </si>
  <si>
    <t>201300021782</t>
  </si>
  <si>
    <t>MI2205111118</t>
  </si>
  <si>
    <t>Rituja Bhuse</t>
  </si>
  <si>
    <t>WI220512017</t>
  </si>
  <si>
    <t>Ujwala Ajabe</t>
  </si>
  <si>
    <t>WI220512213</t>
  </si>
  <si>
    <t>201130013680</t>
  </si>
  <si>
    <t>MI2205113910</t>
  </si>
  <si>
    <t>Prathamesh Amte</t>
  </si>
  <si>
    <t>WI220512219</t>
  </si>
  <si>
    <t>MI2205113924</t>
  </si>
  <si>
    <t>WI220512221</t>
  </si>
  <si>
    <t>MI2205113939</t>
  </si>
  <si>
    <t>WI220512277</t>
  </si>
  <si>
    <t>201110012700</t>
  </si>
  <si>
    <t>MI2205114525</t>
  </si>
  <si>
    <t>WI220512430</t>
  </si>
  <si>
    <t>201130013001</t>
  </si>
  <si>
    <t>MI2205115887</t>
  </si>
  <si>
    <t>WI220512434</t>
  </si>
  <si>
    <t>201340000834</t>
  </si>
  <si>
    <t>MI2205115960</t>
  </si>
  <si>
    <t>WI220512448</t>
  </si>
  <si>
    <t>MI2205116106</t>
  </si>
  <si>
    <t>WI220512530</t>
  </si>
  <si>
    <t>MI2205117243</t>
  </si>
  <si>
    <t>WI220512648</t>
  </si>
  <si>
    <t>201300023219</t>
  </si>
  <si>
    <t>MI2205118363</t>
  </si>
  <si>
    <t>Ganesh Bavdiwale</t>
  </si>
  <si>
    <t>WI220512774</t>
  </si>
  <si>
    <t>WI220512819</t>
  </si>
  <si>
    <t>201330006775</t>
  </si>
  <si>
    <t>MI2205119659</t>
  </si>
  <si>
    <t>WI220513034</t>
  </si>
  <si>
    <t>201100014055</t>
  </si>
  <si>
    <t>MI2205121490</t>
  </si>
  <si>
    <t>Archana Bhujbal</t>
  </si>
  <si>
    <t>WI220513041</t>
  </si>
  <si>
    <t>MI2205121521</t>
  </si>
  <si>
    <t>WI220513045</t>
  </si>
  <si>
    <t>MI2205121538</t>
  </si>
  <si>
    <t>Shivani Narwade</t>
  </si>
  <si>
    <t>WI220513237</t>
  </si>
  <si>
    <t>201330014477</t>
  </si>
  <si>
    <t>MI2205123332</t>
  </si>
  <si>
    <t>WI220513600</t>
  </si>
  <si>
    <t>201330005111</t>
  </si>
  <si>
    <t>MI2205126039</t>
  </si>
  <si>
    <t>WI220513664</t>
  </si>
  <si>
    <t>201340000859</t>
  </si>
  <si>
    <t>MI2205126555</t>
  </si>
  <si>
    <t>WI220514062</t>
  </si>
  <si>
    <t>201330006561</t>
  </si>
  <si>
    <t>MI2205130180</t>
  </si>
  <si>
    <t>WI220514073</t>
  </si>
  <si>
    <t>MI2205130287</t>
  </si>
  <si>
    <t>WI220514074</t>
  </si>
  <si>
    <t>MI2205130293</t>
  </si>
  <si>
    <t>WI220514078</t>
  </si>
  <si>
    <t>MI2205130298</t>
  </si>
  <si>
    <t>WI220514101</t>
  </si>
  <si>
    <t>201340000851</t>
  </si>
  <si>
    <t>MI2205130436</t>
  </si>
  <si>
    <t>WI220514256</t>
  </si>
  <si>
    <t>201330006261</t>
  </si>
  <si>
    <t>MI2205131255</t>
  </si>
  <si>
    <t>WI220514258</t>
  </si>
  <si>
    <t>MI2205131279</t>
  </si>
  <si>
    <t>WI220514262</t>
  </si>
  <si>
    <t>MI2205131289</t>
  </si>
  <si>
    <t>WI220514264</t>
  </si>
  <si>
    <t>MI2205131294</t>
  </si>
  <si>
    <t>WI220514268</t>
  </si>
  <si>
    <t>MI2205131319</t>
  </si>
  <si>
    <t>WI220514269</t>
  </si>
  <si>
    <t>MI2205131347</t>
  </si>
  <si>
    <t>WI220514290</t>
  </si>
  <si>
    <t>MI2205131519</t>
  </si>
  <si>
    <t>WI220514294</t>
  </si>
  <si>
    <t>MI2205131531</t>
  </si>
  <si>
    <t>WI220514427</t>
  </si>
  <si>
    <t>WI220514850</t>
  </si>
  <si>
    <t>201300022775</t>
  </si>
  <si>
    <t>MI2205136826</t>
  </si>
  <si>
    <t>Shubham Karwate</t>
  </si>
  <si>
    <t>WI220514929</t>
  </si>
  <si>
    <t>201130013627</t>
  </si>
  <si>
    <t>MI2205137551</t>
  </si>
  <si>
    <t>WI220514951</t>
  </si>
  <si>
    <t>WI220515257</t>
  </si>
  <si>
    <t>201300022955</t>
  </si>
  <si>
    <t>MI2205141756</t>
  </si>
  <si>
    <t>WI220515304</t>
  </si>
  <si>
    <t>201110012721</t>
  </si>
  <si>
    <t>MI2205142529</t>
  </si>
  <si>
    <t>WI220515340</t>
  </si>
  <si>
    <t>201300022204</t>
  </si>
  <si>
    <t>MI2205142733</t>
  </si>
  <si>
    <t>WI220515355</t>
  </si>
  <si>
    <t>WI220515372</t>
  </si>
  <si>
    <t>201300022645</t>
  </si>
  <si>
    <t>MI2205143173</t>
  </si>
  <si>
    <t>WI220515373</t>
  </si>
  <si>
    <t>MI2205143175</t>
  </si>
  <si>
    <t>WI220515374</t>
  </si>
  <si>
    <t>MI2205143167</t>
  </si>
  <si>
    <t>WI220515375</t>
  </si>
  <si>
    <t>MI2205143178</t>
  </si>
  <si>
    <t>WI220515435</t>
  </si>
  <si>
    <t>201330005904</t>
  </si>
  <si>
    <t>MI2205144074</t>
  </si>
  <si>
    <t>WI220515439</t>
  </si>
  <si>
    <t>201130013620</t>
  </si>
  <si>
    <t>MI2205144204</t>
  </si>
  <si>
    <t>WI220515442</t>
  </si>
  <si>
    <t>WI220515475</t>
  </si>
  <si>
    <t>201130012768</t>
  </si>
  <si>
    <t>MI2205144423</t>
  </si>
  <si>
    <t>WI220515476</t>
  </si>
  <si>
    <t>MI2205144427</t>
  </si>
  <si>
    <t>WI220515478</t>
  </si>
  <si>
    <t>WI220515480</t>
  </si>
  <si>
    <t>WI220515488</t>
  </si>
  <si>
    <t>201100015002</t>
  </si>
  <si>
    <t>MI2205144634</t>
  </si>
  <si>
    <t>WI220515532</t>
  </si>
  <si>
    <t>201300022642</t>
  </si>
  <si>
    <t>MI2205145163</t>
  </si>
  <si>
    <t>WI22051581</t>
  </si>
  <si>
    <t>201300021253</t>
  </si>
  <si>
    <t>MI220516137</t>
  </si>
  <si>
    <t>WI220515817</t>
  </si>
  <si>
    <t>201300022677</t>
  </si>
  <si>
    <t>MI2205148158</t>
  </si>
  <si>
    <t>WI220515818</t>
  </si>
  <si>
    <t>MI2205148166</t>
  </si>
  <si>
    <t>WI220515879</t>
  </si>
  <si>
    <t>201330006275</t>
  </si>
  <si>
    <t>MI2205148454</t>
  </si>
  <si>
    <t>WI220516016</t>
  </si>
  <si>
    <t>201130013605</t>
  </si>
  <si>
    <t>MI2205149787</t>
  </si>
  <si>
    <t>WI220516216</t>
  </si>
  <si>
    <t>201110012748</t>
  </si>
  <si>
    <t>MI2205151210</t>
  </si>
  <si>
    <t>WI220516222</t>
  </si>
  <si>
    <t>MI2205151229</t>
  </si>
  <si>
    <t>WI220516223</t>
  </si>
  <si>
    <t>MI2205151234</t>
  </si>
  <si>
    <t>WI220516272</t>
  </si>
  <si>
    <t>201300023090</t>
  </si>
  <si>
    <t>MI2205151790</t>
  </si>
  <si>
    <t>Aparna Chavan</t>
  </si>
  <si>
    <t>WI220516274</t>
  </si>
  <si>
    <t>MI2205151806</t>
  </si>
  <si>
    <t>WI220516655</t>
  </si>
  <si>
    <t>201330006696</t>
  </si>
  <si>
    <t>MI2205154279</t>
  </si>
  <si>
    <t>WI220516658</t>
  </si>
  <si>
    <t>MI2205154256</t>
  </si>
  <si>
    <t>WI220516699</t>
  </si>
  <si>
    <t>MI2205154572</t>
  </si>
  <si>
    <t>WI220516975</t>
  </si>
  <si>
    <t>201300023031</t>
  </si>
  <si>
    <t>MI2205156770</t>
  </si>
  <si>
    <t>WI220517718</t>
  </si>
  <si>
    <t>201300022795</t>
  </si>
  <si>
    <t>MI2205162585</t>
  </si>
  <si>
    <t>WI220517724</t>
  </si>
  <si>
    <t>MI2205162622</t>
  </si>
  <si>
    <t>WI220517727</t>
  </si>
  <si>
    <t>MI2205162634</t>
  </si>
  <si>
    <t>WI220517734</t>
  </si>
  <si>
    <t>MI2205162656</t>
  </si>
  <si>
    <t>WI220517740</t>
  </si>
  <si>
    <t>MI2205162690</t>
  </si>
  <si>
    <t>WI220517894</t>
  </si>
  <si>
    <t>201300023171</t>
  </si>
  <si>
    <t>MI2205164035</t>
  </si>
  <si>
    <t>WI220518166</t>
  </si>
  <si>
    <t>201300022612</t>
  </si>
  <si>
    <t>MI2205166962</t>
  </si>
  <si>
    <t>WI220518169</t>
  </si>
  <si>
    <t>MI2205166985</t>
  </si>
  <si>
    <t>WI220518257</t>
  </si>
  <si>
    <t>201330006770</t>
  </si>
  <si>
    <t>MI2205167688</t>
  </si>
  <si>
    <t>WI220518325</t>
  </si>
  <si>
    <t>201330006725</t>
  </si>
  <si>
    <t>MI2205168487</t>
  </si>
  <si>
    <t>WI220518381</t>
  </si>
  <si>
    <t>MI2205169213</t>
  </si>
  <si>
    <t>WI220518426</t>
  </si>
  <si>
    <t>201330006410</t>
  </si>
  <si>
    <t>MI2205169696</t>
  </si>
  <si>
    <t>WI22051846</t>
  </si>
  <si>
    <t>201300022003</t>
  </si>
  <si>
    <t>MI220518720</t>
  </si>
  <si>
    <t>WI220518487</t>
  </si>
  <si>
    <t>WI220518610</t>
  </si>
  <si>
    <t>201300022606</t>
  </si>
  <si>
    <t>MI2205171261</t>
  </si>
  <si>
    <t>WI220518863</t>
  </si>
  <si>
    <t>201300022359</t>
  </si>
  <si>
    <t>MI2205174105</t>
  </si>
  <si>
    <t>WI220518865</t>
  </si>
  <si>
    <t>MI2205174108</t>
  </si>
  <si>
    <t>Sandip Tribhuvan</t>
  </si>
  <si>
    <t>WI220518951</t>
  </si>
  <si>
    <t>201330006839</t>
  </si>
  <si>
    <t>MI2205174996</t>
  </si>
  <si>
    <t>WI220518972</t>
  </si>
  <si>
    <t>WI22051938</t>
  </si>
  <si>
    <t>201130013629</t>
  </si>
  <si>
    <t>MI220519542</t>
  </si>
  <si>
    <t>WI22051940</t>
  </si>
  <si>
    <t>WI220519491</t>
  </si>
  <si>
    <t>201330006450</t>
  </si>
  <si>
    <t>MI2205181161</t>
  </si>
  <si>
    <t>Prajwal Kendre</t>
  </si>
  <si>
    <t>WI220519506</t>
  </si>
  <si>
    <t>WI220519627</t>
  </si>
  <si>
    <t>201300023191</t>
  </si>
  <si>
    <t>MI2205182067</t>
  </si>
  <si>
    <t>WI220519653</t>
  </si>
  <si>
    <t>MI2205182264</t>
  </si>
  <si>
    <t>WI220519655</t>
  </si>
  <si>
    <t>MI2205182274</t>
  </si>
  <si>
    <t>WI220519658</t>
  </si>
  <si>
    <t>MI2205182252</t>
  </si>
  <si>
    <t>WI22052057</t>
  </si>
  <si>
    <t>MI220520686</t>
  </si>
  <si>
    <t>WI220520592</t>
  </si>
  <si>
    <t>MI2205190059</t>
  </si>
  <si>
    <t>WI220520603</t>
  </si>
  <si>
    <t>MI2205190090</t>
  </si>
  <si>
    <t>WI220520613</t>
  </si>
  <si>
    <t>MI2205190157</t>
  </si>
  <si>
    <t>WI220521315</t>
  </si>
  <si>
    <t>201330006367</t>
  </si>
  <si>
    <t>MI2205197055</t>
  </si>
  <si>
    <t>WI220521327</t>
  </si>
  <si>
    <t>MI2205197329</t>
  </si>
  <si>
    <t>WI220521505</t>
  </si>
  <si>
    <t>201110012734</t>
  </si>
  <si>
    <t>MI2205199083</t>
  </si>
  <si>
    <t>WI220521507</t>
  </si>
  <si>
    <t>MI2205199091</t>
  </si>
  <si>
    <t>WI220521508</t>
  </si>
  <si>
    <t>MI2205199136</t>
  </si>
  <si>
    <t>WI220521509</t>
  </si>
  <si>
    <t>MI2205199142</t>
  </si>
  <si>
    <t>WI220521510</t>
  </si>
  <si>
    <t>MI2205199112</t>
  </si>
  <si>
    <t>WI220521511</t>
  </si>
  <si>
    <t>MI2205199101</t>
  </si>
  <si>
    <t>WI220521572</t>
  </si>
  <si>
    <t>201330006582</t>
  </si>
  <si>
    <t>MI2205199784</t>
  </si>
  <si>
    <t>WI220521618</t>
  </si>
  <si>
    <t>MI2205200066</t>
  </si>
  <si>
    <t>Cindy Lyn Mendoza</t>
  </si>
  <si>
    <t>WI220521664</t>
  </si>
  <si>
    <t>201300023131</t>
  </si>
  <si>
    <t>MI2205200553</t>
  </si>
  <si>
    <t>WI220521665</t>
  </si>
  <si>
    <t>MI2205200567</t>
  </si>
  <si>
    <t>WI220521667</t>
  </si>
  <si>
    <t>MI2205200652</t>
  </si>
  <si>
    <t>WI220521694</t>
  </si>
  <si>
    <t>MI2205200811</t>
  </si>
  <si>
    <t>WI220522069</t>
  </si>
  <si>
    <t>201330006763</t>
  </si>
  <si>
    <t>MI2205203187</t>
  </si>
  <si>
    <t>Shivani Rapariya</t>
  </si>
  <si>
    <t>WI220522425</t>
  </si>
  <si>
    <t>201330006834</t>
  </si>
  <si>
    <t>MI2205206673</t>
  </si>
  <si>
    <t>WI220522428</t>
  </si>
  <si>
    <t>MI2205206685</t>
  </si>
  <si>
    <t>WI220522429</t>
  </si>
  <si>
    <t>MI2205206691</t>
  </si>
  <si>
    <t>WI220522445</t>
  </si>
  <si>
    <t>MI2205206838</t>
  </si>
  <si>
    <t>WI220522573</t>
  </si>
  <si>
    <t>201300023167</t>
  </si>
  <si>
    <t>MI2205208410</t>
  </si>
  <si>
    <t>WI220522854</t>
  </si>
  <si>
    <t>201300023177</t>
  </si>
  <si>
    <t>MI2205210271</t>
  </si>
  <si>
    <t>Hemanshi Deshlahara</t>
  </si>
  <si>
    <t>WI220522868</t>
  </si>
  <si>
    <t>MI2205210306</t>
  </si>
  <si>
    <t>WI220522967</t>
  </si>
  <si>
    <t>201330006720</t>
  </si>
  <si>
    <t>MI2205211168</t>
  </si>
  <si>
    <t>WI220522968</t>
  </si>
  <si>
    <t>MI2205211176</t>
  </si>
  <si>
    <t>WI220522971</t>
  </si>
  <si>
    <t>MI2205211228</t>
  </si>
  <si>
    <t>WI220522973</t>
  </si>
  <si>
    <t>MI2205211232</t>
  </si>
  <si>
    <t>WI220522979</t>
  </si>
  <si>
    <t>201340000846</t>
  </si>
  <si>
    <t>MI2205211441</t>
  </si>
  <si>
    <t>WI220523063</t>
  </si>
  <si>
    <t>201300023208</t>
  </si>
  <si>
    <t>MI2205212443</t>
  </si>
  <si>
    <t>WI220523064</t>
  </si>
  <si>
    <t>201300023152</t>
  </si>
  <si>
    <t>MI2205212456</t>
  </si>
  <si>
    <t>WI220523069</t>
  </si>
  <si>
    <t>WI220523074</t>
  </si>
  <si>
    <t>201300023049</t>
  </si>
  <si>
    <t>MI2205212597</t>
  </si>
  <si>
    <t>WI220523075</t>
  </si>
  <si>
    <t>201330005779</t>
  </si>
  <si>
    <t>MI2205212629</t>
  </si>
  <si>
    <t>WI220523076</t>
  </si>
  <si>
    <t>MI2205212639</t>
  </si>
  <si>
    <t>WI220523079</t>
  </si>
  <si>
    <t>MI2205212721</t>
  </si>
  <si>
    <t>WI220523091</t>
  </si>
  <si>
    <t>MI2205212921</t>
  </si>
  <si>
    <t>WI220523094</t>
  </si>
  <si>
    <t>WI220524461</t>
  </si>
  <si>
    <t>201340000849</t>
  </si>
  <si>
    <t>MI2205225214</t>
  </si>
  <si>
    <t>WI220524479</t>
  </si>
  <si>
    <t>201300022550</t>
  </si>
  <si>
    <t>MI2205225430</t>
  </si>
  <si>
    <t>WI220524482</t>
  </si>
  <si>
    <t>MI2205225441</t>
  </si>
  <si>
    <t>WI220524484</t>
  </si>
  <si>
    <t>MI2205225449</t>
  </si>
  <si>
    <t>WI220524550</t>
  </si>
  <si>
    <t>WI220524564</t>
  </si>
  <si>
    <t>WI220524648</t>
  </si>
  <si>
    <t>WI22052469</t>
  </si>
  <si>
    <t>MI220524054</t>
  </si>
  <si>
    <t>WI22052514</t>
  </si>
  <si>
    <t>MI220524383</t>
  </si>
  <si>
    <t>WI22052537</t>
  </si>
  <si>
    <t>MI220524610</t>
  </si>
  <si>
    <t>WI220525594</t>
  </si>
  <si>
    <t>201340000812</t>
  </si>
  <si>
    <t>MI2205233849</t>
  </si>
  <si>
    <t>WI220525688</t>
  </si>
  <si>
    <t>MI2205234819</t>
  </si>
  <si>
    <t>WI220525792</t>
  </si>
  <si>
    <t>MI2205236014</t>
  </si>
  <si>
    <t>WI220525820</t>
  </si>
  <si>
    <t>MI2205236168</t>
  </si>
  <si>
    <t>WI220525858</t>
  </si>
  <si>
    <t>201330006654</t>
  </si>
  <si>
    <t>MI2205236640</t>
  </si>
  <si>
    <t>WI2205259</t>
  </si>
  <si>
    <t>201330006130</t>
  </si>
  <si>
    <t>MI22053688</t>
  </si>
  <si>
    <t>WI220526107</t>
  </si>
  <si>
    <t>MI2205238081</t>
  </si>
  <si>
    <t>WI220526114</t>
  </si>
  <si>
    <t>MI2205238187</t>
  </si>
  <si>
    <t>WI220526116</t>
  </si>
  <si>
    <t>MI2205238166</t>
  </si>
  <si>
    <t>WI220526118</t>
  </si>
  <si>
    <t>MI2205238194</t>
  </si>
  <si>
    <t>WI220526205</t>
  </si>
  <si>
    <t>MI2205239331</t>
  </si>
  <si>
    <t>WI220526207</t>
  </si>
  <si>
    <t>MI2205239345</t>
  </si>
  <si>
    <t>WI220526208</t>
  </si>
  <si>
    <t>MI2205239357</t>
  </si>
  <si>
    <t>WI220526219</t>
  </si>
  <si>
    <t>201130012689</t>
  </si>
  <si>
    <t>MI2205239629</t>
  </si>
  <si>
    <t>WI220526223</t>
  </si>
  <si>
    <t>MI2205239694</t>
  </si>
  <si>
    <t>WI220526368</t>
  </si>
  <si>
    <t>201330006973</t>
  </si>
  <si>
    <t>MI2205240769</t>
  </si>
  <si>
    <t>WI220526492</t>
  </si>
  <si>
    <t>201340000825</t>
  </si>
  <si>
    <t>MI2205241600</t>
  </si>
  <si>
    <t>WI220526612</t>
  </si>
  <si>
    <t>201340000850</t>
  </si>
  <si>
    <t>MI2205242616</t>
  </si>
  <si>
    <t>WI220527070</t>
  </si>
  <si>
    <t>MI2205246574</t>
  </si>
  <si>
    <t>WI220527094</t>
  </si>
  <si>
    <t>201300022939</t>
  </si>
  <si>
    <t>MI2205246855</t>
  </si>
  <si>
    <t>WI220527101</t>
  </si>
  <si>
    <t>MI2205247097</t>
  </si>
  <si>
    <t>WI220527102</t>
  </si>
  <si>
    <t>MI2205247098</t>
  </si>
  <si>
    <t>WI220527110</t>
  </si>
  <si>
    <t>201300022670</t>
  </si>
  <si>
    <t>MI2205247255</t>
  </si>
  <si>
    <t>WI220527181</t>
  </si>
  <si>
    <t>201130013700</t>
  </si>
  <si>
    <t>MI2205248219</t>
  </si>
  <si>
    <t>WI22052722</t>
  </si>
  <si>
    <t>201330006748</t>
  </si>
  <si>
    <t>MI220526004</t>
  </si>
  <si>
    <t>WI220527480</t>
  </si>
  <si>
    <t>201130013559</t>
  </si>
  <si>
    <t>MI2205251528</t>
  </si>
  <si>
    <t>WI2205278</t>
  </si>
  <si>
    <t>MI22053912</t>
  </si>
  <si>
    <t>WI22052854</t>
  </si>
  <si>
    <t>201300021726</t>
  </si>
  <si>
    <t>MI220527487</t>
  </si>
  <si>
    <t>WI22052859</t>
  </si>
  <si>
    <t>MI220527530</t>
  </si>
  <si>
    <t>WI22052863</t>
  </si>
  <si>
    <t>201300022323</t>
  </si>
  <si>
    <t>MI220527596</t>
  </si>
  <si>
    <t>WI2205301</t>
  </si>
  <si>
    <t>201300022942</t>
  </si>
  <si>
    <t>MI22054105</t>
  </si>
  <si>
    <t>Raman Vaidya</t>
  </si>
  <si>
    <t>WI22053080</t>
  </si>
  <si>
    <t>201300022798</t>
  </si>
  <si>
    <t>MI220529943</t>
  </si>
  <si>
    <t>WI2205319</t>
  </si>
  <si>
    <t>MI22054199</t>
  </si>
  <si>
    <t>WI2205321</t>
  </si>
  <si>
    <t>MI22054203</t>
  </si>
  <si>
    <t>WI2205344</t>
  </si>
  <si>
    <t>MI22054559</t>
  </si>
  <si>
    <t>WI22053528</t>
  </si>
  <si>
    <t>201340000815</t>
  </si>
  <si>
    <t>MI220534807</t>
  </si>
  <si>
    <t>WI22053530</t>
  </si>
  <si>
    <t>201300022274</t>
  </si>
  <si>
    <t>MI220534858</t>
  </si>
  <si>
    <t>WI22053547</t>
  </si>
  <si>
    <t>WI22053551</t>
  </si>
  <si>
    <t>WI22053559</t>
  </si>
  <si>
    <t>201300021787</t>
  </si>
  <si>
    <t>MI220535152</t>
  </si>
  <si>
    <t>WI22053602</t>
  </si>
  <si>
    <t>201300021532</t>
  </si>
  <si>
    <t>MI220535683</t>
  </si>
  <si>
    <t>WI22053604</t>
  </si>
  <si>
    <t>MI220535684</t>
  </si>
  <si>
    <t>WI22053634</t>
  </si>
  <si>
    <t>WI22053668</t>
  </si>
  <si>
    <t>MI220536213</t>
  </si>
  <si>
    <t>WI22053669</t>
  </si>
  <si>
    <t>MI220536214</t>
  </si>
  <si>
    <t>WI22053670</t>
  </si>
  <si>
    <t>MI220536215</t>
  </si>
  <si>
    <t>WI22053672</t>
  </si>
  <si>
    <t>MI220536218</t>
  </si>
  <si>
    <t>WI22053673</t>
  </si>
  <si>
    <t>MI220536226</t>
  </si>
  <si>
    <t>WI22053674</t>
  </si>
  <si>
    <t>MI220536225</t>
  </si>
  <si>
    <t>WI22054181</t>
  </si>
  <si>
    <t>MI220540256</t>
  </si>
  <si>
    <t>WI22054406</t>
  </si>
  <si>
    <t>201300022754</t>
  </si>
  <si>
    <t>MI220541882</t>
  </si>
  <si>
    <t>WI22054543</t>
  </si>
  <si>
    <t>201330006661</t>
  </si>
  <si>
    <t>MI220542539</t>
  </si>
  <si>
    <t>WI22054727</t>
  </si>
  <si>
    <t>201300022392</t>
  </si>
  <si>
    <t>MI220543941</t>
  </si>
  <si>
    <t>WI22054731</t>
  </si>
  <si>
    <t>201100015041</t>
  </si>
  <si>
    <t>MI220544008</t>
  </si>
  <si>
    <t>WI22055011</t>
  </si>
  <si>
    <t>MI220547176</t>
  </si>
  <si>
    <t>Payal Pathare</t>
  </si>
  <si>
    <t>WI22055012</t>
  </si>
  <si>
    <t>MI220547160</t>
  </si>
  <si>
    <t>WI22055013</t>
  </si>
  <si>
    <t>MI220547198</t>
  </si>
  <si>
    <t>WI22055020</t>
  </si>
  <si>
    <t>MI220547278</t>
  </si>
  <si>
    <t>WI22055025</t>
  </si>
  <si>
    <t>MI220547304</t>
  </si>
  <si>
    <t>WI22055026</t>
  </si>
  <si>
    <t>MI220547368</t>
  </si>
  <si>
    <t>WI22055027</t>
  </si>
  <si>
    <t>MI220547350</t>
  </si>
  <si>
    <t>WI22055030</t>
  </si>
  <si>
    <t>MI220547419</t>
  </si>
  <si>
    <t>WI22055045</t>
  </si>
  <si>
    <t>MI220547606</t>
  </si>
  <si>
    <t>WI22055048</t>
  </si>
  <si>
    <t>MI220547654</t>
  </si>
  <si>
    <t>WI22055052</t>
  </si>
  <si>
    <t>MI220547709</t>
  </si>
  <si>
    <t>WI22055056</t>
  </si>
  <si>
    <t>MI220547806</t>
  </si>
  <si>
    <t>WI22055057</t>
  </si>
  <si>
    <t>MI220547819</t>
  </si>
  <si>
    <t>WI22055246</t>
  </si>
  <si>
    <t>MI220549763</t>
  </si>
  <si>
    <t>WI22055260</t>
  </si>
  <si>
    <t>WI22055268</t>
  </si>
  <si>
    <t>MI220549823</t>
  </si>
  <si>
    <t>WI22055309</t>
  </si>
  <si>
    <t>WI22055468</t>
  </si>
  <si>
    <t>WI22055656</t>
  </si>
  <si>
    <t>201100015060</t>
  </si>
  <si>
    <t>MI220552789</t>
  </si>
  <si>
    <t>Swapnil Kadam</t>
  </si>
  <si>
    <t>WI22055853</t>
  </si>
  <si>
    <t>201300022258</t>
  </si>
  <si>
    <t>MI220555121</t>
  </si>
  <si>
    <t>WI22056042</t>
  </si>
  <si>
    <t>MI220557214</t>
  </si>
  <si>
    <t>WI22056528</t>
  </si>
  <si>
    <t>MI220561166</t>
  </si>
  <si>
    <t>WI2205667</t>
  </si>
  <si>
    <t>MI22057368</t>
  </si>
  <si>
    <t>WI2205669</t>
  </si>
  <si>
    <t>MI22057381</t>
  </si>
  <si>
    <t>WI2205671</t>
  </si>
  <si>
    <t>MI22057386</t>
  </si>
  <si>
    <t>WI22056755</t>
  </si>
  <si>
    <t>201130013535</t>
  </si>
  <si>
    <t>MI220563046</t>
  </si>
  <si>
    <t>WI22056759</t>
  </si>
  <si>
    <t>201300022307</t>
  </si>
  <si>
    <t>MI220563086</t>
  </si>
  <si>
    <t>WI2205677</t>
  </si>
  <si>
    <t>MI22057415</t>
  </si>
  <si>
    <t>WI2205679</t>
  </si>
  <si>
    <t>MI22057428</t>
  </si>
  <si>
    <t>WI2205682</t>
  </si>
  <si>
    <t>MI22057449</t>
  </si>
  <si>
    <t>WI2205687</t>
  </si>
  <si>
    <t>MI22057490</t>
  </si>
  <si>
    <t>WI22056870</t>
  </si>
  <si>
    <t>201300022404</t>
  </si>
  <si>
    <t>MI220563659</t>
  </si>
  <si>
    <t>WI22056888</t>
  </si>
  <si>
    <t>MI220563727</t>
  </si>
  <si>
    <t>WI22056976</t>
  </si>
  <si>
    <t>201300022644</t>
  </si>
  <si>
    <t>MI220564466</t>
  </si>
  <si>
    <t>WI22057029</t>
  </si>
  <si>
    <t>MI220564940</t>
  </si>
  <si>
    <t>WI22057036</t>
  </si>
  <si>
    <t>201130013673</t>
  </si>
  <si>
    <t>MI220565027</t>
  </si>
  <si>
    <t>WI22057047</t>
  </si>
  <si>
    <t>WI22057051</t>
  </si>
  <si>
    <t>MI220565138</t>
  </si>
  <si>
    <t>WI22057052</t>
  </si>
  <si>
    <t>Sagar Belhekar</t>
  </si>
  <si>
    <t>WI22057078</t>
  </si>
  <si>
    <t>MI220565473</t>
  </si>
  <si>
    <t>WI22057111</t>
  </si>
  <si>
    <t>WI2205726</t>
  </si>
  <si>
    <t>WI22057468</t>
  </si>
  <si>
    <t>MI220569225</t>
  </si>
  <si>
    <t>WI22057523</t>
  </si>
  <si>
    <t>201330006699</t>
  </si>
  <si>
    <t>MI220569437</t>
  </si>
  <si>
    <t>WI22057607</t>
  </si>
  <si>
    <t>MI220570027</t>
  </si>
  <si>
    <t>WI22057730</t>
  </si>
  <si>
    <t>201330006601</t>
  </si>
  <si>
    <t>MI220570998</t>
  </si>
  <si>
    <t>Vikash Suryakanth Parmar</t>
  </si>
  <si>
    <t>WI22057731</t>
  </si>
  <si>
    <t>MI220571007</t>
  </si>
  <si>
    <t>WI22057733</t>
  </si>
  <si>
    <t>201300023064</t>
  </si>
  <si>
    <t>MI220571032</t>
  </si>
  <si>
    <t>WI22057798</t>
  </si>
  <si>
    <t>WI2205798</t>
  </si>
  <si>
    <t>201330006652</t>
  </si>
  <si>
    <t>MI22059049</t>
  </si>
  <si>
    <t>WI22058398</t>
  </si>
  <si>
    <t>MI220577172</t>
  </si>
  <si>
    <t>WI22058527</t>
  </si>
  <si>
    <t>201130013503</t>
  </si>
  <si>
    <t>MI220578540</t>
  </si>
  <si>
    <t>WI22058532</t>
  </si>
  <si>
    <t>MI220578573</t>
  </si>
  <si>
    <t>WI22058560</t>
  </si>
  <si>
    <t>MI220578644</t>
  </si>
  <si>
    <t>WI22058668</t>
  </si>
  <si>
    <t>MI220579308</t>
  </si>
  <si>
    <t>WI22058679</t>
  </si>
  <si>
    <t>MI220579351</t>
  </si>
  <si>
    <t>WI22058775</t>
  </si>
  <si>
    <t>MI220579913</t>
  </si>
  <si>
    <t>WI22058809</t>
  </si>
  <si>
    <t>201100015052</t>
  </si>
  <si>
    <t>MI220580145</t>
  </si>
  <si>
    <t>WI22058817</t>
  </si>
  <si>
    <t>201300022576</t>
  </si>
  <si>
    <t>MI220580169</t>
  </si>
  <si>
    <t>WI22058831</t>
  </si>
  <si>
    <t>MI220580297</t>
  </si>
  <si>
    <t>WI22058835</t>
  </si>
  <si>
    <t>MI220580353</t>
  </si>
  <si>
    <t>WI22058894</t>
  </si>
  <si>
    <t>MI220580757</t>
  </si>
  <si>
    <t>WI22058938</t>
  </si>
  <si>
    <t>WI22058942</t>
  </si>
  <si>
    <t>201340000821</t>
  </si>
  <si>
    <t>MI220580959</t>
  </si>
  <si>
    <t>WI22058950</t>
  </si>
  <si>
    <t>WI22058951</t>
  </si>
  <si>
    <t>MI220581069</t>
  </si>
  <si>
    <t>WI22059401</t>
  </si>
  <si>
    <t>MI220586009</t>
  </si>
  <si>
    <t>WI22059476</t>
  </si>
  <si>
    <t>MI220586775</t>
  </si>
  <si>
    <t>WI22059478</t>
  </si>
  <si>
    <t>MI220586790</t>
  </si>
  <si>
    <t>WI22059706</t>
  </si>
  <si>
    <t>MI220589214</t>
  </si>
  <si>
    <t>WI22059740</t>
  </si>
  <si>
    <t>MI220589443</t>
  </si>
  <si>
    <t>WI22059837</t>
  </si>
  <si>
    <t>MI220590363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</si>
</sst>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6" sqref="B6"/>
    </sheetView>
  </sheetViews>
  <sheetFormatPr defaultRowHeight="14.5" x14ac:dyDescent="0.35"/>
  <cols>
    <col min="1" max="1" width="17.54296875" customWidth="1"/>
    <col min="2" max="2" width="45.81640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s="1">
        <v>44692.416681030096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s="1">
        <v>44681.958333333336</v>
      </c>
    </row>
    <row r="10" spans="1:2" x14ac:dyDescent="0.35">
      <c r="A10" t="s">
        <v>16</v>
      </c>
      <c r="B10" s="1">
        <v>44692.416681030096</v>
      </c>
    </row>
    <row r="11" spans="1:2" x14ac:dyDescent="0.35">
      <c r="A11" t="s">
        <v>17</v>
      </c>
      <c r="B11" t="s">
        <v>18</v>
      </c>
    </row>
    <row r="12" spans="1:2" x14ac:dyDescent="0.35">
      <c r="A12" t="s">
        <v>19</v>
      </c>
      <c r="B12" t="s">
        <v>20</v>
      </c>
    </row>
    <row r="13" spans="1:2" x14ac:dyDescent="0.3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02"/>
  <sheetViews>
    <sheetView topLeftCell="AZ283" workbookViewId="0">
      <selection sqref="A1:BE302"/>
    </sheetView>
  </sheetViews>
  <sheetFormatPr defaultRowHeight="14.5" x14ac:dyDescent="0.35"/>
  <cols>
    <col min="1" max="1" width="12.7265625" customWidth="1"/>
    <col min="2" max="2" width="21.08984375" customWidth="1"/>
    <col min="3" max="3" width="15.7265625" customWidth="1"/>
    <col min="4" max="4" width="13.7265625" customWidth="1"/>
    <col min="5" max="5" width="9.1796875" customWidth="1"/>
    <col min="6" max="6" width="8.54296875" customWidth="1"/>
    <col min="7" max="7" width="9.90625" customWidth="1"/>
    <col min="8" max="8" width="13.08984375" customWidth="1"/>
    <col min="9" max="9" width="11.7265625" customWidth="1"/>
    <col min="10" max="10" width="16.36328125" customWidth="1"/>
    <col min="11" max="11" width="17.1796875" customWidth="1"/>
    <col min="12" max="12" width="12.81640625" customWidth="1"/>
    <col min="13" max="13" width="18.81640625" customWidth="1"/>
    <col min="14" max="14" width="26.54296875" customWidth="1"/>
    <col min="15" max="15" width="23.36328125" customWidth="1"/>
    <col min="16" max="16" width="26.1796875" customWidth="1"/>
    <col min="17" max="17" width="33.54296875" customWidth="1"/>
    <col min="18" max="18" width="26.453125" customWidth="1"/>
    <col min="19" max="19" width="9.54296875" customWidth="1"/>
    <col min="20" max="20" width="9.6328125" customWidth="1"/>
    <col min="21" max="21" width="10.36328125" customWidth="1"/>
    <col min="22" max="22" width="30.453125" customWidth="1"/>
    <col min="23" max="23" width="32" customWidth="1"/>
    <col min="24" max="24" width="37.54296875" customWidth="1"/>
    <col min="25" max="25" width="29.6328125" customWidth="1"/>
    <col min="26" max="26" width="32.08984375" customWidth="1"/>
    <col min="27" max="27" width="27.26953125" customWidth="1"/>
    <col min="28" max="28" width="23.6328125" customWidth="1"/>
    <col min="29" max="29" width="22.36328125" customWidth="1"/>
    <col min="30" max="30" width="30.453125" customWidth="1"/>
    <col min="31" max="31" width="25" customWidth="1"/>
    <col min="32" max="32" width="26.7265625" customWidth="1"/>
    <col min="33" max="33" width="33.453125" customWidth="1"/>
    <col min="34" max="34" width="30.453125" customWidth="1"/>
    <col min="35" max="35" width="32" customWidth="1"/>
    <col min="36" max="36" width="37.54296875" customWidth="1"/>
    <col min="37" max="37" width="29.6328125" customWidth="1"/>
    <col min="38" max="38" width="32.08984375" customWidth="1"/>
    <col min="39" max="39" width="27.26953125" customWidth="1"/>
    <col min="40" max="40" width="23.6328125" customWidth="1"/>
    <col min="41" max="41" width="22.36328125" customWidth="1"/>
    <col min="42" max="42" width="30.453125" customWidth="1"/>
    <col min="43" max="43" width="25" customWidth="1"/>
    <col min="44" max="44" width="26.7265625" customWidth="1"/>
    <col min="45" max="45" width="33.453125" customWidth="1"/>
    <col min="46" max="46" width="30.453125" customWidth="1"/>
    <col min="47" max="47" width="32" customWidth="1"/>
    <col min="48" max="48" width="37.54296875" customWidth="1"/>
    <col min="49" max="49" width="29.6328125" customWidth="1"/>
    <col min="50" max="50" width="32.08984375" customWidth="1"/>
    <col min="51" max="51" width="27.26953125" customWidth="1"/>
    <col min="52" max="52" width="23.6328125" customWidth="1"/>
    <col min="53" max="53" width="22.36328125" customWidth="1"/>
    <col min="54" max="54" width="30.453125" customWidth="1"/>
    <col min="55" max="55" width="25" customWidth="1"/>
    <col min="56" max="56" width="26.7265625" customWidth="1"/>
    <col min="57" max="57" width="33.453125" customWidth="1"/>
  </cols>
  <sheetData>
    <row r="1" spans="1:57" x14ac:dyDescent="0.3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 x14ac:dyDescent="0.35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HYPERLINK("capsilon://?command=openfolder&amp;siteaddress=FAM.docvelocity-na8.net&amp;folderid=FX52DC2E47-0AE5-5C18-0B89-D8DE010203D4","FX22048251")</f>
        <v>FX22048251</v>
      </c>
      <c r="F2" t="s">
        <v>19</v>
      </c>
      <c r="G2" t="s">
        <v>19</v>
      </c>
      <c r="H2" t="s">
        <v>83</v>
      </c>
      <c r="I2" t="s">
        <v>84</v>
      </c>
      <c r="J2">
        <v>0</v>
      </c>
      <c r="K2" t="s">
        <v>85</v>
      </c>
      <c r="L2" t="s">
        <v>86</v>
      </c>
      <c r="M2" t="s">
        <v>87</v>
      </c>
      <c r="N2">
        <v>1</v>
      </c>
      <c r="O2" s="1">
        <v>44685.606365740743</v>
      </c>
      <c r="P2" s="1">
        <v>44685.629953703705</v>
      </c>
      <c r="Q2">
        <v>1456</v>
      </c>
      <c r="R2">
        <v>582</v>
      </c>
      <c r="S2" t="b">
        <v>0</v>
      </c>
      <c r="T2" t="s">
        <v>88</v>
      </c>
      <c r="U2" t="b">
        <v>0</v>
      </c>
      <c r="V2" t="s">
        <v>89</v>
      </c>
      <c r="W2" s="1">
        <v>44685.629953703705</v>
      </c>
      <c r="X2">
        <v>68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52</v>
      </c>
      <c r="AF2">
        <v>0</v>
      </c>
      <c r="AG2">
        <v>1</v>
      </c>
      <c r="AH2" t="s">
        <v>88</v>
      </c>
      <c r="AI2" t="s">
        <v>88</v>
      </c>
      <c r="AJ2" t="s">
        <v>88</v>
      </c>
      <c r="AK2" t="s">
        <v>88</v>
      </c>
      <c r="AL2" t="s">
        <v>88</v>
      </c>
      <c r="AM2" t="s">
        <v>88</v>
      </c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x14ac:dyDescent="0.35">
      <c r="A3" t="s">
        <v>90</v>
      </c>
      <c r="B3" t="s">
        <v>80</v>
      </c>
      <c r="C3" t="s">
        <v>91</v>
      </c>
      <c r="D3" t="s">
        <v>82</v>
      </c>
      <c r="E3" s="2" t="str">
        <f>HYPERLINK("capsilon://?command=openfolder&amp;siteaddress=FAM.docvelocity-na8.net&amp;folderid=FXAD4FD858-FAF8-DC01-E3EB-2312570319C0","FX22048435")</f>
        <v>FX22048435</v>
      </c>
      <c r="F3" t="s">
        <v>19</v>
      </c>
      <c r="G3" t="s">
        <v>19</v>
      </c>
      <c r="H3" t="s">
        <v>83</v>
      </c>
      <c r="I3" t="s">
        <v>92</v>
      </c>
      <c r="J3">
        <v>0</v>
      </c>
      <c r="K3" t="s">
        <v>85</v>
      </c>
      <c r="L3" t="s">
        <v>86</v>
      </c>
      <c r="M3" t="s">
        <v>87</v>
      </c>
      <c r="N3">
        <v>2</v>
      </c>
      <c r="O3" s="1">
        <v>44685.613194444442</v>
      </c>
      <c r="P3" s="1">
        <v>44685.639398148145</v>
      </c>
      <c r="Q3">
        <v>920</v>
      </c>
      <c r="R3">
        <v>1344</v>
      </c>
      <c r="S3" t="b">
        <v>0</v>
      </c>
      <c r="T3" t="s">
        <v>88</v>
      </c>
      <c r="U3" t="b">
        <v>0</v>
      </c>
      <c r="V3" t="s">
        <v>93</v>
      </c>
      <c r="W3" s="1">
        <v>44685.62604166667</v>
      </c>
      <c r="X3">
        <v>1107</v>
      </c>
      <c r="Y3">
        <v>52</v>
      </c>
      <c r="Z3">
        <v>0</v>
      </c>
      <c r="AA3">
        <v>52</v>
      </c>
      <c r="AB3">
        <v>0</v>
      </c>
      <c r="AC3">
        <v>36</v>
      </c>
      <c r="AD3">
        <v>-52</v>
      </c>
      <c r="AE3">
        <v>0</v>
      </c>
      <c r="AF3">
        <v>0</v>
      </c>
      <c r="AG3">
        <v>0</v>
      </c>
      <c r="AH3" t="s">
        <v>94</v>
      </c>
      <c r="AI3" s="1">
        <v>44685.639398148145</v>
      </c>
      <c r="AJ3">
        <v>237</v>
      </c>
      <c r="AK3">
        <v>2</v>
      </c>
      <c r="AL3">
        <v>0</v>
      </c>
      <c r="AM3">
        <v>2</v>
      </c>
      <c r="AN3">
        <v>0</v>
      </c>
      <c r="AO3">
        <v>2</v>
      </c>
      <c r="AP3">
        <v>-54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x14ac:dyDescent="0.35">
      <c r="A4" t="s">
        <v>95</v>
      </c>
      <c r="B4" t="s">
        <v>80</v>
      </c>
      <c r="C4" t="s">
        <v>91</v>
      </c>
      <c r="D4" t="s">
        <v>82</v>
      </c>
      <c r="E4" s="2" t="str">
        <f>HYPERLINK("capsilon://?command=openfolder&amp;siteaddress=FAM.docvelocity-na8.net&amp;folderid=FXAD4FD858-FAF8-DC01-E3EB-2312570319C0","FX22048435")</f>
        <v>FX22048435</v>
      </c>
      <c r="F4" t="s">
        <v>19</v>
      </c>
      <c r="G4" t="s">
        <v>19</v>
      </c>
      <c r="H4" t="s">
        <v>83</v>
      </c>
      <c r="I4" t="s">
        <v>96</v>
      </c>
      <c r="J4">
        <v>0</v>
      </c>
      <c r="K4" t="s">
        <v>85</v>
      </c>
      <c r="L4" t="s">
        <v>86</v>
      </c>
      <c r="M4" t="s">
        <v>87</v>
      </c>
      <c r="N4">
        <v>2</v>
      </c>
      <c r="O4" s="1">
        <v>44685.614282407405</v>
      </c>
      <c r="P4" s="1">
        <v>44685.646377314813</v>
      </c>
      <c r="Q4">
        <v>1352</v>
      </c>
      <c r="R4">
        <v>1421</v>
      </c>
      <c r="S4" t="b">
        <v>0</v>
      </c>
      <c r="T4" t="s">
        <v>88</v>
      </c>
      <c r="U4" t="b">
        <v>0</v>
      </c>
      <c r="V4" t="s">
        <v>97</v>
      </c>
      <c r="W4" s="1">
        <v>44685.624340277776</v>
      </c>
      <c r="X4">
        <v>819</v>
      </c>
      <c r="Y4">
        <v>52</v>
      </c>
      <c r="Z4">
        <v>0</v>
      </c>
      <c r="AA4">
        <v>52</v>
      </c>
      <c r="AB4">
        <v>0</v>
      </c>
      <c r="AC4">
        <v>35</v>
      </c>
      <c r="AD4">
        <v>-52</v>
      </c>
      <c r="AE4">
        <v>0</v>
      </c>
      <c r="AF4">
        <v>0</v>
      </c>
      <c r="AG4">
        <v>0</v>
      </c>
      <c r="AH4" t="s">
        <v>94</v>
      </c>
      <c r="AI4" s="1">
        <v>44685.646377314813</v>
      </c>
      <c r="AJ4">
        <v>602</v>
      </c>
      <c r="AK4">
        <v>3</v>
      </c>
      <c r="AL4">
        <v>0</v>
      </c>
      <c r="AM4">
        <v>3</v>
      </c>
      <c r="AN4">
        <v>0</v>
      </c>
      <c r="AO4">
        <v>3</v>
      </c>
      <c r="AP4">
        <v>-55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x14ac:dyDescent="0.35">
      <c r="A5" t="s">
        <v>98</v>
      </c>
      <c r="B5" t="s">
        <v>80</v>
      </c>
      <c r="C5" t="s">
        <v>99</v>
      </c>
      <c r="D5" t="s">
        <v>82</v>
      </c>
      <c r="E5" s="2" t="str">
        <f>HYPERLINK("capsilon://?command=openfolder&amp;siteaddress=FAM.docvelocity-na8.net&amp;folderid=FX7A98BA35-45AC-D600-CB4E-6CD46070966C","FX22041359")</f>
        <v>FX22041359</v>
      </c>
      <c r="F5" t="s">
        <v>19</v>
      </c>
      <c r="G5" t="s">
        <v>19</v>
      </c>
      <c r="H5" t="s">
        <v>83</v>
      </c>
      <c r="I5" t="s">
        <v>100</v>
      </c>
      <c r="J5">
        <v>0</v>
      </c>
      <c r="K5" t="s">
        <v>85</v>
      </c>
      <c r="L5" t="s">
        <v>86</v>
      </c>
      <c r="M5" t="s">
        <v>87</v>
      </c>
      <c r="N5">
        <v>2</v>
      </c>
      <c r="O5" s="1">
        <v>44685.621331018519</v>
      </c>
      <c r="P5" s="1">
        <v>44685.651122685187</v>
      </c>
      <c r="Q5">
        <v>2215</v>
      </c>
      <c r="R5">
        <v>359</v>
      </c>
      <c r="S5" t="b">
        <v>0</v>
      </c>
      <c r="T5" t="s">
        <v>88</v>
      </c>
      <c r="U5" t="b">
        <v>0</v>
      </c>
      <c r="V5" t="s">
        <v>97</v>
      </c>
      <c r="W5" s="1">
        <v>44685.626886574071</v>
      </c>
      <c r="X5">
        <v>219</v>
      </c>
      <c r="Y5">
        <v>52</v>
      </c>
      <c r="Z5">
        <v>0</v>
      </c>
      <c r="AA5">
        <v>52</v>
      </c>
      <c r="AB5">
        <v>0</v>
      </c>
      <c r="AC5">
        <v>11</v>
      </c>
      <c r="AD5">
        <v>-52</v>
      </c>
      <c r="AE5">
        <v>0</v>
      </c>
      <c r="AF5">
        <v>0</v>
      </c>
      <c r="AG5">
        <v>0</v>
      </c>
      <c r="AH5" t="s">
        <v>94</v>
      </c>
      <c r="AI5" s="1">
        <v>44685.651122685187</v>
      </c>
      <c r="AJ5">
        <v>140</v>
      </c>
      <c r="AK5">
        <v>0</v>
      </c>
      <c r="AL5">
        <v>0</v>
      </c>
      <c r="AM5">
        <v>0</v>
      </c>
      <c r="AN5">
        <v>0</v>
      </c>
      <c r="AO5">
        <v>0</v>
      </c>
      <c r="AP5">
        <v>-52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x14ac:dyDescent="0.35">
      <c r="A6" t="s">
        <v>101</v>
      </c>
      <c r="B6" t="s">
        <v>80</v>
      </c>
      <c r="C6" t="s">
        <v>81</v>
      </c>
      <c r="D6" t="s">
        <v>82</v>
      </c>
      <c r="E6" s="2" t="str">
        <f>HYPERLINK("capsilon://?command=openfolder&amp;siteaddress=FAM.docvelocity-na8.net&amp;folderid=FX52DC2E47-0AE5-5C18-0B89-D8DE010203D4","FX22048251")</f>
        <v>FX22048251</v>
      </c>
      <c r="F6" t="s">
        <v>19</v>
      </c>
      <c r="G6" t="s">
        <v>19</v>
      </c>
      <c r="H6" t="s">
        <v>83</v>
      </c>
      <c r="I6" t="s">
        <v>84</v>
      </c>
      <c r="J6">
        <v>0</v>
      </c>
      <c r="K6" t="s">
        <v>85</v>
      </c>
      <c r="L6" t="s">
        <v>86</v>
      </c>
      <c r="M6" t="s">
        <v>87</v>
      </c>
      <c r="N6">
        <v>2</v>
      </c>
      <c r="O6" s="1">
        <v>44685.630277777775</v>
      </c>
      <c r="P6" s="1">
        <v>44685.649502314816</v>
      </c>
      <c r="Q6">
        <v>577</v>
      </c>
      <c r="R6">
        <v>1084</v>
      </c>
      <c r="S6" t="b">
        <v>0</v>
      </c>
      <c r="T6" t="s">
        <v>88</v>
      </c>
      <c r="U6" t="b">
        <v>1</v>
      </c>
      <c r="V6" t="s">
        <v>102</v>
      </c>
      <c r="W6" s="1">
        <v>44685.639918981484</v>
      </c>
      <c r="X6">
        <v>815</v>
      </c>
      <c r="Y6">
        <v>37</v>
      </c>
      <c r="Z6">
        <v>0</v>
      </c>
      <c r="AA6">
        <v>37</v>
      </c>
      <c r="AB6">
        <v>0</v>
      </c>
      <c r="AC6">
        <v>32</v>
      </c>
      <c r="AD6">
        <v>-37</v>
      </c>
      <c r="AE6">
        <v>0</v>
      </c>
      <c r="AF6">
        <v>0</v>
      </c>
      <c r="AG6">
        <v>0</v>
      </c>
      <c r="AH6" t="s">
        <v>94</v>
      </c>
      <c r="AI6" s="1">
        <v>44685.649502314816</v>
      </c>
      <c r="AJ6">
        <v>269</v>
      </c>
      <c r="AK6">
        <v>0</v>
      </c>
      <c r="AL6">
        <v>0</v>
      </c>
      <c r="AM6">
        <v>0</v>
      </c>
      <c r="AN6">
        <v>0</v>
      </c>
      <c r="AO6">
        <v>0</v>
      </c>
      <c r="AP6">
        <v>-37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x14ac:dyDescent="0.35">
      <c r="A7" t="s">
        <v>103</v>
      </c>
      <c r="B7" t="s">
        <v>80</v>
      </c>
      <c r="C7" t="s">
        <v>104</v>
      </c>
      <c r="D7" t="s">
        <v>82</v>
      </c>
      <c r="E7" s="2" t="str">
        <f>HYPERLINK("capsilon://?command=openfolder&amp;siteaddress=FAM.docvelocity-na8.net&amp;folderid=FX00AAFB3A-EF76-AEEE-E450-D70ACFD45494","FX22044538")</f>
        <v>FX22044538</v>
      </c>
      <c r="F7" t="s">
        <v>19</v>
      </c>
      <c r="G7" t="s">
        <v>19</v>
      </c>
      <c r="H7" t="s">
        <v>83</v>
      </c>
      <c r="I7" t="s">
        <v>105</v>
      </c>
      <c r="J7">
        <v>0</v>
      </c>
      <c r="K7" t="s">
        <v>85</v>
      </c>
      <c r="L7" t="s">
        <v>86</v>
      </c>
      <c r="M7" t="s">
        <v>87</v>
      </c>
      <c r="N7">
        <v>2</v>
      </c>
      <c r="O7" s="1">
        <v>44685.653344907405</v>
      </c>
      <c r="P7" s="1">
        <v>44685.693877314814</v>
      </c>
      <c r="Q7">
        <v>2545</v>
      </c>
      <c r="R7">
        <v>957</v>
      </c>
      <c r="S7" t="b">
        <v>0</v>
      </c>
      <c r="T7" t="s">
        <v>88</v>
      </c>
      <c r="U7" t="b">
        <v>0</v>
      </c>
      <c r="V7" t="s">
        <v>106</v>
      </c>
      <c r="W7" s="1">
        <v>44685.666990740741</v>
      </c>
      <c r="X7">
        <v>488</v>
      </c>
      <c r="Y7">
        <v>52</v>
      </c>
      <c r="Z7">
        <v>0</v>
      </c>
      <c r="AA7">
        <v>52</v>
      </c>
      <c r="AB7">
        <v>0</v>
      </c>
      <c r="AC7">
        <v>46</v>
      </c>
      <c r="AD7">
        <v>-52</v>
      </c>
      <c r="AE7">
        <v>0</v>
      </c>
      <c r="AF7">
        <v>0</v>
      </c>
      <c r="AG7">
        <v>0</v>
      </c>
      <c r="AH7" t="s">
        <v>107</v>
      </c>
      <c r="AI7" s="1">
        <v>44685.693877314814</v>
      </c>
      <c r="AJ7">
        <v>322</v>
      </c>
      <c r="AK7">
        <v>2</v>
      </c>
      <c r="AL7">
        <v>0</v>
      </c>
      <c r="AM7">
        <v>2</v>
      </c>
      <c r="AN7">
        <v>0</v>
      </c>
      <c r="AO7">
        <v>1</v>
      </c>
      <c r="AP7">
        <v>-54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x14ac:dyDescent="0.35">
      <c r="A8" t="s">
        <v>108</v>
      </c>
      <c r="B8" t="s">
        <v>80</v>
      </c>
      <c r="C8" t="s">
        <v>109</v>
      </c>
      <c r="D8" t="s">
        <v>82</v>
      </c>
      <c r="E8" s="2" t="str">
        <f>HYPERLINK("capsilon://?command=openfolder&amp;siteaddress=FAM.docvelocity-na8.net&amp;folderid=FX6D8282BD-9F18-F848-BCAE-59E1FB2F192C","FX22049722")</f>
        <v>FX22049722</v>
      </c>
      <c r="F8" t="s">
        <v>19</v>
      </c>
      <c r="G8" t="s">
        <v>19</v>
      </c>
      <c r="H8" t="s">
        <v>83</v>
      </c>
      <c r="I8" t="s">
        <v>110</v>
      </c>
      <c r="J8">
        <v>0</v>
      </c>
      <c r="K8" t="s">
        <v>85</v>
      </c>
      <c r="L8" t="s">
        <v>86</v>
      </c>
      <c r="M8" t="s">
        <v>87</v>
      </c>
      <c r="N8">
        <v>2</v>
      </c>
      <c r="O8" s="1">
        <v>44685.675127314818</v>
      </c>
      <c r="P8" s="1">
        <v>44685.71974537037</v>
      </c>
      <c r="Q8">
        <v>2514</v>
      </c>
      <c r="R8">
        <v>1341</v>
      </c>
      <c r="S8" t="b">
        <v>0</v>
      </c>
      <c r="T8" t="s">
        <v>88</v>
      </c>
      <c r="U8" t="b">
        <v>0</v>
      </c>
      <c r="V8" t="s">
        <v>93</v>
      </c>
      <c r="W8" s="1">
        <v>44685.686064814814</v>
      </c>
      <c r="X8">
        <v>925</v>
      </c>
      <c r="Y8">
        <v>52</v>
      </c>
      <c r="Z8">
        <v>0</v>
      </c>
      <c r="AA8">
        <v>52</v>
      </c>
      <c r="AB8">
        <v>0</v>
      </c>
      <c r="AC8">
        <v>28</v>
      </c>
      <c r="AD8">
        <v>-52</v>
      </c>
      <c r="AE8">
        <v>0</v>
      </c>
      <c r="AF8">
        <v>0</v>
      </c>
      <c r="AG8">
        <v>0</v>
      </c>
      <c r="AH8" t="s">
        <v>107</v>
      </c>
      <c r="AI8" s="1">
        <v>44685.71974537037</v>
      </c>
      <c r="AJ8">
        <v>341</v>
      </c>
      <c r="AK8">
        <v>0</v>
      </c>
      <c r="AL8">
        <v>0</v>
      </c>
      <c r="AM8">
        <v>0</v>
      </c>
      <c r="AN8">
        <v>0</v>
      </c>
      <c r="AO8">
        <v>0</v>
      </c>
      <c r="AP8">
        <v>-52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x14ac:dyDescent="0.35">
      <c r="A9" t="s">
        <v>111</v>
      </c>
      <c r="B9" t="s">
        <v>80</v>
      </c>
      <c r="C9" t="s">
        <v>112</v>
      </c>
      <c r="D9" t="s">
        <v>82</v>
      </c>
      <c r="E9" s="2" t="str">
        <f>HYPERLINK("capsilon://?command=openfolder&amp;siteaddress=FAM.docvelocity-na8.net&amp;folderid=FX61CAB72C-85A7-D448-6500-F000CB314928","FX220313361")</f>
        <v>FX220313361</v>
      </c>
      <c r="F9" t="s">
        <v>19</v>
      </c>
      <c r="G9" t="s">
        <v>19</v>
      </c>
      <c r="H9" t="s">
        <v>83</v>
      </c>
      <c r="I9" t="s">
        <v>113</v>
      </c>
      <c r="J9">
        <v>0</v>
      </c>
      <c r="K9" t="s">
        <v>85</v>
      </c>
      <c r="L9" t="s">
        <v>86</v>
      </c>
      <c r="M9" t="s">
        <v>87</v>
      </c>
      <c r="N9">
        <v>2</v>
      </c>
      <c r="O9" s="1">
        <v>44685.724340277775</v>
      </c>
      <c r="P9" s="1">
        <v>44685.732615740744</v>
      </c>
      <c r="Q9">
        <v>206</v>
      </c>
      <c r="R9">
        <v>509</v>
      </c>
      <c r="S9" t="b">
        <v>0</v>
      </c>
      <c r="T9" t="s">
        <v>88</v>
      </c>
      <c r="U9" t="b">
        <v>0</v>
      </c>
      <c r="V9" t="s">
        <v>114</v>
      </c>
      <c r="W9" s="1">
        <v>44685.729560185187</v>
      </c>
      <c r="X9">
        <v>274</v>
      </c>
      <c r="Y9">
        <v>52</v>
      </c>
      <c r="Z9">
        <v>0</v>
      </c>
      <c r="AA9">
        <v>52</v>
      </c>
      <c r="AB9">
        <v>0</v>
      </c>
      <c r="AC9">
        <v>12</v>
      </c>
      <c r="AD9">
        <v>-52</v>
      </c>
      <c r="AE9">
        <v>0</v>
      </c>
      <c r="AF9">
        <v>0</v>
      </c>
      <c r="AG9">
        <v>0</v>
      </c>
      <c r="AH9" t="s">
        <v>107</v>
      </c>
      <c r="AI9" s="1">
        <v>44685.732615740744</v>
      </c>
      <c r="AJ9">
        <v>229</v>
      </c>
      <c r="AK9">
        <v>0</v>
      </c>
      <c r="AL9">
        <v>0</v>
      </c>
      <c r="AM9">
        <v>0</v>
      </c>
      <c r="AN9">
        <v>0</v>
      </c>
      <c r="AO9">
        <v>0</v>
      </c>
      <c r="AP9">
        <v>-52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x14ac:dyDescent="0.35">
      <c r="A10" t="s">
        <v>115</v>
      </c>
      <c r="B10" t="s">
        <v>80</v>
      </c>
      <c r="C10" t="s">
        <v>116</v>
      </c>
      <c r="D10" t="s">
        <v>82</v>
      </c>
      <c r="E10" s="2" t="str">
        <f>HYPERLINK("capsilon://?command=openfolder&amp;siteaddress=FAM.docvelocity-na8.net&amp;folderid=FX301071B5-5AC1-67D1-BD84-A1C95D0A0B12","FX22046483")</f>
        <v>FX22046483</v>
      </c>
      <c r="F10" t="s">
        <v>19</v>
      </c>
      <c r="G10" t="s">
        <v>19</v>
      </c>
      <c r="H10" t="s">
        <v>83</v>
      </c>
      <c r="I10" t="s">
        <v>117</v>
      </c>
      <c r="J10">
        <v>0</v>
      </c>
      <c r="K10" t="s">
        <v>85</v>
      </c>
      <c r="L10" t="s">
        <v>86</v>
      </c>
      <c r="M10" t="s">
        <v>87</v>
      </c>
      <c r="N10">
        <v>2</v>
      </c>
      <c r="O10" s="1">
        <v>44683.504259259258</v>
      </c>
      <c r="P10" s="1">
        <v>44683.513692129629</v>
      </c>
      <c r="Q10">
        <v>633</v>
      </c>
      <c r="R10">
        <v>182</v>
      </c>
      <c r="S10" t="b">
        <v>0</v>
      </c>
      <c r="T10" t="s">
        <v>88</v>
      </c>
      <c r="U10" t="b">
        <v>0</v>
      </c>
      <c r="V10" t="s">
        <v>118</v>
      </c>
      <c r="W10" s="1">
        <v>44683.506840277776</v>
      </c>
      <c r="X10">
        <v>127</v>
      </c>
      <c r="Y10">
        <v>0</v>
      </c>
      <c r="Z10">
        <v>0</v>
      </c>
      <c r="AA10">
        <v>0</v>
      </c>
      <c r="AB10">
        <v>9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119</v>
      </c>
      <c r="AI10" s="1">
        <v>44683.513692129629</v>
      </c>
      <c r="AJ10">
        <v>13</v>
      </c>
      <c r="AK10">
        <v>0</v>
      </c>
      <c r="AL10">
        <v>0</v>
      </c>
      <c r="AM10">
        <v>0</v>
      </c>
      <c r="AN10">
        <v>9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x14ac:dyDescent="0.35">
      <c r="A11" t="s">
        <v>120</v>
      </c>
      <c r="B11" t="s">
        <v>80</v>
      </c>
      <c r="C11" t="s">
        <v>121</v>
      </c>
      <c r="D11" t="s">
        <v>82</v>
      </c>
      <c r="E11" s="2" t="str">
        <f>HYPERLINK("capsilon://?command=openfolder&amp;siteaddress=FAM.docvelocity-na8.net&amp;folderid=FX06F22F16-FB4D-4F0A-B816-85E729012E8C","FX22047053")</f>
        <v>FX22047053</v>
      </c>
      <c r="F11" t="s">
        <v>19</v>
      </c>
      <c r="G11" t="s">
        <v>19</v>
      </c>
      <c r="H11" t="s">
        <v>83</v>
      </c>
      <c r="I11" t="s">
        <v>122</v>
      </c>
      <c r="J11">
        <v>0</v>
      </c>
      <c r="K11" t="s">
        <v>85</v>
      </c>
      <c r="L11" t="s">
        <v>86</v>
      </c>
      <c r="M11" t="s">
        <v>87</v>
      </c>
      <c r="N11">
        <v>2</v>
      </c>
      <c r="O11" s="1">
        <v>44685.751608796294</v>
      </c>
      <c r="P11" s="1">
        <v>44685.758437500001</v>
      </c>
      <c r="Q11">
        <v>323</v>
      </c>
      <c r="R11">
        <v>267</v>
      </c>
      <c r="S11" t="b">
        <v>0</v>
      </c>
      <c r="T11" t="s">
        <v>88</v>
      </c>
      <c r="U11" t="b">
        <v>0</v>
      </c>
      <c r="V11" t="s">
        <v>93</v>
      </c>
      <c r="W11" s="1">
        <v>44685.753923611112</v>
      </c>
      <c r="X11">
        <v>183</v>
      </c>
      <c r="Y11">
        <v>9</v>
      </c>
      <c r="Z11">
        <v>0</v>
      </c>
      <c r="AA11">
        <v>9</v>
      </c>
      <c r="AB11">
        <v>0</v>
      </c>
      <c r="AC11">
        <v>0</v>
      </c>
      <c r="AD11">
        <v>-9</v>
      </c>
      <c r="AE11">
        <v>0</v>
      </c>
      <c r="AF11">
        <v>0</v>
      </c>
      <c r="AG11">
        <v>0</v>
      </c>
      <c r="AH11" t="s">
        <v>107</v>
      </c>
      <c r="AI11" s="1">
        <v>44685.758437500001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-9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x14ac:dyDescent="0.35">
      <c r="A12" t="s">
        <v>123</v>
      </c>
      <c r="B12" t="s">
        <v>80</v>
      </c>
      <c r="C12" t="s">
        <v>124</v>
      </c>
      <c r="D12" t="s">
        <v>82</v>
      </c>
      <c r="E12" s="2" t="str">
        <f>HYPERLINK("capsilon://?command=openfolder&amp;siteaddress=FAM.docvelocity-na8.net&amp;folderid=FX338B9EB5-DFBE-BBE8-EDC6-851FD3A6005A","FX22049560")</f>
        <v>FX22049560</v>
      </c>
      <c r="F12" t="s">
        <v>19</v>
      </c>
      <c r="G12" t="s">
        <v>19</v>
      </c>
      <c r="H12" t="s">
        <v>83</v>
      </c>
      <c r="I12" t="s">
        <v>125</v>
      </c>
      <c r="J12">
        <v>0</v>
      </c>
      <c r="K12" t="s">
        <v>85</v>
      </c>
      <c r="L12" t="s">
        <v>86</v>
      </c>
      <c r="M12" t="s">
        <v>87</v>
      </c>
      <c r="N12">
        <v>2</v>
      </c>
      <c r="O12" s="1">
        <v>44685.877546296295</v>
      </c>
      <c r="P12" s="1">
        <v>44686.017731481479</v>
      </c>
      <c r="Q12">
        <v>11763</v>
      </c>
      <c r="R12">
        <v>349</v>
      </c>
      <c r="S12" t="b">
        <v>0</v>
      </c>
      <c r="T12" t="s">
        <v>88</v>
      </c>
      <c r="U12" t="b">
        <v>0</v>
      </c>
      <c r="V12" t="s">
        <v>126</v>
      </c>
      <c r="W12" s="1">
        <v>44685.916180555556</v>
      </c>
      <c r="X12">
        <v>174</v>
      </c>
      <c r="Y12">
        <v>52</v>
      </c>
      <c r="Z12">
        <v>0</v>
      </c>
      <c r="AA12">
        <v>52</v>
      </c>
      <c r="AB12">
        <v>0</v>
      </c>
      <c r="AC12">
        <v>21</v>
      </c>
      <c r="AD12">
        <v>-52</v>
      </c>
      <c r="AE12">
        <v>0</v>
      </c>
      <c r="AF12">
        <v>0</v>
      </c>
      <c r="AG12">
        <v>0</v>
      </c>
      <c r="AH12" t="s">
        <v>127</v>
      </c>
      <c r="AI12" s="1">
        <v>44686.017731481479</v>
      </c>
      <c r="AJ12">
        <v>162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-52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x14ac:dyDescent="0.35">
      <c r="A13" t="s">
        <v>128</v>
      </c>
      <c r="B13" t="s">
        <v>80</v>
      </c>
      <c r="C13" t="s">
        <v>124</v>
      </c>
      <c r="D13" t="s">
        <v>82</v>
      </c>
      <c r="E13" s="2" t="str">
        <f>HYPERLINK("capsilon://?command=openfolder&amp;siteaddress=FAM.docvelocity-na8.net&amp;folderid=FX338B9EB5-DFBE-BBE8-EDC6-851FD3A6005A","FX22049560")</f>
        <v>FX22049560</v>
      </c>
      <c r="F13" t="s">
        <v>19</v>
      </c>
      <c r="G13" t="s">
        <v>19</v>
      </c>
      <c r="H13" t="s">
        <v>83</v>
      </c>
      <c r="I13" t="s">
        <v>129</v>
      </c>
      <c r="J13">
        <v>0</v>
      </c>
      <c r="K13" t="s">
        <v>85</v>
      </c>
      <c r="L13" t="s">
        <v>86</v>
      </c>
      <c r="M13" t="s">
        <v>87</v>
      </c>
      <c r="N13">
        <v>2</v>
      </c>
      <c r="O13" s="1">
        <v>44685.877847222226</v>
      </c>
      <c r="P13" s="1">
        <v>44686.020648148151</v>
      </c>
      <c r="Q13">
        <v>11902</v>
      </c>
      <c r="R13">
        <v>436</v>
      </c>
      <c r="S13" t="b">
        <v>0</v>
      </c>
      <c r="T13" t="s">
        <v>88</v>
      </c>
      <c r="U13" t="b">
        <v>0</v>
      </c>
      <c r="V13" t="s">
        <v>126</v>
      </c>
      <c r="W13" s="1">
        <v>44685.918333333335</v>
      </c>
      <c r="X13">
        <v>185</v>
      </c>
      <c r="Y13">
        <v>37</v>
      </c>
      <c r="Z13">
        <v>0</v>
      </c>
      <c r="AA13">
        <v>37</v>
      </c>
      <c r="AB13">
        <v>0</v>
      </c>
      <c r="AC13">
        <v>13</v>
      </c>
      <c r="AD13">
        <v>-37</v>
      </c>
      <c r="AE13">
        <v>0</v>
      </c>
      <c r="AF13">
        <v>0</v>
      </c>
      <c r="AG13">
        <v>0</v>
      </c>
      <c r="AH13" t="s">
        <v>127</v>
      </c>
      <c r="AI13" s="1">
        <v>44686.020648148151</v>
      </c>
      <c r="AJ13">
        <v>251</v>
      </c>
      <c r="AK13">
        <v>2</v>
      </c>
      <c r="AL13">
        <v>0</v>
      </c>
      <c r="AM13">
        <v>2</v>
      </c>
      <c r="AN13">
        <v>0</v>
      </c>
      <c r="AO13">
        <v>1</v>
      </c>
      <c r="AP13">
        <v>-39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x14ac:dyDescent="0.35">
      <c r="A14" t="s">
        <v>130</v>
      </c>
      <c r="B14" t="s">
        <v>80</v>
      </c>
      <c r="C14" t="s">
        <v>131</v>
      </c>
      <c r="D14" t="s">
        <v>82</v>
      </c>
      <c r="E14" s="2" t="str">
        <f>HYPERLINK("capsilon://?command=openfolder&amp;siteaddress=FAM.docvelocity-na8.net&amp;folderid=FX118D00F1-3454-12C6-C871-39757941E947","FX2204921")</f>
        <v>FX2204921</v>
      </c>
      <c r="F14" t="s">
        <v>19</v>
      </c>
      <c r="G14" t="s">
        <v>19</v>
      </c>
      <c r="H14" t="s">
        <v>83</v>
      </c>
      <c r="I14" t="s">
        <v>132</v>
      </c>
      <c r="J14">
        <v>0</v>
      </c>
      <c r="K14" t="s">
        <v>85</v>
      </c>
      <c r="L14" t="s">
        <v>86</v>
      </c>
      <c r="M14" t="s">
        <v>87</v>
      </c>
      <c r="N14">
        <v>2</v>
      </c>
      <c r="O14" s="1">
        <v>44685.883344907408</v>
      </c>
      <c r="P14" s="1">
        <v>44686.022187499999</v>
      </c>
      <c r="Q14">
        <v>11675</v>
      </c>
      <c r="R14">
        <v>321</v>
      </c>
      <c r="S14" t="b">
        <v>0</v>
      </c>
      <c r="T14" t="s">
        <v>88</v>
      </c>
      <c r="U14" t="b">
        <v>0</v>
      </c>
      <c r="V14" t="s">
        <v>126</v>
      </c>
      <c r="W14" s="1">
        <v>44685.920532407406</v>
      </c>
      <c r="X14">
        <v>189</v>
      </c>
      <c r="Y14">
        <v>52</v>
      </c>
      <c r="Z14">
        <v>0</v>
      </c>
      <c r="AA14">
        <v>52</v>
      </c>
      <c r="AB14">
        <v>0</v>
      </c>
      <c r="AC14">
        <v>21</v>
      </c>
      <c r="AD14">
        <v>-52</v>
      </c>
      <c r="AE14">
        <v>0</v>
      </c>
      <c r="AF14">
        <v>0</v>
      </c>
      <c r="AG14">
        <v>0</v>
      </c>
      <c r="AH14" t="s">
        <v>127</v>
      </c>
      <c r="AI14" s="1">
        <v>44686.022187499999</v>
      </c>
      <c r="AJ14">
        <v>132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-52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x14ac:dyDescent="0.35">
      <c r="A15" t="s">
        <v>133</v>
      </c>
      <c r="B15" t="s">
        <v>80</v>
      </c>
      <c r="C15" t="s">
        <v>134</v>
      </c>
      <c r="D15" t="s">
        <v>82</v>
      </c>
      <c r="E15" s="2" t="str">
        <f>HYPERLINK("capsilon://?command=openfolder&amp;siteaddress=FAM.docvelocity-na8.net&amp;folderid=FXEB22FE0C-7B06-1E12-F6D0-D7796FFB6250","FX220311361")</f>
        <v>FX220311361</v>
      </c>
      <c r="F15" t="s">
        <v>19</v>
      </c>
      <c r="G15" t="s">
        <v>19</v>
      </c>
      <c r="H15" t="s">
        <v>83</v>
      </c>
      <c r="I15" t="s">
        <v>135</v>
      </c>
      <c r="J15">
        <v>0</v>
      </c>
      <c r="K15" t="s">
        <v>85</v>
      </c>
      <c r="L15" t="s">
        <v>86</v>
      </c>
      <c r="M15" t="s">
        <v>87</v>
      </c>
      <c r="N15">
        <v>2</v>
      </c>
      <c r="O15" s="1">
        <v>44685.93236111111</v>
      </c>
      <c r="P15" s="1">
        <v>44686.026747685188</v>
      </c>
      <c r="Q15">
        <v>6959</v>
      </c>
      <c r="R15">
        <v>1196</v>
      </c>
      <c r="S15" t="b">
        <v>0</v>
      </c>
      <c r="T15" t="s">
        <v>88</v>
      </c>
      <c r="U15" t="b">
        <v>0</v>
      </c>
      <c r="V15" t="s">
        <v>136</v>
      </c>
      <c r="W15" s="1">
        <v>44685.979594907411</v>
      </c>
      <c r="X15">
        <v>802</v>
      </c>
      <c r="Y15">
        <v>52</v>
      </c>
      <c r="Z15">
        <v>0</v>
      </c>
      <c r="AA15">
        <v>52</v>
      </c>
      <c r="AB15">
        <v>0</v>
      </c>
      <c r="AC15">
        <v>34</v>
      </c>
      <c r="AD15">
        <v>-52</v>
      </c>
      <c r="AE15">
        <v>0</v>
      </c>
      <c r="AF15">
        <v>0</v>
      </c>
      <c r="AG15">
        <v>0</v>
      </c>
      <c r="AH15" t="s">
        <v>127</v>
      </c>
      <c r="AI15" s="1">
        <v>44686.026747685188</v>
      </c>
      <c r="AJ15">
        <v>394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-52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x14ac:dyDescent="0.35">
      <c r="A16" t="s">
        <v>137</v>
      </c>
      <c r="B16" t="s">
        <v>80</v>
      </c>
      <c r="C16" t="s">
        <v>134</v>
      </c>
      <c r="D16" t="s">
        <v>82</v>
      </c>
      <c r="E16" s="2" t="str">
        <f>HYPERLINK("capsilon://?command=openfolder&amp;siteaddress=FAM.docvelocity-na8.net&amp;folderid=FXEB22FE0C-7B06-1E12-F6D0-D7796FFB6250","FX220311361")</f>
        <v>FX220311361</v>
      </c>
      <c r="F16" t="s">
        <v>19</v>
      </c>
      <c r="G16" t="s">
        <v>19</v>
      </c>
      <c r="H16" t="s">
        <v>83</v>
      </c>
      <c r="I16" t="s">
        <v>138</v>
      </c>
      <c r="J16">
        <v>46</v>
      </c>
      <c r="K16" t="s">
        <v>85</v>
      </c>
      <c r="L16" t="s">
        <v>86</v>
      </c>
      <c r="M16" t="s">
        <v>87</v>
      </c>
      <c r="N16">
        <v>2</v>
      </c>
      <c r="O16" s="1">
        <v>44685.932395833333</v>
      </c>
      <c r="P16" s="1">
        <v>44686.027974537035</v>
      </c>
      <c r="Q16">
        <v>7733</v>
      </c>
      <c r="R16">
        <v>525</v>
      </c>
      <c r="S16" t="b">
        <v>0</v>
      </c>
      <c r="T16" t="s">
        <v>88</v>
      </c>
      <c r="U16" t="b">
        <v>0</v>
      </c>
      <c r="V16" t="s">
        <v>139</v>
      </c>
      <c r="W16" s="1">
        <v>44685.977071759262</v>
      </c>
      <c r="X16">
        <v>264</v>
      </c>
      <c r="Y16">
        <v>36</v>
      </c>
      <c r="Z16">
        <v>0</v>
      </c>
      <c r="AA16">
        <v>36</v>
      </c>
      <c r="AB16">
        <v>5</v>
      </c>
      <c r="AC16">
        <v>6</v>
      </c>
      <c r="AD16">
        <v>10</v>
      </c>
      <c r="AE16">
        <v>0</v>
      </c>
      <c r="AF16">
        <v>0</v>
      </c>
      <c r="AG16">
        <v>0</v>
      </c>
      <c r="AH16" t="s">
        <v>127</v>
      </c>
      <c r="AI16" s="1">
        <v>44686.027974537035</v>
      </c>
      <c r="AJ16">
        <v>105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10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x14ac:dyDescent="0.35">
      <c r="A17" t="s">
        <v>140</v>
      </c>
      <c r="B17" t="s">
        <v>80</v>
      </c>
      <c r="C17" t="s">
        <v>134</v>
      </c>
      <c r="D17" t="s">
        <v>82</v>
      </c>
      <c r="E17" s="2" t="str">
        <f>HYPERLINK("capsilon://?command=openfolder&amp;siteaddress=FAM.docvelocity-na8.net&amp;folderid=FXEB22FE0C-7B06-1E12-F6D0-D7796FFB6250","FX220311361")</f>
        <v>FX220311361</v>
      </c>
      <c r="F17" t="s">
        <v>19</v>
      </c>
      <c r="G17" t="s">
        <v>19</v>
      </c>
      <c r="H17" t="s">
        <v>83</v>
      </c>
      <c r="I17" t="s">
        <v>141</v>
      </c>
      <c r="J17">
        <v>46</v>
      </c>
      <c r="K17" t="s">
        <v>85</v>
      </c>
      <c r="L17" t="s">
        <v>86</v>
      </c>
      <c r="M17" t="s">
        <v>87</v>
      </c>
      <c r="N17">
        <v>2</v>
      </c>
      <c r="O17" s="1">
        <v>44685.932581018518</v>
      </c>
      <c r="P17" s="1">
        <v>44686.028969907406</v>
      </c>
      <c r="Q17">
        <v>7830</v>
      </c>
      <c r="R17">
        <v>498</v>
      </c>
      <c r="S17" t="b">
        <v>0</v>
      </c>
      <c r="T17" t="s">
        <v>88</v>
      </c>
      <c r="U17" t="b">
        <v>0</v>
      </c>
      <c r="V17" t="s">
        <v>142</v>
      </c>
      <c r="W17" s="1">
        <v>44685.977048611108</v>
      </c>
      <c r="X17">
        <v>413</v>
      </c>
      <c r="Y17">
        <v>41</v>
      </c>
      <c r="Z17">
        <v>0</v>
      </c>
      <c r="AA17">
        <v>41</v>
      </c>
      <c r="AB17">
        <v>5</v>
      </c>
      <c r="AC17">
        <v>7</v>
      </c>
      <c r="AD17">
        <v>5</v>
      </c>
      <c r="AE17">
        <v>0</v>
      </c>
      <c r="AF17">
        <v>0</v>
      </c>
      <c r="AG17">
        <v>0</v>
      </c>
      <c r="AH17" t="s">
        <v>127</v>
      </c>
      <c r="AI17" s="1">
        <v>44686.028969907406</v>
      </c>
      <c r="AJ17">
        <v>85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5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x14ac:dyDescent="0.35">
      <c r="A18" t="s">
        <v>143</v>
      </c>
      <c r="B18" t="s">
        <v>80</v>
      </c>
      <c r="C18" t="s">
        <v>144</v>
      </c>
      <c r="D18" t="s">
        <v>82</v>
      </c>
      <c r="E18" s="2" t="str">
        <f t="shared" ref="E18:E25" si="0">HYPERLINK("capsilon://?command=openfolder&amp;siteaddress=FAM.docvelocity-na8.net&amp;folderid=FXC48B1993-B8FC-E40B-7E40-00F30CA3FD75","FX22039299")</f>
        <v>FX22039299</v>
      </c>
      <c r="F18" t="s">
        <v>19</v>
      </c>
      <c r="G18" t="s">
        <v>19</v>
      </c>
      <c r="H18" t="s">
        <v>83</v>
      </c>
      <c r="I18" t="s">
        <v>145</v>
      </c>
      <c r="J18">
        <v>65</v>
      </c>
      <c r="K18" t="s">
        <v>85</v>
      </c>
      <c r="L18" t="s">
        <v>86</v>
      </c>
      <c r="M18" t="s">
        <v>87</v>
      </c>
      <c r="N18">
        <v>2</v>
      </c>
      <c r="O18" s="1">
        <v>44685.954328703701</v>
      </c>
      <c r="P18" s="1">
        <v>44686.031909722224</v>
      </c>
      <c r="Q18">
        <v>5485</v>
      </c>
      <c r="R18">
        <v>1218</v>
      </c>
      <c r="S18" t="b">
        <v>0</v>
      </c>
      <c r="T18" t="s">
        <v>88</v>
      </c>
      <c r="U18" t="b">
        <v>0</v>
      </c>
      <c r="V18" t="s">
        <v>142</v>
      </c>
      <c r="W18" s="1">
        <v>44685.987951388888</v>
      </c>
      <c r="X18">
        <v>941</v>
      </c>
      <c r="Y18">
        <v>47</v>
      </c>
      <c r="Z18">
        <v>0</v>
      </c>
      <c r="AA18">
        <v>47</v>
      </c>
      <c r="AB18">
        <v>0</v>
      </c>
      <c r="AC18">
        <v>15</v>
      </c>
      <c r="AD18">
        <v>18</v>
      </c>
      <c r="AE18">
        <v>0</v>
      </c>
      <c r="AF18">
        <v>0</v>
      </c>
      <c r="AG18">
        <v>0</v>
      </c>
      <c r="AH18" t="s">
        <v>127</v>
      </c>
      <c r="AI18" s="1">
        <v>44686.031909722224</v>
      </c>
      <c r="AJ18">
        <v>253</v>
      </c>
      <c r="AK18">
        <v>10</v>
      </c>
      <c r="AL18">
        <v>0</v>
      </c>
      <c r="AM18">
        <v>10</v>
      </c>
      <c r="AN18">
        <v>0</v>
      </c>
      <c r="AO18">
        <v>10</v>
      </c>
      <c r="AP18">
        <v>8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x14ac:dyDescent="0.35">
      <c r="A19" t="s">
        <v>146</v>
      </c>
      <c r="B19" t="s">
        <v>80</v>
      </c>
      <c r="C19" t="s">
        <v>144</v>
      </c>
      <c r="D19" t="s">
        <v>82</v>
      </c>
      <c r="E19" s="2" t="str">
        <f t="shared" si="0"/>
        <v>FX22039299</v>
      </c>
      <c r="F19" t="s">
        <v>19</v>
      </c>
      <c r="G19" t="s">
        <v>19</v>
      </c>
      <c r="H19" t="s">
        <v>83</v>
      </c>
      <c r="I19" t="s">
        <v>147</v>
      </c>
      <c r="J19">
        <v>100</v>
      </c>
      <c r="K19" t="s">
        <v>85</v>
      </c>
      <c r="L19" t="s">
        <v>86</v>
      </c>
      <c r="M19" t="s">
        <v>87</v>
      </c>
      <c r="N19">
        <v>1</v>
      </c>
      <c r="O19" s="1">
        <v>44685.954363425924</v>
      </c>
      <c r="P19" s="1">
        <v>44685.98128472222</v>
      </c>
      <c r="Q19">
        <v>1962</v>
      </c>
      <c r="R19">
        <v>364</v>
      </c>
      <c r="S19" t="b">
        <v>0</v>
      </c>
      <c r="T19" t="s">
        <v>88</v>
      </c>
      <c r="U19" t="b">
        <v>0</v>
      </c>
      <c r="V19" t="s">
        <v>139</v>
      </c>
      <c r="W19" s="1">
        <v>44685.98128472222</v>
      </c>
      <c r="X19">
        <v>364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100</v>
      </c>
      <c r="AE19">
        <v>95</v>
      </c>
      <c r="AF19">
        <v>0</v>
      </c>
      <c r="AG19">
        <v>2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x14ac:dyDescent="0.35">
      <c r="A20" t="s">
        <v>148</v>
      </c>
      <c r="B20" t="s">
        <v>80</v>
      </c>
      <c r="C20" t="s">
        <v>144</v>
      </c>
      <c r="D20" t="s">
        <v>82</v>
      </c>
      <c r="E20" s="2" t="str">
        <f t="shared" si="0"/>
        <v>FX22039299</v>
      </c>
      <c r="F20" t="s">
        <v>19</v>
      </c>
      <c r="G20" t="s">
        <v>19</v>
      </c>
      <c r="H20" t="s">
        <v>83</v>
      </c>
      <c r="I20" t="s">
        <v>149</v>
      </c>
      <c r="J20">
        <v>65</v>
      </c>
      <c r="K20" t="s">
        <v>85</v>
      </c>
      <c r="L20" t="s">
        <v>86</v>
      </c>
      <c r="M20" t="s">
        <v>87</v>
      </c>
      <c r="N20">
        <v>2</v>
      </c>
      <c r="O20" s="1">
        <v>44685.954502314817</v>
      </c>
      <c r="P20" s="1">
        <v>44686.033599537041</v>
      </c>
      <c r="Q20">
        <v>5977</v>
      </c>
      <c r="R20">
        <v>857</v>
      </c>
      <c r="S20" t="b">
        <v>0</v>
      </c>
      <c r="T20" t="s">
        <v>88</v>
      </c>
      <c r="U20" t="b">
        <v>0</v>
      </c>
      <c r="V20" t="s">
        <v>150</v>
      </c>
      <c r="W20" s="1">
        <v>44685.987407407411</v>
      </c>
      <c r="X20">
        <v>712</v>
      </c>
      <c r="Y20">
        <v>53</v>
      </c>
      <c r="Z20">
        <v>0</v>
      </c>
      <c r="AA20">
        <v>53</v>
      </c>
      <c r="AB20">
        <v>5</v>
      </c>
      <c r="AC20">
        <v>15</v>
      </c>
      <c r="AD20">
        <v>12</v>
      </c>
      <c r="AE20">
        <v>0</v>
      </c>
      <c r="AF20">
        <v>0</v>
      </c>
      <c r="AG20">
        <v>0</v>
      </c>
      <c r="AH20" t="s">
        <v>127</v>
      </c>
      <c r="AI20" s="1">
        <v>44686.033599537041</v>
      </c>
      <c r="AJ20">
        <v>145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12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x14ac:dyDescent="0.35">
      <c r="A21" t="s">
        <v>151</v>
      </c>
      <c r="B21" t="s">
        <v>80</v>
      </c>
      <c r="C21" t="s">
        <v>144</v>
      </c>
      <c r="D21" t="s">
        <v>82</v>
      </c>
      <c r="E21" s="2" t="str">
        <f t="shared" si="0"/>
        <v>FX22039299</v>
      </c>
      <c r="F21" t="s">
        <v>19</v>
      </c>
      <c r="G21" t="s">
        <v>19</v>
      </c>
      <c r="H21" t="s">
        <v>83</v>
      </c>
      <c r="I21" t="s">
        <v>152</v>
      </c>
      <c r="J21">
        <v>65</v>
      </c>
      <c r="K21" t="s">
        <v>85</v>
      </c>
      <c r="L21" t="s">
        <v>86</v>
      </c>
      <c r="M21" t="s">
        <v>87</v>
      </c>
      <c r="N21">
        <v>2</v>
      </c>
      <c r="O21" s="1">
        <v>44685.954664351855</v>
      </c>
      <c r="P21" s="1">
        <v>44686.037870370368</v>
      </c>
      <c r="Q21">
        <v>6417</v>
      </c>
      <c r="R21">
        <v>772</v>
      </c>
      <c r="S21" t="b">
        <v>0</v>
      </c>
      <c r="T21" t="s">
        <v>88</v>
      </c>
      <c r="U21" t="b">
        <v>0</v>
      </c>
      <c r="V21" t="s">
        <v>136</v>
      </c>
      <c r="W21" s="1">
        <v>44685.984282407408</v>
      </c>
      <c r="X21">
        <v>404</v>
      </c>
      <c r="Y21">
        <v>47</v>
      </c>
      <c r="Z21">
        <v>0</v>
      </c>
      <c r="AA21">
        <v>47</v>
      </c>
      <c r="AB21">
        <v>5</v>
      </c>
      <c r="AC21">
        <v>6</v>
      </c>
      <c r="AD21">
        <v>18</v>
      </c>
      <c r="AE21">
        <v>0</v>
      </c>
      <c r="AF21">
        <v>0</v>
      </c>
      <c r="AG21">
        <v>0</v>
      </c>
      <c r="AH21" t="s">
        <v>127</v>
      </c>
      <c r="AI21" s="1">
        <v>44686.037870370368</v>
      </c>
      <c r="AJ21">
        <v>368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18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x14ac:dyDescent="0.35">
      <c r="A22" t="s">
        <v>153</v>
      </c>
      <c r="B22" t="s">
        <v>80</v>
      </c>
      <c r="C22" t="s">
        <v>144</v>
      </c>
      <c r="D22" t="s">
        <v>82</v>
      </c>
      <c r="E22" s="2" t="str">
        <f t="shared" si="0"/>
        <v>FX22039299</v>
      </c>
      <c r="F22" t="s">
        <v>19</v>
      </c>
      <c r="G22" t="s">
        <v>19</v>
      </c>
      <c r="H22" t="s">
        <v>83</v>
      </c>
      <c r="I22" t="s">
        <v>154</v>
      </c>
      <c r="J22">
        <v>100</v>
      </c>
      <c r="K22" t="s">
        <v>85</v>
      </c>
      <c r="L22" t="s">
        <v>86</v>
      </c>
      <c r="M22" t="s">
        <v>87</v>
      </c>
      <c r="N22">
        <v>1</v>
      </c>
      <c r="O22" s="1">
        <v>44685.954756944448</v>
      </c>
      <c r="P22" s="1">
        <v>44685.982523148145</v>
      </c>
      <c r="Q22">
        <v>2270</v>
      </c>
      <c r="R22">
        <v>129</v>
      </c>
      <c r="S22" t="b">
        <v>0</v>
      </c>
      <c r="T22" t="s">
        <v>88</v>
      </c>
      <c r="U22" t="b">
        <v>0</v>
      </c>
      <c r="V22" t="s">
        <v>126</v>
      </c>
      <c r="W22" s="1">
        <v>44685.982523148145</v>
      </c>
      <c r="X22">
        <v>129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100</v>
      </c>
      <c r="AE22">
        <v>95</v>
      </c>
      <c r="AF22">
        <v>0</v>
      </c>
      <c r="AG22">
        <v>2</v>
      </c>
      <c r="AH22" t="s">
        <v>88</v>
      </c>
      <c r="AI22" t="s">
        <v>88</v>
      </c>
      <c r="AJ22" t="s">
        <v>88</v>
      </c>
      <c r="AK22" t="s">
        <v>88</v>
      </c>
      <c r="AL22" t="s">
        <v>88</v>
      </c>
      <c r="AM22" t="s">
        <v>88</v>
      </c>
      <c r="AN22" t="s">
        <v>88</v>
      </c>
      <c r="AO22" t="s">
        <v>88</v>
      </c>
      <c r="AP22" t="s">
        <v>88</v>
      </c>
      <c r="AQ22" t="s">
        <v>88</v>
      </c>
      <c r="AR22" t="s">
        <v>88</v>
      </c>
      <c r="AS22" t="s">
        <v>88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x14ac:dyDescent="0.35">
      <c r="A23" t="s">
        <v>155</v>
      </c>
      <c r="B23" t="s">
        <v>80</v>
      </c>
      <c r="C23" t="s">
        <v>144</v>
      </c>
      <c r="D23" t="s">
        <v>82</v>
      </c>
      <c r="E23" s="2" t="str">
        <f t="shared" si="0"/>
        <v>FX22039299</v>
      </c>
      <c r="F23" t="s">
        <v>19</v>
      </c>
      <c r="G23" t="s">
        <v>19</v>
      </c>
      <c r="H23" t="s">
        <v>83</v>
      </c>
      <c r="I23" t="s">
        <v>156</v>
      </c>
      <c r="J23">
        <v>65</v>
      </c>
      <c r="K23" t="s">
        <v>85</v>
      </c>
      <c r="L23" t="s">
        <v>86</v>
      </c>
      <c r="M23" t="s">
        <v>87</v>
      </c>
      <c r="N23">
        <v>2</v>
      </c>
      <c r="O23" s="1">
        <v>44685.954791666663</v>
      </c>
      <c r="P23" s="1">
        <v>44686.039606481485</v>
      </c>
      <c r="Q23">
        <v>6234</v>
      </c>
      <c r="R23">
        <v>1094</v>
      </c>
      <c r="S23" t="b">
        <v>0</v>
      </c>
      <c r="T23" t="s">
        <v>88</v>
      </c>
      <c r="U23" t="b">
        <v>0</v>
      </c>
      <c r="V23" t="s">
        <v>139</v>
      </c>
      <c r="W23" s="1">
        <v>44685.9922337963</v>
      </c>
      <c r="X23">
        <v>945</v>
      </c>
      <c r="Y23">
        <v>51</v>
      </c>
      <c r="Z23">
        <v>0</v>
      </c>
      <c r="AA23">
        <v>51</v>
      </c>
      <c r="AB23">
        <v>5</v>
      </c>
      <c r="AC23">
        <v>10</v>
      </c>
      <c r="AD23">
        <v>14</v>
      </c>
      <c r="AE23">
        <v>0</v>
      </c>
      <c r="AF23">
        <v>0</v>
      </c>
      <c r="AG23">
        <v>0</v>
      </c>
      <c r="AH23" t="s">
        <v>127</v>
      </c>
      <c r="AI23" s="1">
        <v>44686.039606481485</v>
      </c>
      <c r="AJ23">
        <v>149</v>
      </c>
      <c r="AK23">
        <v>5</v>
      </c>
      <c r="AL23">
        <v>0</v>
      </c>
      <c r="AM23">
        <v>5</v>
      </c>
      <c r="AN23">
        <v>5</v>
      </c>
      <c r="AO23">
        <v>10</v>
      </c>
      <c r="AP23">
        <v>9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x14ac:dyDescent="0.35">
      <c r="A24" t="s">
        <v>157</v>
      </c>
      <c r="B24" t="s">
        <v>80</v>
      </c>
      <c r="C24" t="s">
        <v>144</v>
      </c>
      <c r="D24" t="s">
        <v>82</v>
      </c>
      <c r="E24" s="2" t="str">
        <f t="shared" si="0"/>
        <v>FX22039299</v>
      </c>
      <c r="F24" t="s">
        <v>19</v>
      </c>
      <c r="G24" t="s">
        <v>19</v>
      </c>
      <c r="H24" t="s">
        <v>83</v>
      </c>
      <c r="I24" t="s">
        <v>147</v>
      </c>
      <c r="J24">
        <v>124</v>
      </c>
      <c r="K24" t="s">
        <v>85</v>
      </c>
      <c r="L24" t="s">
        <v>86</v>
      </c>
      <c r="M24" t="s">
        <v>87</v>
      </c>
      <c r="N24">
        <v>2</v>
      </c>
      <c r="O24" s="1">
        <v>44685.982152777775</v>
      </c>
      <c r="P24" s="1">
        <v>44686.012835648151</v>
      </c>
      <c r="Q24">
        <v>1911</v>
      </c>
      <c r="R24">
        <v>740</v>
      </c>
      <c r="S24" t="b">
        <v>0</v>
      </c>
      <c r="T24" t="s">
        <v>88</v>
      </c>
      <c r="U24" t="b">
        <v>1</v>
      </c>
      <c r="V24" t="s">
        <v>126</v>
      </c>
      <c r="W24" s="1">
        <v>44685.986562500002</v>
      </c>
      <c r="X24">
        <v>348</v>
      </c>
      <c r="Y24">
        <v>102</v>
      </c>
      <c r="Z24">
        <v>0</v>
      </c>
      <c r="AA24">
        <v>102</v>
      </c>
      <c r="AB24">
        <v>0</v>
      </c>
      <c r="AC24">
        <v>4</v>
      </c>
      <c r="AD24">
        <v>22</v>
      </c>
      <c r="AE24">
        <v>0</v>
      </c>
      <c r="AF24">
        <v>0</v>
      </c>
      <c r="AG24">
        <v>0</v>
      </c>
      <c r="AH24" t="s">
        <v>127</v>
      </c>
      <c r="AI24" s="1">
        <v>44686.012835648151</v>
      </c>
      <c r="AJ24">
        <v>392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22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x14ac:dyDescent="0.35">
      <c r="A25" t="s">
        <v>158</v>
      </c>
      <c r="B25" t="s">
        <v>80</v>
      </c>
      <c r="C25" t="s">
        <v>144</v>
      </c>
      <c r="D25" t="s">
        <v>82</v>
      </c>
      <c r="E25" s="2" t="str">
        <f t="shared" si="0"/>
        <v>FX22039299</v>
      </c>
      <c r="F25" t="s">
        <v>19</v>
      </c>
      <c r="G25" t="s">
        <v>19</v>
      </c>
      <c r="H25" t="s">
        <v>83</v>
      </c>
      <c r="I25" t="s">
        <v>154</v>
      </c>
      <c r="J25">
        <v>124</v>
      </c>
      <c r="K25" t="s">
        <v>85</v>
      </c>
      <c r="L25" t="s">
        <v>86</v>
      </c>
      <c r="M25" t="s">
        <v>87</v>
      </c>
      <c r="N25">
        <v>2</v>
      </c>
      <c r="O25" s="1">
        <v>44685.983287037037</v>
      </c>
      <c r="P25" s="1">
        <v>44686.015844907408</v>
      </c>
      <c r="Q25">
        <v>1753</v>
      </c>
      <c r="R25">
        <v>1060</v>
      </c>
      <c r="S25" t="b">
        <v>0</v>
      </c>
      <c r="T25" t="s">
        <v>88</v>
      </c>
      <c r="U25" t="b">
        <v>1</v>
      </c>
      <c r="V25" t="s">
        <v>136</v>
      </c>
      <c r="W25" s="1">
        <v>44685.99355324074</v>
      </c>
      <c r="X25">
        <v>801</v>
      </c>
      <c r="Y25">
        <v>102</v>
      </c>
      <c r="Z25">
        <v>0</v>
      </c>
      <c r="AA25">
        <v>102</v>
      </c>
      <c r="AB25">
        <v>0</v>
      </c>
      <c r="AC25">
        <v>6</v>
      </c>
      <c r="AD25">
        <v>22</v>
      </c>
      <c r="AE25">
        <v>0</v>
      </c>
      <c r="AF25">
        <v>0</v>
      </c>
      <c r="AG25">
        <v>0</v>
      </c>
      <c r="AH25" t="s">
        <v>127</v>
      </c>
      <c r="AI25" s="1">
        <v>44686.015844907408</v>
      </c>
      <c r="AJ25">
        <v>259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22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x14ac:dyDescent="0.35">
      <c r="A26" t="s">
        <v>159</v>
      </c>
      <c r="B26" t="s">
        <v>80</v>
      </c>
      <c r="C26" t="s">
        <v>160</v>
      </c>
      <c r="D26" t="s">
        <v>82</v>
      </c>
      <c r="E26" s="2" t="str">
        <f>HYPERLINK("capsilon://?command=openfolder&amp;siteaddress=FAM.docvelocity-na8.net&amp;folderid=FX607A540B-30E9-631D-0B4B-0BA562CAE5F1","FX22048340")</f>
        <v>FX22048340</v>
      </c>
      <c r="F26" t="s">
        <v>19</v>
      </c>
      <c r="G26" t="s">
        <v>19</v>
      </c>
      <c r="H26" t="s">
        <v>83</v>
      </c>
      <c r="I26" t="s">
        <v>161</v>
      </c>
      <c r="J26">
        <v>0</v>
      </c>
      <c r="K26" t="s">
        <v>85</v>
      </c>
      <c r="L26" t="s">
        <v>86</v>
      </c>
      <c r="M26" t="s">
        <v>87</v>
      </c>
      <c r="N26">
        <v>2</v>
      </c>
      <c r="O26" s="1">
        <v>44686.032847222225</v>
      </c>
      <c r="P26" s="1">
        <v>44686.092418981483</v>
      </c>
      <c r="Q26">
        <v>4283</v>
      </c>
      <c r="R26">
        <v>864</v>
      </c>
      <c r="S26" t="b">
        <v>0</v>
      </c>
      <c r="T26" t="s">
        <v>88</v>
      </c>
      <c r="U26" t="b">
        <v>0</v>
      </c>
      <c r="V26" t="s">
        <v>162</v>
      </c>
      <c r="W26" s="1">
        <v>44686.076122685183</v>
      </c>
      <c r="X26">
        <v>533</v>
      </c>
      <c r="Y26">
        <v>52</v>
      </c>
      <c r="Z26">
        <v>0</v>
      </c>
      <c r="AA26">
        <v>52</v>
      </c>
      <c r="AB26">
        <v>0</v>
      </c>
      <c r="AC26">
        <v>39</v>
      </c>
      <c r="AD26">
        <v>-52</v>
      </c>
      <c r="AE26">
        <v>0</v>
      </c>
      <c r="AF26">
        <v>0</v>
      </c>
      <c r="AG26">
        <v>0</v>
      </c>
      <c r="AH26" t="s">
        <v>163</v>
      </c>
      <c r="AI26" s="1">
        <v>44686.092418981483</v>
      </c>
      <c r="AJ26">
        <v>331</v>
      </c>
      <c r="AK26">
        <v>2</v>
      </c>
      <c r="AL26">
        <v>0</v>
      </c>
      <c r="AM26">
        <v>2</v>
      </c>
      <c r="AN26">
        <v>0</v>
      </c>
      <c r="AO26">
        <v>2</v>
      </c>
      <c r="AP26">
        <v>-54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x14ac:dyDescent="0.35">
      <c r="A27" t="s">
        <v>164</v>
      </c>
      <c r="B27" t="s">
        <v>80</v>
      </c>
      <c r="C27" t="s">
        <v>165</v>
      </c>
      <c r="D27" t="s">
        <v>82</v>
      </c>
      <c r="E27" s="2" t="str">
        <f>HYPERLINK("capsilon://?command=openfolder&amp;siteaddress=FAM.docvelocity-na8.net&amp;folderid=FXA6DB3EF7-6FFC-ADF6-4FA5-5AFE66152114","FX22047342")</f>
        <v>FX22047342</v>
      </c>
      <c r="F27" t="s">
        <v>19</v>
      </c>
      <c r="G27" t="s">
        <v>19</v>
      </c>
      <c r="H27" t="s">
        <v>83</v>
      </c>
      <c r="I27" t="s">
        <v>166</v>
      </c>
      <c r="J27">
        <v>84</v>
      </c>
      <c r="K27" t="s">
        <v>85</v>
      </c>
      <c r="L27" t="s">
        <v>86</v>
      </c>
      <c r="M27" t="s">
        <v>87</v>
      </c>
      <c r="N27">
        <v>2</v>
      </c>
      <c r="O27" s="1">
        <v>44686.067696759259</v>
      </c>
      <c r="P27" s="1">
        <v>44686.094212962962</v>
      </c>
      <c r="Q27">
        <v>1639</v>
      </c>
      <c r="R27">
        <v>652</v>
      </c>
      <c r="S27" t="b">
        <v>0</v>
      </c>
      <c r="T27" t="s">
        <v>88</v>
      </c>
      <c r="U27" t="b">
        <v>0</v>
      </c>
      <c r="V27" t="s">
        <v>136</v>
      </c>
      <c r="W27" s="1">
        <v>44686.080960648149</v>
      </c>
      <c r="X27">
        <v>479</v>
      </c>
      <c r="Y27">
        <v>74</v>
      </c>
      <c r="Z27">
        <v>0</v>
      </c>
      <c r="AA27">
        <v>74</v>
      </c>
      <c r="AB27">
        <v>5</v>
      </c>
      <c r="AC27">
        <v>3</v>
      </c>
      <c r="AD27">
        <v>10</v>
      </c>
      <c r="AE27">
        <v>0</v>
      </c>
      <c r="AF27">
        <v>0</v>
      </c>
      <c r="AG27">
        <v>0</v>
      </c>
      <c r="AH27" t="s">
        <v>167</v>
      </c>
      <c r="AI27" s="1">
        <v>44686.094212962962</v>
      </c>
      <c r="AJ27">
        <v>173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10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x14ac:dyDescent="0.35">
      <c r="A28" t="s">
        <v>168</v>
      </c>
      <c r="B28" t="s">
        <v>80</v>
      </c>
      <c r="C28" t="s">
        <v>165</v>
      </c>
      <c r="D28" t="s">
        <v>82</v>
      </c>
      <c r="E28" s="2" t="str">
        <f>HYPERLINK("capsilon://?command=openfolder&amp;siteaddress=FAM.docvelocity-na8.net&amp;folderid=FXA6DB3EF7-6FFC-ADF6-4FA5-5AFE66152114","FX22047342")</f>
        <v>FX22047342</v>
      </c>
      <c r="F28" t="s">
        <v>19</v>
      </c>
      <c r="G28" t="s">
        <v>19</v>
      </c>
      <c r="H28" t="s">
        <v>83</v>
      </c>
      <c r="I28" t="s">
        <v>169</v>
      </c>
      <c r="J28">
        <v>84</v>
      </c>
      <c r="K28" t="s">
        <v>85</v>
      </c>
      <c r="L28" t="s">
        <v>86</v>
      </c>
      <c r="M28" t="s">
        <v>87</v>
      </c>
      <c r="N28">
        <v>2</v>
      </c>
      <c r="O28" s="1">
        <v>44686.067858796298</v>
      </c>
      <c r="P28" s="1">
        <v>44686.096701388888</v>
      </c>
      <c r="Q28">
        <v>1850</v>
      </c>
      <c r="R28">
        <v>642</v>
      </c>
      <c r="S28" t="b">
        <v>0</v>
      </c>
      <c r="T28" t="s">
        <v>88</v>
      </c>
      <c r="U28" t="b">
        <v>0</v>
      </c>
      <c r="V28" t="s">
        <v>162</v>
      </c>
      <c r="W28" s="1">
        <v>44686.079293981478</v>
      </c>
      <c r="X28">
        <v>273</v>
      </c>
      <c r="Y28">
        <v>74</v>
      </c>
      <c r="Z28">
        <v>0</v>
      </c>
      <c r="AA28">
        <v>74</v>
      </c>
      <c r="AB28">
        <v>0</v>
      </c>
      <c r="AC28">
        <v>6</v>
      </c>
      <c r="AD28">
        <v>10</v>
      </c>
      <c r="AE28">
        <v>0</v>
      </c>
      <c r="AF28">
        <v>0</v>
      </c>
      <c r="AG28">
        <v>0</v>
      </c>
      <c r="AH28" t="s">
        <v>163</v>
      </c>
      <c r="AI28" s="1">
        <v>44686.096701388888</v>
      </c>
      <c r="AJ28">
        <v>369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10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x14ac:dyDescent="0.35">
      <c r="A29" t="s">
        <v>170</v>
      </c>
      <c r="B29" t="s">
        <v>80</v>
      </c>
      <c r="C29" t="s">
        <v>165</v>
      </c>
      <c r="D29" t="s">
        <v>82</v>
      </c>
      <c r="E29" s="2" t="str">
        <f>HYPERLINK("capsilon://?command=openfolder&amp;siteaddress=FAM.docvelocity-na8.net&amp;folderid=FXA6DB3EF7-6FFC-ADF6-4FA5-5AFE66152114","FX22047342")</f>
        <v>FX22047342</v>
      </c>
      <c r="F29" t="s">
        <v>19</v>
      </c>
      <c r="G29" t="s">
        <v>19</v>
      </c>
      <c r="H29" t="s">
        <v>83</v>
      </c>
      <c r="I29" t="s">
        <v>171</v>
      </c>
      <c r="J29">
        <v>74</v>
      </c>
      <c r="K29" t="s">
        <v>85</v>
      </c>
      <c r="L29" t="s">
        <v>86</v>
      </c>
      <c r="M29" t="s">
        <v>87</v>
      </c>
      <c r="N29">
        <v>2</v>
      </c>
      <c r="O29" s="1">
        <v>44686.067986111113</v>
      </c>
      <c r="P29" s="1">
        <v>44686.096030092594</v>
      </c>
      <c r="Q29">
        <v>2070</v>
      </c>
      <c r="R29">
        <v>353</v>
      </c>
      <c r="S29" t="b">
        <v>0</v>
      </c>
      <c r="T29" t="s">
        <v>88</v>
      </c>
      <c r="U29" t="b">
        <v>0</v>
      </c>
      <c r="V29" t="s">
        <v>162</v>
      </c>
      <c r="W29" s="1">
        <v>44686.081574074073</v>
      </c>
      <c r="X29">
        <v>196</v>
      </c>
      <c r="Y29">
        <v>64</v>
      </c>
      <c r="Z29">
        <v>0</v>
      </c>
      <c r="AA29">
        <v>64</v>
      </c>
      <c r="AB29">
        <v>0</v>
      </c>
      <c r="AC29">
        <v>7</v>
      </c>
      <c r="AD29">
        <v>10</v>
      </c>
      <c r="AE29">
        <v>0</v>
      </c>
      <c r="AF29">
        <v>0</v>
      </c>
      <c r="AG29">
        <v>0</v>
      </c>
      <c r="AH29" t="s">
        <v>167</v>
      </c>
      <c r="AI29" s="1">
        <v>44686.096030092594</v>
      </c>
      <c r="AJ29">
        <v>157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9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x14ac:dyDescent="0.35">
      <c r="A30" t="s">
        <v>172</v>
      </c>
      <c r="B30" t="s">
        <v>80</v>
      </c>
      <c r="C30" t="s">
        <v>165</v>
      </c>
      <c r="D30" t="s">
        <v>82</v>
      </c>
      <c r="E30" s="2" t="str">
        <f>HYPERLINK("capsilon://?command=openfolder&amp;siteaddress=FAM.docvelocity-na8.net&amp;folderid=FXA6DB3EF7-6FFC-ADF6-4FA5-5AFE66152114","FX22047342")</f>
        <v>FX22047342</v>
      </c>
      <c r="F30" t="s">
        <v>19</v>
      </c>
      <c r="G30" t="s">
        <v>19</v>
      </c>
      <c r="H30" t="s">
        <v>83</v>
      </c>
      <c r="I30" t="s">
        <v>173</v>
      </c>
      <c r="J30">
        <v>72</v>
      </c>
      <c r="K30" t="s">
        <v>85</v>
      </c>
      <c r="L30" t="s">
        <v>86</v>
      </c>
      <c r="M30" t="s">
        <v>87</v>
      </c>
      <c r="N30">
        <v>1</v>
      </c>
      <c r="O30" s="1">
        <v>44686.06894675926</v>
      </c>
      <c r="P30" s="1">
        <v>44686.082268518519</v>
      </c>
      <c r="Q30">
        <v>1035</v>
      </c>
      <c r="R30">
        <v>116</v>
      </c>
      <c r="S30" t="b">
        <v>0</v>
      </c>
      <c r="T30" t="s">
        <v>88</v>
      </c>
      <c r="U30" t="b">
        <v>0</v>
      </c>
      <c r="V30" t="s">
        <v>136</v>
      </c>
      <c r="W30" s="1">
        <v>44686.082268518519</v>
      </c>
      <c r="X30">
        <v>113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72</v>
      </c>
      <c r="AE30">
        <v>67</v>
      </c>
      <c r="AF30">
        <v>0</v>
      </c>
      <c r="AG30">
        <v>2</v>
      </c>
      <c r="AH30" t="s">
        <v>88</v>
      </c>
      <c r="AI30" t="s">
        <v>88</v>
      </c>
      <c r="AJ30" t="s">
        <v>88</v>
      </c>
      <c r="AK30" t="s">
        <v>88</v>
      </c>
      <c r="AL30" t="s">
        <v>88</v>
      </c>
      <c r="AM30" t="s">
        <v>88</v>
      </c>
      <c r="AN30" t="s">
        <v>88</v>
      </c>
      <c r="AO30" t="s">
        <v>88</v>
      </c>
      <c r="AP30" t="s">
        <v>88</v>
      </c>
      <c r="AQ30" t="s">
        <v>88</v>
      </c>
      <c r="AR30" t="s">
        <v>88</v>
      </c>
      <c r="AS30" t="s">
        <v>88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x14ac:dyDescent="0.35">
      <c r="A31" t="s">
        <v>174</v>
      </c>
      <c r="B31" t="s">
        <v>80</v>
      </c>
      <c r="C31" t="s">
        <v>165</v>
      </c>
      <c r="D31" t="s">
        <v>82</v>
      </c>
      <c r="E31" s="2" t="str">
        <f>HYPERLINK("capsilon://?command=openfolder&amp;siteaddress=FAM.docvelocity-na8.net&amp;folderid=FXA6DB3EF7-6FFC-ADF6-4FA5-5AFE66152114","FX22047342")</f>
        <v>FX22047342</v>
      </c>
      <c r="F31" t="s">
        <v>19</v>
      </c>
      <c r="G31" t="s">
        <v>19</v>
      </c>
      <c r="H31" t="s">
        <v>83</v>
      </c>
      <c r="I31" t="s">
        <v>173</v>
      </c>
      <c r="J31">
        <v>96</v>
      </c>
      <c r="K31" t="s">
        <v>85</v>
      </c>
      <c r="L31" t="s">
        <v>86</v>
      </c>
      <c r="M31" t="s">
        <v>87</v>
      </c>
      <c r="N31">
        <v>2</v>
      </c>
      <c r="O31" s="1">
        <v>44686.082986111112</v>
      </c>
      <c r="P31" s="1">
        <v>44686.11346064815</v>
      </c>
      <c r="Q31">
        <v>1576</v>
      </c>
      <c r="R31">
        <v>1057</v>
      </c>
      <c r="S31" t="b">
        <v>0</v>
      </c>
      <c r="T31" t="s">
        <v>88</v>
      </c>
      <c r="U31" t="b">
        <v>1</v>
      </c>
      <c r="V31" t="s">
        <v>162</v>
      </c>
      <c r="W31" s="1">
        <v>44686.102476851855</v>
      </c>
      <c r="X31">
        <v>753</v>
      </c>
      <c r="Y31">
        <v>94</v>
      </c>
      <c r="Z31">
        <v>0</v>
      </c>
      <c r="AA31">
        <v>94</v>
      </c>
      <c r="AB31">
        <v>0</v>
      </c>
      <c r="AC31">
        <v>40</v>
      </c>
      <c r="AD31">
        <v>2</v>
      </c>
      <c r="AE31">
        <v>0</v>
      </c>
      <c r="AF31">
        <v>0</v>
      </c>
      <c r="AG31">
        <v>0</v>
      </c>
      <c r="AH31" t="s">
        <v>127</v>
      </c>
      <c r="AI31" s="1">
        <v>44686.11346064815</v>
      </c>
      <c r="AJ31">
        <v>304</v>
      </c>
      <c r="AK31">
        <v>5</v>
      </c>
      <c r="AL31">
        <v>0</v>
      </c>
      <c r="AM31">
        <v>5</v>
      </c>
      <c r="AN31">
        <v>0</v>
      </c>
      <c r="AO31">
        <v>4</v>
      </c>
      <c r="AP31">
        <v>-3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x14ac:dyDescent="0.35">
      <c r="A32" t="s">
        <v>175</v>
      </c>
      <c r="B32" t="s">
        <v>80</v>
      </c>
      <c r="C32" t="s">
        <v>176</v>
      </c>
      <c r="D32" t="s">
        <v>82</v>
      </c>
      <c r="E32" s="2" t="str">
        <f>HYPERLINK("capsilon://?command=openfolder&amp;siteaddress=FAM.docvelocity-na8.net&amp;folderid=FX0C0542CD-E1B4-8EDA-00E4-634C018DF8BC","FX22049756")</f>
        <v>FX22049756</v>
      </c>
      <c r="F32" t="s">
        <v>19</v>
      </c>
      <c r="G32" t="s">
        <v>19</v>
      </c>
      <c r="H32" t="s">
        <v>83</v>
      </c>
      <c r="I32" t="s">
        <v>177</v>
      </c>
      <c r="J32">
        <v>0</v>
      </c>
      <c r="K32" t="s">
        <v>85</v>
      </c>
      <c r="L32" t="s">
        <v>86</v>
      </c>
      <c r="M32" t="s">
        <v>87</v>
      </c>
      <c r="N32">
        <v>2</v>
      </c>
      <c r="O32" s="1">
        <v>44686.351620370369</v>
      </c>
      <c r="P32" s="1">
        <v>44686.357395833336</v>
      </c>
      <c r="Q32">
        <v>277</v>
      </c>
      <c r="R32">
        <v>222</v>
      </c>
      <c r="S32" t="b">
        <v>0</v>
      </c>
      <c r="T32" t="s">
        <v>88</v>
      </c>
      <c r="U32" t="b">
        <v>0</v>
      </c>
      <c r="V32" t="s">
        <v>178</v>
      </c>
      <c r="W32" s="1">
        <v>44686.354189814818</v>
      </c>
      <c r="X32">
        <v>143</v>
      </c>
      <c r="Y32">
        <v>9</v>
      </c>
      <c r="Z32">
        <v>0</v>
      </c>
      <c r="AA32">
        <v>9</v>
      </c>
      <c r="AB32">
        <v>0</v>
      </c>
      <c r="AC32">
        <v>4</v>
      </c>
      <c r="AD32">
        <v>-9</v>
      </c>
      <c r="AE32">
        <v>0</v>
      </c>
      <c r="AF32">
        <v>0</v>
      </c>
      <c r="AG32">
        <v>0</v>
      </c>
      <c r="AH32" t="s">
        <v>179</v>
      </c>
      <c r="AI32" s="1">
        <v>44686.357395833336</v>
      </c>
      <c r="AJ32">
        <v>79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-9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x14ac:dyDescent="0.35">
      <c r="A33" t="s">
        <v>180</v>
      </c>
      <c r="B33" t="s">
        <v>80</v>
      </c>
      <c r="C33" t="s">
        <v>181</v>
      </c>
      <c r="D33" t="s">
        <v>82</v>
      </c>
      <c r="E33" s="2" t="str">
        <f>HYPERLINK("capsilon://?command=openfolder&amp;siteaddress=FAM.docvelocity-na8.net&amp;folderid=FXD48F45EA-3147-32F3-7599-C8D6B1F38CF6","FX220212322")</f>
        <v>FX220212322</v>
      </c>
      <c r="F33" t="s">
        <v>19</v>
      </c>
      <c r="G33" t="s">
        <v>19</v>
      </c>
      <c r="H33" t="s">
        <v>83</v>
      </c>
      <c r="I33" t="s">
        <v>182</v>
      </c>
      <c r="J33">
        <v>0</v>
      </c>
      <c r="K33" t="s">
        <v>85</v>
      </c>
      <c r="L33" t="s">
        <v>86</v>
      </c>
      <c r="M33" t="s">
        <v>87</v>
      </c>
      <c r="N33">
        <v>1</v>
      </c>
      <c r="O33" s="1">
        <v>44686.367731481485</v>
      </c>
      <c r="P33" s="1">
        <v>44686.393159722225</v>
      </c>
      <c r="Q33">
        <v>2109</v>
      </c>
      <c r="R33">
        <v>88</v>
      </c>
      <c r="S33" t="b">
        <v>0</v>
      </c>
      <c r="T33" t="s">
        <v>88</v>
      </c>
      <c r="U33" t="b">
        <v>0</v>
      </c>
      <c r="V33" t="s">
        <v>183</v>
      </c>
      <c r="W33" s="1">
        <v>44686.393159722225</v>
      </c>
      <c r="X33">
        <v>88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52</v>
      </c>
      <c r="AF33">
        <v>0</v>
      </c>
      <c r="AG33">
        <v>1</v>
      </c>
      <c r="AH33" t="s">
        <v>88</v>
      </c>
      <c r="AI33" t="s">
        <v>88</v>
      </c>
      <c r="AJ33" t="s">
        <v>88</v>
      </c>
      <c r="AK33" t="s">
        <v>88</v>
      </c>
      <c r="AL33" t="s">
        <v>88</v>
      </c>
      <c r="AM33" t="s">
        <v>88</v>
      </c>
      <c r="AN33" t="s">
        <v>88</v>
      </c>
      <c r="AO33" t="s">
        <v>88</v>
      </c>
      <c r="AP33" t="s">
        <v>88</v>
      </c>
      <c r="AQ33" t="s">
        <v>88</v>
      </c>
      <c r="AR33" t="s">
        <v>88</v>
      </c>
      <c r="AS33" t="s">
        <v>88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x14ac:dyDescent="0.35">
      <c r="A34" t="s">
        <v>184</v>
      </c>
      <c r="B34" t="s">
        <v>80</v>
      </c>
      <c r="C34" t="s">
        <v>181</v>
      </c>
      <c r="D34" t="s">
        <v>82</v>
      </c>
      <c r="E34" s="2" t="str">
        <f>HYPERLINK("capsilon://?command=openfolder&amp;siteaddress=FAM.docvelocity-na8.net&amp;folderid=FXD48F45EA-3147-32F3-7599-C8D6B1F38CF6","FX220212322")</f>
        <v>FX220212322</v>
      </c>
      <c r="F34" t="s">
        <v>19</v>
      </c>
      <c r="G34" t="s">
        <v>19</v>
      </c>
      <c r="H34" t="s">
        <v>83</v>
      </c>
      <c r="I34" t="s">
        <v>182</v>
      </c>
      <c r="J34">
        <v>0</v>
      </c>
      <c r="K34" t="s">
        <v>85</v>
      </c>
      <c r="L34" t="s">
        <v>86</v>
      </c>
      <c r="M34" t="s">
        <v>87</v>
      </c>
      <c r="N34">
        <v>2</v>
      </c>
      <c r="O34" s="1">
        <v>44686.393483796295</v>
      </c>
      <c r="P34" s="1">
        <v>44686.400879629633</v>
      </c>
      <c r="Q34">
        <v>30</v>
      </c>
      <c r="R34">
        <v>609</v>
      </c>
      <c r="S34" t="b">
        <v>0</v>
      </c>
      <c r="T34" t="s">
        <v>88</v>
      </c>
      <c r="U34" t="b">
        <v>1</v>
      </c>
      <c r="V34" t="s">
        <v>183</v>
      </c>
      <c r="W34" s="1">
        <v>44686.398472222223</v>
      </c>
      <c r="X34">
        <v>406</v>
      </c>
      <c r="Y34">
        <v>37</v>
      </c>
      <c r="Z34">
        <v>0</v>
      </c>
      <c r="AA34">
        <v>37</v>
      </c>
      <c r="AB34">
        <v>0</v>
      </c>
      <c r="AC34">
        <v>26</v>
      </c>
      <c r="AD34">
        <v>-37</v>
      </c>
      <c r="AE34">
        <v>0</v>
      </c>
      <c r="AF34">
        <v>0</v>
      </c>
      <c r="AG34">
        <v>0</v>
      </c>
      <c r="AH34" t="s">
        <v>185</v>
      </c>
      <c r="AI34" s="1">
        <v>44686.400879629633</v>
      </c>
      <c r="AJ34">
        <v>203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-37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x14ac:dyDescent="0.35">
      <c r="A35" t="s">
        <v>186</v>
      </c>
      <c r="B35" t="s">
        <v>80</v>
      </c>
      <c r="C35" t="s">
        <v>187</v>
      </c>
      <c r="D35" t="s">
        <v>82</v>
      </c>
      <c r="E35" s="2" t="str">
        <f>HYPERLINK("capsilon://?command=openfolder&amp;siteaddress=FAM.docvelocity-na8.net&amp;folderid=FXCBA6BF74-ABDB-94A5-6DB6-9FAD4D63CEB1","FX22047086")</f>
        <v>FX22047086</v>
      </c>
      <c r="F35" t="s">
        <v>19</v>
      </c>
      <c r="G35" t="s">
        <v>19</v>
      </c>
      <c r="H35" t="s">
        <v>83</v>
      </c>
      <c r="I35" t="s">
        <v>188</v>
      </c>
      <c r="J35">
        <v>0</v>
      </c>
      <c r="K35" t="s">
        <v>85</v>
      </c>
      <c r="L35" t="s">
        <v>86</v>
      </c>
      <c r="M35" t="s">
        <v>87</v>
      </c>
      <c r="N35">
        <v>2</v>
      </c>
      <c r="O35" s="1">
        <v>44686.423692129632</v>
      </c>
      <c r="P35" s="1">
        <v>44686.43613425926</v>
      </c>
      <c r="Q35">
        <v>234</v>
      </c>
      <c r="R35">
        <v>841</v>
      </c>
      <c r="S35" t="b">
        <v>0</v>
      </c>
      <c r="T35" t="s">
        <v>88</v>
      </c>
      <c r="U35" t="b">
        <v>0</v>
      </c>
      <c r="V35" t="s">
        <v>189</v>
      </c>
      <c r="W35" s="1">
        <v>44686.431701388887</v>
      </c>
      <c r="X35">
        <v>604</v>
      </c>
      <c r="Y35">
        <v>52</v>
      </c>
      <c r="Z35">
        <v>0</v>
      </c>
      <c r="AA35">
        <v>52</v>
      </c>
      <c r="AB35">
        <v>0</v>
      </c>
      <c r="AC35">
        <v>48</v>
      </c>
      <c r="AD35">
        <v>-52</v>
      </c>
      <c r="AE35">
        <v>0</v>
      </c>
      <c r="AF35">
        <v>0</v>
      </c>
      <c r="AG35">
        <v>0</v>
      </c>
      <c r="AH35" t="s">
        <v>163</v>
      </c>
      <c r="AI35" s="1">
        <v>44686.43613425926</v>
      </c>
      <c r="AJ35">
        <v>212</v>
      </c>
      <c r="AK35">
        <v>0</v>
      </c>
      <c r="AL35">
        <v>0</v>
      </c>
      <c r="AM35">
        <v>0</v>
      </c>
      <c r="AN35">
        <v>0</v>
      </c>
      <c r="AO35">
        <v>21</v>
      </c>
      <c r="AP35">
        <v>-52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x14ac:dyDescent="0.35">
      <c r="A36" t="s">
        <v>190</v>
      </c>
      <c r="B36" t="s">
        <v>80</v>
      </c>
      <c r="C36" t="s">
        <v>187</v>
      </c>
      <c r="D36" t="s">
        <v>82</v>
      </c>
      <c r="E36" s="2" t="str">
        <f>HYPERLINK("capsilon://?command=openfolder&amp;siteaddress=FAM.docvelocity-na8.net&amp;folderid=FXCBA6BF74-ABDB-94A5-6DB6-9FAD4D63CEB1","FX22047086")</f>
        <v>FX22047086</v>
      </c>
      <c r="F36" t="s">
        <v>19</v>
      </c>
      <c r="G36" t="s">
        <v>19</v>
      </c>
      <c r="H36" t="s">
        <v>83</v>
      </c>
      <c r="I36" t="s">
        <v>191</v>
      </c>
      <c r="J36">
        <v>28</v>
      </c>
      <c r="K36" t="s">
        <v>85</v>
      </c>
      <c r="L36" t="s">
        <v>86</v>
      </c>
      <c r="M36" t="s">
        <v>87</v>
      </c>
      <c r="N36">
        <v>2</v>
      </c>
      <c r="O36" s="1">
        <v>44686.424143518518</v>
      </c>
      <c r="P36" s="1">
        <v>44686.437337962961</v>
      </c>
      <c r="Q36">
        <v>848</v>
      </c>
      <c r="R36">
        <v>292</v>
      </c>
      <c r="S36" t="b">
        <v>0</v>
      </c>
      <c r="T36" t="s">
        <v>88</v>
      </c>
      <c r="U36" t="b">
        <v>0</v>
      </c>
      <c r="V36" t="s">
        <v>178</v>
      </c>
      <c r="W36" s="1">
        <v>44686.433541666665</v>
      </c>
      <c r="X36">
        <v>172</v>
      </c>
      <c r="Y36">
        <v>21</v>
      </c>
      <c r="Z36">
        <v>0</v>
      </c>
      <c r="AA36">
        <v>21</v>
      </c>
      <c r="AB36">
        <v>0</v>
      </c>
      <c r="AC36">
        <v>0</v>
      </c>
      <c r="AD36">
        <v>7</v>
      </c>
      <c r="AE36">
        <v>0</v>
      </c>
      <c r="AF36">
        <v>0</v>
      </c>
      <c r="AG36">
        <v>0</v>
      </c>
      <c r="AH36" t="s">
        <v>163</v>
      </c>
      <c r="AI36" s="1">
        <v>44686.437337962961</v>
      </c>
      <c r="AJ36">
        <v>103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x14ac:dyDescent="0.35">
      <c r="A37" t="s">
        <v>192</v>
      </c>
      <c r="B37" t="s">
        <v>80</v>
      </c>
      <c r="C37" t="s">
        <v>187</v>
      </c>
      <c r="D37" t="s">
        <v>82</v>
      </c>
      <c r="E37" s="2" t="str">
        <f>HYPERLINK("capsilon://?command=openfolder&amp;siteaddress=FAM.docvelocity-na8.net&amp;folderid=FXCBA6BF74-ABDB-94A5-6DB6-9FAD4D63CEB1","FX22047086")</f>
        <v>FX22047086</v>
      </c>
      <c r="F37" t="s">
        <v>19</v>
      </c>
      <c r="G37" t="s">
        <v>19</v>
      </c>
      <c r="H37" t="s">
        <v>83</v>
      </c>
      <c r="I37" t="s">
        <v>193</v>
      </c>
      <c r="J37">
        <v>0</v>
      </c>
      <c r="K37" t="s">
        <v>85</v>
      </c>
      <c r="L37" t="s">
        <v>86</v>
      </c>
      <c r="M37" t="s">
        <v>87</v>
      </c>
      <c r="N37">
        <v>2</v>
      </c>
      <c r="O37" s="1">
        <v>44686.424189814818</v>
      </c>
      <c r="P37" s="1">
        <v>44686.446643518517</v>
      </c>
      <c r="Q37">
        <v>1169</v>
      </c>
      <c r="R37">
        <v>771</v>
      </c>
      <c r="S37" t="b">
        <v>0</v>
      </c>
      <c r="T37" t="s">
        <v>88</v>
      </c>
      <c r="U37" t="b">
        <v>0</v>
      </c>
      <c r="V37" t="s">
        <v>189</v>
      </c>
      <c r="W37" s="1">
        <v>44686.438981481479</v>
      </c>
      <c r="X37">
        <v>629</v>
      </c>
      <c r="Y37">
        <v>52</v>
      </c>
      <c r="Z37">
        <v>0</v>
      </c>
      <c r="AA37">
        <v>52</v>
      </c>
      <c r="AB37">
        <v>0</v>
      </c>
      <c r="AC37">
        <v>49</v>
      </c>
      <c r="AD37">
        <v>-52</v>
      </c>
      <c r="AE37">
        <v>0</v>
      </c>
      <c r="AF37">
        <v>0</v>
      </c>
      <c r="AG37">
        <v>0</v>
      </c>
      <c r="AH37" t="s">
        <v>163</v>
      </c>
      <c r="AI37" s="1">
        <v>44686.446643518517</v>
      </c>
      <c r="AJ37">
        <v>142</v>
      </c>
      <c r="AK37">
        <v>0</v>
      </c>
      <c r="AL37">
        <v>0</v>
      </c>
      <c r="AM37">
        <v>0</v>
      </c>
      <c r="AN37">
        <v>0</v>
      </c>
      <c r="AO37">
        <v>21</v>
      </c>
      <c r="AP37">
        <v>-52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x14ac:dyDescent="0.35">
      <c r="A38" t="s">
        <v>194</v>
      </c>
      <c r="B38" t="s">
        <v>80</v>
      </c>
      <c r="C38" t="s">
        <v>195</v>
      </c>
      <c r="D38" t="s">
        <v>82</v>
      </c>
      <c r="E38" s="2" t="str">
        <f>HYPERLINK("capsilon://?command=openfolder&amp;siteaddress=FAM.docvelocity-na8.net&amp;folderid=FX94DC2577-C75D-6723-8EC5-EE92E4B44981","FX22043047")</f>
        <v>FX22043047</v>
      </c>
      <c r="F38" t="s">
        <v>19</v>
      </c>
      <c r="G38" t="s">
        <v>19</v>
      </c>
      <c r="H38" t="s">
        <v>83</v>
      </c>
      <c r="I38" t="s">
        <v>196</v>
      </c>
      <c r="J38">
        <v>0</v>
      </c>
      <c r="K38" t="s">
        <v>85</v>
      </c>
      <c r="L38" t="s">
        <v>86</v>
      </c>
      <c r="M38" t="s">
        <v>87</v>
      </c>
      <c r="N38">
        <v>2</v>
      </c>
      <c r="O38" s="1">
        <v>44686.432557870372</v>
      </c>
      <c r="P38" s="1">
        <v>44686.438263888886</v>
      </c>
      <c r="Q38">
        <v>326</v>
      </c>
      <c r="R38">
        <v>167</v>
      </c>
      <c r="S38" t="b">
        <v>0</v>
      </c>
      <c r="T38" t="s">
        <v>88</v>
      </c>
      <c r="U38" t="b">
        <v>0</v>
      </c>
      <c r="V38" t="s">
        <v>178</v>
      </c>
      <c r="W38" s="1">
        <v>44686.434571759259</v>
      </c>
      <c r="X38">
        <v>88</v>
      </c>
      <c r="Y38">
        <v>9</v>
      </c>
      <c r="Z38">
        <v>0</v>
      </c>
      <c r="AA38">
        <v>9</v>
      </c>
      <c r="AB38">
        <v>0</v>
      </c>
      <c r="AC38">
        <v>0</v>
      </c>
      <c r="AD38">
        <v>-9</v>
      </c>
      <c r="AE38">
        <v>0</v>
      </c>
      <c r="AF38">
        <v>0</v>
      </c>
      <c r="AG38">
        <v>0</v>
      </c>
      <c r="AH38" t="s">
        <v>163</v>
      </c>
      <c r="AI38" s="1">
        <v>44686.438263888886</v>
      </c>
      <c r="AJ38">
        <v>79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-9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x14ac:dyDescent="0.35">
      <c r="A39" t="s">
        <v>197</v>
      </c>
      <c r="B39" t="s">
        <v>80</v>
      </c>
      <c r="C39" t="s">
        <v>198</v>
      </c>
      <c r="D39" t="s">
        <v>82</v>
      </c>
      <c r="E39" s="2" t="str">
        <f>HYPERLINK("capsilon://?command=openfolder&amp;siteaddress=FAM.docvelocity-na8.net&amp;folderid=FXC0553009-AA50-ADB9-DDF2-508A8D172201","FX211211645")</f>
        <v>FX211211645</v>
      </c>
      <c r="F39" t="s">
        <v>19</v>
      </c>
      <c r="G39" t="s">
        <v>19</v>
      </c>
      <c r="H39" t="s">
        <v>83</v>
      </c>
      <c r="I39" t="s">
        <v>199</v>
      </c>
      <c r="J39">
        <v>126</v>
      </c>
      <c r="K39" t="s">
        <v>85</v>
      </c>
      <c r="L39" t="s">
        <v>86</v>
      </c>
      <c r="M39" t="s">
        <v>87</v>
      </c>
      <c r="N39">
        <v>2</v>
      </c>
      <c r="O39" s="1">
        <v>44686.451053240744</v>
      </c>
      <c r="P39" s="1">
        <v>44686.462858796294</v>
      </c>
      <c r="Q39">
        <v>353</v>
      </c>
      <c r="R39">
        <v>667</v>
      </c>
      <c r="S39" t="b">
        <v>0</v>
      </c>
      <c r="T39" t="s">
        <v>88</v>
      </c>
      <c r="U39" t="b">
        <v>0</v>
      </c>
      <c r="V39" t="s">
        <v>93</v>
      </c>
      <c r="W39" s="1">
        <v>44686.456064814818</v>
      </c>
      <c r="X39">
        <v>429</v>
      </c>
      <c r="Y39">
        <v>116</v>
      </c>
      <c r="Z39">
        <v>0</v>
      </c>
      <c r="AA39">
        <v>116</v>
      </c>
      <c r="AB39">
        <v>0</v>
      </c>
      <c r="AC39">
        <v>0</v>
      </c>
      <c r="AD39">
        <v>10</v>
      </c>
      <c r="AE39">
        <v>0</v>
      </c>
      <c r="AF39">
        <v>0</v>
      </c>
      <c r="AG39">
        <v>0</v>
      </c>
      <c r="AH39" t="s">
        <v>163</v>
      </c>
      <c r="AI39" s="1">
        <v>44686.462858796294</v>
      </c>
      <c r="AJ39">
        <v>238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10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x14ac:dyDescent="0.35">
      <c r="A40" t="s">
        <v>200</v>
      </c>
      <c r="B40" t="s">
        <v>80</v>
      </c>
      <c r="C40" t="s">
        <v>201</v>
      </c>
      <c r="D40" t="s">
        <v>82</v>
      </c>
      <c r="E40" s="2" t="str">
        <f>HYPERLINK("capsilon://?command=openfolder&amp;siteaddress=FAM.docvelocity-na8.net&amp;folderid=FX6B3C6F10-CD24-BA15-F2D0-A585D9F591C2","FX22046742")</f>
        <v>FX22046742</v>
      </c>
      <c r="F40" t="s">
        <v>19</v>
      </c>
      <c r="G40" t="s">
        <v>19</v>
      </c>
      <c r="H40" t="s">
        <v>83</v>
      </c>
      <c r="I40" t="s">
        <v>202</v>
      </c>
      <c r="J40">
        <v>0</v>
      </c>
      <c r="K40" t="s">
        <v>85</v>
      </c>
      <c r="L40" t="s">
        <v>86</v>
      </c>
      <c r="M40" t="s">
        <v>87</v>
      </c>
      <c r="N40">
        <v>2</v>
      </c>
      <c r="O40" s="1">
        <v>44686.451944444445</v>
      </c>
      <c r="P40" s="1">
        <v>44686.463541666664</v>
      </c>
      <c r="Q40">
        <v>698</v>
      </c>
      <c r="R40">
        <v>304</v>
      </c>
      <c r="S40" t="b">
        <v>0</v>
      </c>
      <c r="T40" t="s">
        <v>88</v>
      </c>
      <c r="U40" t="b">
        <v>0</v>
      </c>
      <c r="V40" t="s">
        <v>178</v>
      </c>
      <c r="W40" s="1">
        <v>44686.458726851852</v>
      </c>
      <c r="X40">
        <v>218</v>
      </c>
      <c r="Y40">
        <v>0</v>
      </c>
      <c r="Z40">
        <v>0</v>
      </c>
      <c r="AA40">
        <v>0</v>
      </c>
      <c r="AB40">
        <v>9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163</v>
      </c>
      <c r="AI40" s="1">
        <v>44686.463541666664</v>
      </c>
      <c r="AJ40">
        <v>58</v>
      </c>
      <c r="AK40">
        <v>0</v>
      </c>
      <c r="AL40">
        <v>0</v>
      </c>
      <c r="AM40">
        <v>0</v>
      </c>
      <c r="AN40">
        <v>9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x14ac:dyDescent="0.35">
      <c r="A41" t="s">
        <v>203</v>
      </c>
      <c r="B41" t="s">
        <v>80</v>
      </c>
      <c r="C41" t="s">
        <v>198</v>
      </c>
      <c r="D41" t="s">
        <v>82</v>
      </c>
      <c r="E41" s="2" t="str">
        <f>HYPERLINK("capsilon://?command=openfolder&amp;siteaddress=FAM.docvelocity-na8.net&amp;folderid=FXC0553009-AA50-ADB9-DDF2-508A8D172201","FX211211645")</f>
        <v>FX211211645</v>
      </c>
      <c r="F41" t="s">
        <v>19</v>
      </c>
      <c r="G41" t="s">
        <v>19</v>
      </c>
      <c r="H41" t="s">
        <v>83</v>
      </c>
      <c r="I41" t="s">
        <v>204</v>
      </c>
      <c r="J41">
        <v>417</v>
      </c>
      <c r="K41" t="s">
        <v>85</v>
      </c>
      <c r="L41" t="s">
        <v>86</v>
      </c>
      <c r="M41" t="s">
        <v>87</v>
      </c>
      <c r="N41">
        <v>2</v>
      </c>
      <c r="O41" s="1">
        <v>44686.454027777778</v>
      </c>
      <c r="P41" s="1">
        <v>44686.50104166667</v>
      </c>
      <c r="Q41">
        <v>741</v>
      </c>
      <c r="R41">
        <v>3321</v>
      </c>
      <c r="S41" t="b">
        <v>0</v>
      </c>
      <c r="T41" t="s">
        <v>88</v>
      </c>
      <c r="U41" t="b">
        <v>0</v>
      </c>
      <c r="V41" t="s">
        <v>93</v>
      </c>
      <c r="W41" s="1">
        <v>44686.482314814813</v>
      </c>
      <c r="X41">
        <v>2256</v>
      </c>
      <c r="Y41">
        <v>397</v>
      </c>
      <c r="Z41">
        <v>0</v>
      </c>
      <c r="AA41">
        <v>397</v>
      </c>
      <c r="AB41">
        <v>0</v>
      </c>
      <c r="AC41">
        <v>6</v>
      </c>
      <c r="AD41">
        <v>20</v>
      </c>
      <c r="AE41">
        <v>0</v>
      </c>
      <c r="AF41">
        <v>0</v>
      </c>
      <c r="AG41">
        <v>0</v>
      </c>
      <c r="AH41" t="s">
        <v>119</v>
      </c>
      <c r="AI41" s="1">
        <v>44686.50104166667</v>
      </c>
      <c r="AJ41">
        <v>1043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20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x14ac:dyDescent="0.35">
      <c r="A42" t="s">
        <v>205</v>
      </c>
      <c r="B42" t="s">
        <v>80</v>
      </c>
      <c r="C42" t="s">
        <v>201</v>
      </c>
      <c r="D42" t="s">
        <v>82</v>
      </c>
      <c r="E42" s="2" t="str">
        <f>HYPERLINK("capsilon://?command=openfolder&amp;siteaddress=FAM.docvelocity-na8.net&amp;folderid=FX6B3C6F10-CD24-BA15-F2D0-A585D9F591C2","FX22046742")</f>
        <v>FX22046742</v>
      </c>
      <c r="F42" t="s">
        <v>19</v>
      </c>
      <c r="G42" t="s">
        <v>19</v>
      </c>
      <c r="H42" t="s">
        <v>83</v>
      </c>
      <c r="I42" t="s">
        <v>206</v>
      </c>
      <c r="J42">
        <v>0</v>
      </c>
      <c r="K42" t="s">
        <v>85</v>
      </c>
      <c r="L42" t="s">
        <v>86</v>
      </c>
      <c r="M42" t="s">
        <v>87</v>
      </c>
      <c r="N42">
        <v>1</v>
      </c>
      <c r="O42" s="1">
        <v>44686.468425925923</v>
      </c>
      <c r="P42" s="1">
        <v>44686.491261574076</v>
      </c>
      <c r="Q42">
        <v>1203</v>
      </c>
      <c r="R42">
        <v>770</v>
      </c>
      <c r="S42" t="b">
        <v>0</v>
      </c>
      <c r="T42" t="s">
        <v>88</v>
      </c>
      <c r="U42" t="b">
        <v>0</v>
      </c>
      <c r="V42" t="s">
        <v>114</v>
      </c>
      <c r="W42" s="1">
        <v>44686.491261574076</v>
      </c>
      <c r="X42">
        <v>457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52</v>
      </c>
      <c r="AF42">
        <v>0</v>
      </c>
      <c r="AG42">
        <v>1</v>
      </c>
      <c r="AH42" t="s">
        <v>88</v>
      </c>
      <c r="AI42" t="s">
        <v>88</v>
      </c>
      <c r="AJ42" t="s">
        <v>88</v>
      </c>
      <c r="AK42" t="s">
        <v>88</v>
      </c>
      <c r="AL42" t="s">
        <v>88</v>
      </c>
      <c r="AM42" t="s">
        <v>88</v>
      </c>
      <c r="AN42" t="s">
        <v>88</v>
      </c>
      <c r="AO42" t="s">
        <v>88</v>
      </c>
      <c r="AP42" t="s">
        <v>88</v>
      </c>
      <c r="AQ42" t="s">
        <v>88</v>
      </c>
      <c r="AR42" t="s">
        <v>88</v>
      </c>
      <c r="AS42" t="s">
        <v>88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x14ac:dyDescent="0.35">
      <c r="A43" t="s">
        <v>207</v>
      </c>
      <c r="B43" t="s">
        <v>80</v>
      </c>
      <c r="C43" t="s">
        <v>208</v>
      </c>
      <c r="D43" t="s">
        <v>82</v>
      </c>
      <c r="E43" s="2" t="str">
        <f>HYPERLINK("capsilon://?command=openfolder&amp;siteaddress=FAM.docvelocity-na8.net&amp;folderid=FX2C33C220-26A8-7348-C74C-81888A1637B6","FX220411051")</f>
        <v>FX220411051</v>
      </c>
      <c r="F43" t="s">
        <v>19</v>
      </c>
      <c r="G43" t="s">
        <v>19</v>
      </c>
      <c r="H43" t="s">
        <v>83</v>
      </c>
      <c r="I43" t="s">
        <v>209</v>
      </c>
      <c r="J43">
        <v>0</v>
      </c>
      <c r="K43" t="s">
        <v>85</v>
      </c>
      <c r="L43" t="s">
        <v>86</v>
      </c>
      <c r="M43" t="s">
        <v>87</v>
      </c>
      <c r="N43">
        <v>2</v>
      </c>
      <c r="O43" s="1">
        <v>44686.480983796297</v>
      </c>
      <c r="P43" s="1">
        <v>44686.49527777778</v>
      </c>
      <c r="Q43">
        <v>421</v>
      </c>
      <c r="R43">
        <v>814</v>
      </c>
      <c r="S43" t="b">
        <v>0</v>
      </c>
      <c r="T43" t="s">
        <v>88</v>
      </c>
      <c r="U43" t="b">
        <v>0</v>
      </c>
      <c r="V43" t="s">
        <v>210</v>
      </c>
      <c r="W43" s="1">
        <v>44686.491053240738</v>
      </c>
      <c r="X43">
        <v>549</v>
      </c>
      <c r="Y43">
        <v>52</v>
      </c>
      <c r="Z43">
        <v>0</v>
      </c>
      <c r="AA43">
        <v>52</v>
      </c>
      <c r="AB43">
        <v>0</v>
      </c>
      <c r="AC43">
        <v>37</v>
      </c>
      <c r="AD43">
        <v>-52</v>
      </c>
      <c r="AE43">
        <v>0</v>
      </c>
      <c r="AF43">
        <v>0</v>
      </c>
      <c r="AG43">
        <v>0</v>
      </c>
      <c r="AH43" t="s">
        <v>94</v>
      </c>
      <c r="AI43" s="1">
        <v>44686.49527777778</v>
      </c>
      <c r="AJ43">
        <v>255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-53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x14ac:dyDescent="0.35">
      <c r="A44" t="s">
        <v>211</v>
      </c>
      <c r="B44" t="s">
        <v>80</v>
      </c>
      <c r="C44" t="s">
        <v>201</v>
      </c>
      <c r="D44" t="s">
        <v>82</v>
      </c>
      <c r="E44" s="2" t="str">
        <f>HYPERLINK("capsilon://?command=openfolder&amp;siteaddress=FAM.docvelocity-na8.net&amp;folderid=FX6B3C6F10-CD24-BA15-F2D0-A585D9F591C2","FX22046742")</f>
        <v>FX22046742</v>
      </c>
      <c r="F44" t="s">
        <v>19</v>
      </c>
      <c r="G44" t="s">
        <v>19</v>
      </c>
      <c r="H44" t="s">
        <v>83</v>
      </c>
      <c r="I44" t="s">
        <v>206</v>
      </c>
      <c r="J44">
        <v>0</v>
      </c>
      <c r="K44" t="s">
        <v>85</v>
      </c>
      <c r="L44" t="s">
        <v>86</v>
      </c>
      <c r="M44" t="s">
        <v>87</v>
      </c>
      <c r="N44">
        <v>2</v>
      </c>
      <c r="O44" s="1">
        <v>44686.491712962961</v>
      </c>
      <c r="P44" s="1">
        <v>44686.512997685182</v>
      </c>
      <c r="Q44">
        <v>613</v>
      </c>
      <c r="R44">
        <v>1226</v>
      </c>
      <c r="S44" t="b">
        <v>0</v>
      </c>
      <c r="T44" t="s">
        <v>88</v>
      </c>
      <c r="U44" t="b">
        <v>1</v>
      </c>
      <c r="V44" t="s">
        <v>102</v>
      </c>
      <c r="W44" s="1">
        <v>44686.505891203706</v>
      </c>
      <c r="X44">
        <v>945</v>
      </c>
      <c r="Y44">
        <v>37</v>
      </c>
      <c r="Z44">
        <v>0</v>
      </c>
      <c r="AA44">
        <v>37</v>
      </c>
      <c r="AB44">
        <v>0</v>
      </c>
      <c r="AC44">
        <v>17</v>
      </c>
      <c r="AD44">
        <v>-37</v>
      </c>
      <c r="AE44">
        <v>0</v>
      </c>
      <c r="AF44">
        <v>0</v>
      </c>
      <c r="AG44">
        <v>0</v>
      </c>
      <c r="AH44" t="s">
        <v>119</v>
      </c>
      <c r="AI44" s="1">
        <v>44686.512997685182</v>
      </c>
      <c r="AJ44">
        <v>281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-37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x14ac:dyDescent="0.35">
      <c r="A45" t="s">
        <v>212</v>
      </c>
      <c r="B45" t="s">
        <v>80</v>
      </c>
      <c r="C45" t="s">
        <v>213</v>
      </c>
      <c r="D45" t="s">
        <v>82</v>
      </c>
      <c r="E45" s="2" t="str">
        <f>HYPERLINK("capsilon://?command=openfolder&amp;siteaddress=FAM.docvelocity-na8.net&amp;folderid=FX3939DD52-225D-08E5-8F99-17FAAD1F1DE5","FX220411016")</f>
        <v>FX220411016</v>
      </c>
      <c r="F45" t="s">
        <v>19</v>
      </c>
      <c r="G45" t="s">
        <v>19</v>
      </c>
      <c r="H45" t="s">
        <v>83</v>
      </c>
      <c r="I45" t="s">
        <v>214</v>
      </c>
      <c r="J45">
        <v>0</v>
      </c>
      <c r="K45" t="s">
        <v>85</v>
      </c>
      <c r="L45" t="s">
        <v>86</v>
      </c>
      <c r="M45" t="s">
        <v>87</v>
      </c>
      <c r="N45">
        <v>2</v>
      </c>
      <c r="O45" s="1">
        <v>44686.496168981481</v>
      </c>
      <c r="P45" s="1">
        <v>44686.503136574072</v>
      </c>
      <c r="Q45">
        <v>119</v>
      </c>
      <c r="R45">
        <v>483</v>
      </c>
      <c r="S45" t="b">
        <v>0</v>
      </c>
      <c r="T45" t="s">
        <v>88</v>
      </c>
      <c r="U45" t="b">
        <v>0</v>
      </c>
      <c r="V45" t="s">
        <v>106</v>
      </c>
      <c r="W45" s="1">
        <v>44686.499907407408</v>
      </c>
      <c r="X45">
        <v>303</v>
      </c>
      <c r="Y45">
        <v>37</v>
      </c>
      <c r="Z45">
        <v>0</v>
      </c>
      <c r="AA45">
        <v>37</v>
      </c>
      <c r="AB45">
        <v>0</v>
      </c>
      <c r="AC45">
        <v>24</v>
      </c>
      <c r="AD45">
        <v>-37</v>
      </c>
      <c r="AE45">
        <v>0</v>
      </c>
      <c r="AF45">
        <v>0</v>
      </c>
      <c r="AG45">
        <v>0</v>
      </c>
      <c r="AH45" t="s">
        <v>119</v>
      </c>
      <c r="AI45" s="1">
        <v>44686.503136574072</v>
      </c>
      <c r="AJ45">
        <v>180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-37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x14ac:dyDescent="0.35">
      <c r="A46" t="s">
        <v>215</v>
      </c>
      <c r="B46" t="s">
        <v>80</v>
      </c>
      <c r="C46" t="s">
        <v>216</v>
      </c>
      <c r="D46" t="s">
        <v>82</v>
      </c>
      <c r="E46" s="2" t="str">
        <f>HYPERLINK("capsilon://?command=openfolder&amp;siteaddress=FAM.docvelocity-na8.net&amp;folderid=FXDDB516B7-8F42-077F-3A34-03C7022192C5","FX211013309")</f>
        <v>FX211013309</v>
      </c>
      <c r="F46" t="s">
        <v>19</v>
      </c>
      <c r="G46" t="s">
        <v>19</v>
      </c>
      <c r="H46" t="s">
        <v>83</v>
      </c>
      <c r="I46" t="s">
        <v>217</v>
      </c>
      <c r="J46">
        <v>44</v>
      </c>
      <c r="K46" t="s">
        <v>85</v>
      </c>
      <c r="L46" t="s">
        <v>86</v>
      </c>
      <c r="M46" t="s">
        <v>87</v>
      </c>
      <c r="N46">
        <v>2</v>
      </c>
      <c r="O46" s="1">
        <v>44686.519756944443</v>
      </c>
      <c r="P46" s="1">
        <v>44686.527719907404</v>
      </c>
      <c r="Q46">
        <v>441</v>
      </c>
      <c r="R46">
        <v>247</v>
      </c>
      <c r="S46" t="b">
        <v>0</v>
      </c>
      <c r="T46" t="s">
        <v>88</v>
      </c>
      <c r="U46" t="b">
        <v>0</v>
      </c>
      <c r="V46" t="s">
        <v>106</v>
      </c>
      <c r="W46" s="1">
        <v>44686.521956018521</v>
      </c>
      <c r="X46">
        <v>182</v>
      </c>
      <c r="Y46">
        <v>39</v>
      </c>
      <c r="Z46">
        <v>0</v>
      </c>
      <c r="AA46">
        <v>39</v>
      </c>
      <c r="AB46">
        <v>0</v>
      </c>
      <c r="AC46">
        <v>1</v>
      </c>
      <c r="AD46">
        <v>5</v>
      </c>
      <c r="AE46">
        <v>0</v>
      </c>
      <c r="AF46">
        <v>0</v>
      </c>
      <c r="AG46">
        <v>0</v>
      </c>
      <c r="AH46" t="s">
        <v>218</v>
      </c>
      <c r="AI46" s="1">
        <v>44686.527719907404</v>
      </c>
      <c r="AJ46">
        <v>65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5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x14ac:dyDescent="0.35">
      <c r="A47" t="s">
        <v>219</v>
      </c>
      <c r="B47" t="s">
        <v>80</v>
      </c>
      <c r="C47" t="s">
        <v>216</v>
      </c>
      <c r="D47" t="s">
        <v>82</v>
      </c>
      <c r="E47" s="2" t="str">
        <f>HYPERLINK("capsilon://?command=openfolder&amp;siteaddress=FAM.docvelocity-na8.net&amp;folderid=FXDDB516B7-8F42-077F-3A34-03C7022192C5","FX211013309")</f>
        <v>FX211013309</v>
      </c>
      <c r="F47" t="s">
        <v>19</v>
      </c>
      <c r="G47" t="s">
        <v>19</v>
      </c>
      <c r="H47" t="s">
        <v>83</v>
      </c>
      <c r="I47" t="s">
        <v>220</v>
      </c>
      <c r="J47">
        <v>44</v>
      </c>
      <c r="K47" t="s">
        <v>85</v>
      </c>
      <c r="L47" t="s">
        <v>86</v>
      </c>
      <c r="M47" t="s">
        <v>87</v>
      </c>
      <c r="N47">
        <v>2</v>
      </c>
      <c r="O47" s="1">
        <v>44686.520057870373</v>
      </c>
      <c r="P47" s="1">
        <v>44686.52857638889</v>
      </c>
      <c r="Q47">
        <v>474</v>
      </c>
      <c r="R47">
        <v>262</v>
      </c>
      <c r="S47" t="b">
        <v>0</v>
      </c>
      <c r="T47" t="s">
        <v>88</v>
      </c>
      <c r="U47" t="b">
        <v>0</v>
      </c>
      <c r="V47" t="s">
        <v>93</v>
      </c>
      <c r="W47" s="1">
        <v>44686.522291666668</v>
      </c>
      <c r="X47">
        <v>189</v>
      </c>
      <c r="Y47">
        <v>39</v>
      </c>
      <c r="Z47">
        <v>0</v>
      </c>
      <c r="AA47">
        <v>39</v>
      </c>
      <c r="AB47">
        <v>0</v>
      </c>
      <c r="AC47">
        <v>1</v>
      </c>
      <c r="AD47">
        <v>5</v>
      </c>
      <c r="AE47">
        <v>0</v>
      </c>
      <c r="AF47">
        <v>0</v>
      </c>
      <c r="AG47">
        <v>0</v>
      </c>
      <c r="AH47" t="s">
        <v>218</v>
      </c>
      <c r="AI47" s="1">
        <v>44686.52857638889</v>
      </c>
      <c r="AJ47">
        <v>73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5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x14ac:dyDescent="0.35">
      <c r="A48" t="s">
        <v>221</v>
      </c>
      <c r="B48" t="s">
        <v>80</v>
      </c>
      <c r="C48" t="s">
        <v>216</v>
      </c>
      <c r="D48" t="s">
        <v>82</v>
      </c>
      <c r="E48" s="2" t="str">
        <f>HYPERLINK("capsilon://?command=openfolder&amp;siteaddress=FAM.docvelocity-na8.net&amp;folderid=FXDDB516B7-8F42-077F-3A34-03C7022192C5","FX211013309")</f>
        <v>FX211013309</v>
      </c>
      <c r="F48" t="s">
        <v>19</v>
      </c>
      <c r="G48" t="s">
        <v>19</v>
      </c>
      <c r="H48" t="s">
        <v>83</v>
      </c>
      <c r="I48" t="s">
        <v>222</v>
      </c>
      <c r="J48">
        <v>44</v>
      </c>
      <c r="K48" t="s">
        <v>85</v>
      </c>
      <c r="L48" t="s">
        <v>86</v>
      </c>
      <c r="M48" t="s">
        <v>87</v>
      </c>
      <c r="N48">
        <v>2</v>
      </c>
      <c r="O48" s="1">
        <v>44686.520289351851</v>
      </c>
      <c r="P48" s="1">
        <v>44686.529456018521</v>
      </c>
      <c r="Q48">
        <v>596</v>
      </c>
      <c r="R48">
        <v>196</v>
      </c>
      <c r="S48" t="b">
        <v>0</v>
      </c>
      <c r="T48" t="s">
        <v>88</v>
      </c>
      <c r="U48" t="b">
        <v>0</v>
      </c>
      <c r="V48" t="s">
        <v>223</v>
      </c>
      <c r="W48" s="1">
        <v>44686.521990740737</v>
      </c>
      <c r="X48">
        <v>121</v>
      </c>
      <c r="Y48">
        <v>39</v>
      </c>
      <c r="Z48">
        <v>0</v>
      </c>
      <c r="AA48">
        <v>39</v>
      </c>
      <c r="AB48">
        <v>0</v>
      </c>
      <c r="AC48">
        <v>1</v>
      </c>
      <c r="AD48">
        <v>5</v>
      </c>
      <c r="AE48">
        <v>0</v>
      </c>
      <c r="AF48">
        <v>0</v>
      </c>
      <c r="AG48">
        <v>0</v>
      </c>
      <c r="AH48" t="s">
        <v>218</v>
      </c>
      <c r="AI48" s="1">
        <v>44686.529456018521</v>
      </c>
      <c r="AJ48">
        <v>75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5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x14ac:dyDescent="0.35">
      <c r="A49" t="s">
        <v>224</v>
      </c>
      <c r="B49" t="s">
        <v>80</v>
      </c>
      <c r="C49" t="s">
        <v>225</v>
      </c>
      <c r="D49" t="s">
        <v>82</v>
      </c>
      <c r="E49" s="2" t="str">
        <f>HYPERLINK("capsilon://?command=openfolder&amp;siteaddress=FAM.docvelocity-na8.net&amp;folderid=FX5A55E877-E4B2-19D2-A06D-A9692200BEE6","FX22038374")</f>
        <v>FX22038374</v>
      </c>
      <c r="F49" t="s">
        <v>19</v>
      </c>
      <c r="G49" t="s">
        <v>19</v>
      </c>
      <c r="H49" t="s">
        <v>83</v>
      </c>
      <c r="I49" t="s">
        <v>226</v>
      </c>
      <c r="J49">
        <v>28</v>
      </c>
      <c r="K49" t="s">
        <v>85</v>
      </c>
      <c r="L49" t="s">
        <v>86</v>
      </c>
      <c r="M49" t="s">
        <v>87</v>
      </c>
      <c r="N49">
        <v>2</v>
      </c>
      <c r="O49" s="1">
        <v>44686.540532407409</v>
      </c>
      <c r="P49" s="1">
        <v>44686.560868055552</v>
      </c>
      <c r="Q49">
        <v>1171</v>
      </c>
      <c r="R49">
        <v>586</v>
      </c>
      <c r="S49" t="b">
        <v>0</v>
      </c>
      <c r="T49" t="s">
        <v>88</v>
      </c>
      <c r="U49" t="b">
        <v>0</v>
      </c>
      <c r="V49" t="s">
        <v>102</v>
      </c>
      <c r="W49" s="1">
        <v>44686.544965277775</v>
      </c>
      <c r="X49">
        <v>266</v>
      </c>
      <c r="Y49">
        <v>21</v>
      </c>
      <c r="Z49">
        <v>0</v>
      </c>
      <c r="AA49">
        <v>21</v>
      </c>
      <c r="AB49">
        <v>0</v>
      </c>
      <c r="AC49">
        <v>0</v>
      </c>
      <c r="AD49">
        <v>7</v>
      </c>
      <c r="AE49">
        <v>0</v>
      </c>
      <c r="AF49">
        <v>0</v>
      </c>
      <c r="AG49">
        <v>0</v>
      </c>
      <c r="AH49" t="s">
        <v>218</v>
      </c>
      <c r="AI49" s="1">
        <v>44686.560868055552</v>
      </c>
      <c r="AJ49">
        <v>301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7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x14ac:dyDescent="0.35">
      <c r="A50" t="s">
        <v>227</v>
      </c>
      <c r="B50" t="s">
        <v>80</v>
      </c>
      <c r="C50" t="s">
        <v>228</v>
      </c>
      <c r="D50" t="s">
        <v>82</v>
      </c>
      <c r="E50" s="2" t="str">
        <f>HYPERLINK("capsilon://?command=openfolder&amp;siteaddress=FAM.docvelocity-na8.net&amp;folderid=FXB9174421-EE82-9D16-B46B-64CA436EB133","FX22023312")</f>
        <v>FX22023312</v>
      </c>
      <c r="F50" t="s">
        <v>19</v>
      </c>
      <c r="G50" t="s">
        <v>19</v>
      </c>
      <c r="H50" t="s">
        <v>83</v>
      </c>
      <c r="I50" t="s">
        <v>229</v>
      </c>
      <c r="J50">
        <v>53</v>
      </c>
      <c r="K50" t="s">
        <v>85</v>
      </c>
      <c r="L50" t="s">
        <v>86</v>
      </c>
      <c r="M50" t="s">
        <v>87</v>
      </c>
      <c r="N50">
        <v>2</v>
      </c>
      <c r="O50" s="1">
        <v>44686.570937500001</v>
      </c>
      <c r="P50" s="1">
        <v>44686.58090277778</v>
      </c>
      <c r="Q50">
        <v>515</v>
      </c>
      <c r="R50">
        <v>346</v>
      </c>
      <c r="S50" t="b">
        <v>0</v>
      </c>
      <c r="T50" t="s">
        <v>88</v>
      </c>
      <c r="U50" t="b">
        <v>0</v>
      </c>
      <c r="V50" t="s">
        <v>114</v>
      </c>
      <c r="W50" s="1">
        <v>44686.573877314811</v>
      </c>
      <c r="X50">
        <v>242</v>
      </c>
      <c r="Y50">
        <v>42</v>
      </c>
      <c r="Z50">
        <v>0</v>
      </c>
      <c r="AA50">
        <v>42</v>
      </c>
      <c r="AB50">
        <v>0</v>
      </c>
      <c r="AC50">
        <v>6</v>
      </c>
      <c r="AD50">
        <v>11</v>
      </c>
      <c r="AE50">
        <v>0</v>
      </c>
      <c r="AF50">
        <v>0</v>
      </c>
      <c r="AG50">
        <v>0</v>
      </c>
      <c r="AH50" t="s">
        <v>218</v>
      </c>
      <c r="AI50" s="1">
        <v>44686.58090277778</v>
      </c>
      <c r="AJ50">
        <v>104</v>
      </c>
      <c r="AK50">
        <v>2</v>
      </c>
      <c r="AL50">
        <v>0</v>
      </c>
      <c r="AM50">
        <v>2</v>
      </c>
      <c r="AN50">
        <v>0</v>
      </c>
      <c r="AO50">
        <v>2</v>
      </c>
      <c r="AP50">
        <v>9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x14ac:dyDescent="0.35">
      <c r="A51" t="s">
        <v>230</v>
      </c>
      <c r="B51" t="s">
        <v>80</v>
      </c>
      <c r="C51" t="s">
        <v>231</v>
      </c>
      <c r="D51" t="s">
        <v>82</v>
      </c>
      <c r="E51" s="2" t="str">
        <f>HYPERLINK("capsilon://?command=openfolder&amp;siteaddress=FAM.docvelocity-na8.net&amp;folderid=FXD6FE1E10-2A34-57A6-D072-8AD62DBA1C0F","FX22049492")</f>
        <v>FX22049492</v>
      </c>
      <c r="F51" t="s">
        <v>19</v>
      </c>
      <c r="G51" t="s">
        <v>19</v>
      </c>
      <c r="H51" t="s">
        <v>83</v>
      </c>
      <c r="I51" t="s">
        <v>232</v>
      </c>
      <c r="J51">
        <v>0</v>
      </c>
      <c r="K51" t="s">
        <v>85</v>
      </c>
      <c r="L51" t="s">
        <v>86</v>
      </c>
      <c r="M51" t="s">
        <v>87</v>
      </c>
      <c r="N51">
        <v>2</v>
      </c>
      <c r="O51" s="1">
        <v>44686.575636574074</v>
      </c>
      <c r="P51" s="1">
        <v>44686.622314814813</v>
      </c>
      <c r="Q51">
        <v>3252</v>
      </c>
      <c r="R51">
        <v>781</v>
      </c>
      <c r="S51" t="b">
        <v>0</v>
      </c>
      <c r="T51" t="s">
        <v>88</v>
      </c>
      <c r="U51" t="b">
        <v>0</v>
      </c>
      <c r="V51" t="s">
        <v>114</v>
      </c>
      <c r="W51" s="1">
        <v>44686.583171296297</v>
      </c>
      <c r="X51">
        <v>636</v>
      </c>
      <c r="Y51">
        <v>52</v>
      </c>
      <c r="Z51">
        <v>0</v>
      </c>
      <c r="AA51">
        <v>52</v>
      </c>
      <c r="AB51">
        <v>0</v>
      </c>
      <c r="AC51">
        <v>34</v>
      </c>
      <c r="AD51">
        <v>-52</v>
      </c>
      <c r="AE51">
        <v>0</v>
      </c>
      <c r="AF51">
        <v>0</v>
      </c>
      <c r="AG51">
        <v>0</v>
      </c>
      <c r="AH51" t="s">
        <v>218</v>
      </c>
      <c r="AI51" s="1">
        <v>44686.622314814813</v>
      </c>
      <c r="AJ51">
        <v>145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-53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x14ac:dyDescent="0.35">
      <c r="A52" t="s">
        <v>233</v>
      </c>
      <c r="B52" t="s">
        <v>80</v>
      </c>
      <c r="C52" t="s">
        <v>234</v>
      </c>
      <c r="D52" t="s">
        <v>82</v>
      </c>
      <c r="E52" s="2" t="str">
        <f>HYPERLINK("capsilon://?command=openfolder&amp;siteaddress=FAM.docvelocity-na8.net&amp;folderid=FX158FB3EE-99F2-C56C-9B26-60A8A4C3B72B","FX22046526")</f>
        <v>FX22046526</v>
      </c>
      <c r="F52" t="s">
        <v>19</v>
      </c>
      <c r="G52" t="s">
        <v>19</v>
      </c>
      <c r="H52" t="s">
        <v>83</v>
      </c>
      <c r="I52" t="s">
        <v>235</v>
      </c>
      <c r="J52">
        <v>43</v>
      </c>
      <c r="K52" t="s">
        <v>85</v>
      </c>
      <c r="L52" t="s">
        <v>86</v>
      </c>
      <c r="M52" t="s">
        <v>87</v>
      </c>
      <c r="N52">
        <v>2</v>
      </c>
      <c r="O52" s="1">
        <v>44686.619409722225</v>
      </c>
      <c r="P52" s="1">
        <v>44686.623252314814</v>
      </c>
      <c r="Q52">
        <v>24</v>
      </c>
      <c r="R52">
        <v>308</v>
      </c>
      <c r="S52" t="b">
        <v>0</v>
      </c>
      <c r="T52" t="s">
        <v>88</v>
      </c>
      <c r="U52" t="b">
        <v>0</v>
      </c>
      <c r="V52" t="s">
        <v>114</v>
      </c>
      <c r="W52" s="1">
        <v>44686.622094907405</v>
      </c>
      <c r="X52">
        <v>228</v>
      </c>
      <c r="Y52">
        <v>38</v>
      </c>
      <c r="Z52">
        <v>0</v>
      </c>
      <c r="AA52">
        <v>38</v>
      </c>
      <c r="AB52">
        <v>0</v>
      </c>
      <c r="AC52">
        <v>2</v>
      </c>
      <c r="AD52">
        <v>5</v>
      </c>
      <c r="AE52">
        <v>0</v>
      </c>
      <c r="AF52">
        <v>0</v>
      </c>
      <c r="AG52">
        <v>0</v>
      </c>
      <c r="AH52" t="s">
        <v>218</v>
      </c>
      <c r="AI52" s="1">
        <v>44686.623252314814</v>
      </c>
      <c r="AJ52">
        <v>80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5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x14ac:dyDescent="0.35">
      <c r="A53" t="s">
        <v>236</v>
      </c>
      <c r="B53" t="s">
        <v>80</v>
      </c>
      <c r="C53" t="s">
        <v>121</v>
      </c>
      <c r="D53" t="s">
        <v>82</v>
      </c>
      <c r="E53" s="2" t="str">
        <f>HYPERLINK("capsilon://?command=openfolder&amp;siteaddress=FAM.docvelocity-na8.net&amp;folderid=FX06F22F16-FB4D-4F0A-B816-85E729012E8C","FX22047053")</f>
        <v>FX22047053</v>
      </c>
      <c r="F53" t="s">
        <v>19</v>
      </c>
      <c r="G53" t="s">
        <v>19</v>
      </c>
      <c r="H53" t="s">
        <v>83</v>
      </c>
      <c r="I53" t="s">
        <v>237</v>
      </c>
      <c r="J53">
        <v>0</v>
      </c>
      <c r="K53" t="s">
        <v>85</v>
      </c>
      <c r="L53" t="s">
        <v>86</v>
      </c>
      <c r="M53" t="s">
        <v>87</v>
      </c>
      <c r="N53">
        <v>2</v>
      </c>
      <c r="O53" s="1">
        <v>44686.620520833334</v>
      </c>
      <c r="P53" s="1">
        <v>44686.652071759258</v>
      </c>
      <c r="Q53">
        <v>1932</v>
      </c>
      <c r="R53">
        <v>794</v>
      </c>
      <c r="S53" t="b">
        <v>0</v>
      </c>
      <c r="T53" t="s">
        <v>88</v>
      </c>
      <c r="U53" t="b">
        <v>0</v>
      </c>
      <c r="V53" t="s">
        <v>93</v>
      </c>
      <c r="W53" s="1">
        <v>44686.629780092589</v>
      </c>
      <c r="X53">
        <v>703</v>
      </c>
      <c r="Y53">
        <v>52</v>
      </c>
      <c r="Z53">
        <v>0</v>
      </c>
      <c r="AA53">
        <v>52</v>
      </c>
      <c r="AB53">
        <v>0</v>
      </c>
      <c r="AC53">
        <v>37</v>
      </c>
      <c r="AD53">
        <v>-52</v>
      </c>
      <c r="AE53">
        <v>0</v>
      </c>
      <c r="AF53">
        <v>0</v>
      </c>
      <c r="AG53">
        <v>0</v>
      </c>
      <c r="AH53" t="s">
        <v>218</v>
      </c>
      <c r="AI53" s="1">
        <v>44686.652071759258</v>
      </c>
      <c r="AJ53">
        <v>91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-52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x14ac:dyDescent="0.35">
      <c r="A54" t="s">
        <v>238</v>
      </c>
      <c r="B54" t="s">
        <v>80</v>
      </c>
      <c r="C54" t="s">
        <v>121</v>
      </c>
      <c r="D54" t="s">
        <v>82</v>
      </c>
      <c r="E54" s="2" t="str">
        <f>HYPERLINK("capsilon://?command=openfolder&amp;siteaddress=FAM.docvelocity-na8.net&amp;folderid=FX06F22F16-FB4D-4F0A-B816-85E729012E8C","FX22047053")</f>
        <v>FX22047053</v>
      </c>
      <c r="F54" t="s">
        <v>19</v>
      </c>
      <c r="G54" t="s">
        <v>19</v>
      </c>
      <c r="H54" t="s">
        <v>83</v>
      </c>
      <c r="I54" t="s">
        <v>239</v>
      </c>
      <c r="J54">
        <v>0</v>
      </c>
      <c r="K54" t="s">
        <v>85</v>
      </c>
      <c r="L54" t="s">
        <v>86</v>
      </c>
      <c r="M54" t="s">
        <v>87</v>
      </c>
      <c r="N54">
        <v>2</v>
      </c>
      <c r="O54" s="1">
        <v>44686.620555555557</v>
      </c>
      <c r="P54" s="1">
        <v>44686.655578703707</v>
      </c>
      <c r="Q54">
        <v>2312</v>
      </c>
      <c r="R54">
        <v>714</v>
      </c>
      <c r="S54" t="b">
        <v>0</v>
      </c>
      <c r="T54" t="s">
        <v>88</v>
      </c>
      <c r="U54" t="b">
        <v>0</v>
      </c>
      <c r="V54" t="s">
        <v>114</v>
      </c>
      <c r="W54" s="1">
        <v>44686.626875000002</v>
      </c>
      <c r="X54">
        <v>412</v>
      </c>
      <c r="Y54">
        <v>52</v>
      </c>
      <c r="Z54">
        <v>0</v>
      </c>
      <c r="AA54">
        <v>52</v>
      </c>
      <c r="AB54">
        <v>0</v>
      </c>
      <c r="AC54">
        <v>37</v>
      </c>
      <c r="AD54">
        <v>-52</v>
      </c>
      <c r="AE54">
        <v>0</v>
      </c>
      <c r="AF54">
        <v>0</v>
      </c>
      <c r="AG54">
        <v>0</v>
      </c>
      <c r="AH54" t="s">
        <v>218</v>
      </c>
      <c r="AI54" s="1">
        <v>44686.655578703707</v>
      </c>
      <c r="AJ54">
        <v>302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-52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x14ac:dyDescent="0.35">
      <c r="A55" t="s">
        <v>240</v>
      </c>
      <c r="B55" t="s">
        <v>80</v>
      </c>
      <c r="C55" t="s">
        <v>121</v>
      </c>
      <c r="D55" t="s">
        <v>82</v>
      </c>
      <c r="E55" s="2" t="str">
        <f>HYPERLINK("capsilon://?command=openfolder&amp;siteaddress=FAM.docvelocity-na8.net&amp;folderid=FX06F22F16-FB4D-4F0A-B816-85E729012E8C","FX22047053")</f>
        <v>FX22047053</v>
      </c>
      <c r="F55" t="s">
        <v>19</v>
      </c>
      <c r="G55" t="s">
        <v>19</v>
      </c>
      <c r="H55" t="s">
        <v>83</v>
      </c>
      <c r="I55" t="s">
        <v>241</v>
      </c>
      <c r="J55">
        <v>0</v>
      </c>
      <c r="K55" t="s">
        <v>85</v>
      </c>
      <c r="L55" t="s">
        <v>86</v>
      </c>
      <c r="M55" t="s">
        <v>87</v>
      </c>
      <c r="N55">
        <v>2</v>
      </c>
      <c r="O55" s="1">
        <v>44686.620810185188</v>
      </c>
      <c r="P55" s="1">
        <v>44686.656319444446</v>
      </c>
      <c r="Q55">
        <v>2408</v>
      </c>
      <c r="R55">
        <v>660</v>
      </c>
      <c r="S55" t="b">
        <v>0</v>
      </c>
      <c r="T55" t="s">
        <v>88</v>
      </c>
      <c r="U55" t="b">
        <v>0</v>
      </c>
      <c r="V55" t="s">
        <v>106</v>
      </c>
      <c r="W55" s="1">
        <v>44686.629872685182</v>
      </c>
      <c r="X55">
        <v>597</v>
      </c>
      <c r="Y55">
        <v>52</v>
      </c>
      <c r="Z55">
        <v>0</v>
      </c>
      <c r="AA55">
        <v>52</v>
      </c>
      <c r="AB55">
        <v>0</v>
      </c>
      <c r="AC55">
        <v>46</v>
      </c>
      <c r="AD55">
        <v>-52</v>
      </c>
      <c r="AE55">
        <v>0</v>
      </c>
      <c r="AF55">
        <v>0</v>
      </c>
      <c r="AG55">
        <v>0</v>
      </c>
      <c r="AH55" t="s">
        <v>218</v>
      </c>
      <c r="AI55" s="1">
        <v>44686.656319444446</v>
      </c>
      <c r="AJ55">
        <v>63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-52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x14ac:dyDescent="0.35">
      <c r="A56" t="s">
        <v>242</v>
      </c>
      <c r="B56" t="s">
        <v>80</v>
      </c>
      <c r="C56" t="s">
        <v>243</v>
      </c>
      <c r="D56" t="s">
        <v>82</v>
      </c>
      <c r="E56" s="2" t="str">
        <f>HYPERLINK("capsilon://?command=openfolder&amp;siteaddress=FAM.docvelocity-na8.net&amp;folderid=FX38C93A57-F3AF-AB7E-613C-E94505C19A9C","FX22049109")</f>
        <v>FX22049109</v>
      </c>
      <c r="F56" t="s">
        <v>19</v>
      </c>
      <c r="G56" t="s">
        <v>19</v>
      </c>
      <c r="H56" t="s">
        <v>83</v>
      </c>
      <c r="I56" t="s">
        <v>244</v>
      </c>
      <c r="J56">
        <v>372</v>
      </c>
      <c r="K56" t="s">
        <v>85</v>
      </c>
      <c r="L56" t="s">
        <v>86</v>
      </c>
      <c r="M56" t="s">
        <v>87</v>
      </c>
      <c r="N56">
        <v>2</v>
      </c>
      <c r="O56" s="1">
        <v>44686.622534722221</v>
      </c>
      <c r="P56" s="1">
        <v>44686.677037037036</v>
      </c>
      <c r="Q56">
        <v>2324</v>
      </c>
      <c r="R56">
        <v>2385</v>
      </c>
      <c r="S56" t="b">
        <v>0</v>
      </c>
      <c r="T56" t="s">
        <v>88</v>
      </c>
      <c r="U56" t="b">
        <v>0</v>
      </c>
      <c r="V56" t="s">
        <v>210</v>
      </c>
      <c r="W56" s="1">
        <v>44686.637465277781</v>
      </c>
      <c r="X56">
        <v>1164</v>
      </c>
      <c r="Y56">
        <v>313</v>
      </c>
      <c r="Z56">
        <v>0</v>
      </c>
      <c r="AA56">
        <v>313</v>
      </c>
      <c r="AB56">
        <v>0</v>
      </c>
      <c r="AC56">
        <v>89</v>
      </c>
      <c r="AD56">
        <v>59</v>
      </c>
      <c r="AE56">
        <v>0</v>
      </c>
      <c r="AF56">
        <v>0</v>
      </c>
      <c r="AG56">
        <v>0</v>
      </c>
      <c r="AH56" t="s">
        <v>94</v>
      </c>
      <c r="AI56" s="1">
        <v>44686.677037037036</v>
      </c>
      <c r="AJ56">
        <v>1205</v>
      </c>
      <c r="AK56">
        <v>8</v>
      </c>
      <c r="AL56">
        <v>0</v>
      </c>
      <c r="AM56">
        <v>8</v>
      </c>
      <c r="AN56">
        <v>0</v>
      </c>
      <c r="AO56">
        <v>8</v>
      </c>
      <c r="AP56">
        <v>51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x14ac:dyDescent="0.35">
      <c r="A57" t="s">
        <v>245</v>
      </c>
      <c r="B57" t="s">
        <v>80</v>
      </c>
      <c r="C57" t="s">
        <v>246</v>
      </c>
      <c r="D57" t="s">
        <v>82</v>
      </c>
      <c r="E57" s="2" t="str">
        <f t="shared" ref="E57:E62" si="1">HYPERLINK("capsilon://?command=openfolder&amp;siteaddress=FAM.docvelocity-na8.net&amp;folderid=FXB7AE2D7D-78C8-82B0-008E-1657420B91BD","FX2204810")</f>
        <v>FX2204810</v>
      </c>
      <c r="F57" t="s">
        <v>19</v>
      </c>
      <c r="G57" t="s">
        <v>19</v>
      </c>
      <c r="H57" t="s">
        <v>83</v>
      </c>
      <c r="I57" t="s">
        <v>247</v>
      </c>
      <c r="J57">
        <v>0</v>
      </c>
      <c r="K57" t="s">
        <v>85</v>
      </c>
      <c r="L57" t="s">
        <v>86</v>
      </c>
      <c r="M57" t="s">
        <v>87</v>
      </c>
      <c r="N57">
        <v>2</v>
      </c>
      <c r="O57" s="1">
        <v>44686.632210648146</v>
      </c>
      <c r="P57" s="1">
        <v>44686.676759259259</v>
      </c>
      <c r="Q57">
        <v>2931</v>
      </c>
      <c r="R57">
        <v>918</v>
      </c>
      <c r="S57" t="b">
        <v>0</v>
      </c>
      <c r="T57" t="s">
        <v>88</v>
      </c>
      <c r="U57" t="b">
        <v>0</v>
      </c>
      <c r="V57" t="s">
        <v>223</v>
      </c>
      <c r="W57" s="1">
        <v>44686.639479166668</v>
      </c>
      <c r="X57">
        <v>553</v>
      </c>
      <c r="Y57">
        <v>52</v>
      </c>
      <c r="Z57">
        <v>0</v>
      </c>
      <c r="AA57">
        <v>52</v>
      </c>
      <c r="AB57">
        <v>0</v>
      </c>
      <c r="AC57">
        <v>27</v>
      </c>
      <c r="AD57">
        <v>-52</v>
      </c>
      <c r="AE57">
        <v>0</v>
      </c>
      <c r="AF57">
        <v>0</v>
      </c>
      <c r="AG57">
        <v>0</v>
      </c>
      <c r="AH57" t="s">
        <v>119</v>
      </c>
      <c r="AI57" s="1">
        <v>44686.676759259259</v>
      </c>
      <c r="AJ57">
        <v>345</v>
      </c>
      <c r="AK57">
        <v>6</v>
      </c>
      <c r="AL57">
        <v>0</v>
      </c>
      <c r="AM57">
        <v>6</v>
      </c>
      <c r="AN57">
        <v>0</v>
      </c>
      <c r="AO57">
        <v>6</v>
      </c>
      <c r="AP57">
        <v>-58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x14ac:dyDescent="0.35">
      <c r="A58" t="s">
        <v>248</v>
      </c>
      <c r="B58" t="s">
        <v>80</v>
      </c>
      <c r="C58" t="s">
        <v>246</v>
      </c>
      <c r="D58" t="s">
        <v>82</v>
      </c>
      <c r="E58" s="2" t="str">
        <f t="shared" si="1"/>
        <v>FX2204810</v>
      </c>
      <c r="F58" t="s">
        <v>19</v>
      </c>
      <c r="G58" t="s">
        <v>19</v>
      </c>
      <c r="H58" t="s">
        <v>83</v>
      </c>
      <c r="I58" t="s">
        <v>249</v>
      </c>
      <c r="J58">
        <v>0</v>
      </c>
      <c r="K58" t="s">
        <v>85</v>
      </c>
      <c r="L58" t="s">
        <v>86</v>
      </c>
      <c r="M58" t="s">
        <v>87</v>
      </c>
      <c r="N58">
        <v>2</v>
      </c>
      <c r="O58" s="1">
        <v>44686.632395833331</v>
      </c>
      <c r="P58" s="1">
        <v>44686.680046296293</v>
      </c>
      <c r="Q58">
        <v>3263</v>
      </c>
      <c r="R58">
        <v>854</v>
      </c>
      <c r="S58" t="b">
        <v>0</v>
      </c>
      <c r="T58" t="s">
        <v>88</v>
      </c>
      <c r="U58" t="b">
        <v>0</v>
      </c>
      <c r="V58" t="s">
        <v>210</v>
      </c>
      <c r="W58" s="1">
        <v>44686.643946759257</v>
      </c>
      <c r="X58">
        <v>560</v>
      </c>
      <c r="Y58">
        <v>52</v>
      </c>
      <c r="Z58">
        <v>0</v>
      </c>
      <c r="AA58">
        <v>52</v>
      </c>
      <c r="AB58">
        <v>0</v>
      </c>
      <c r="AC58">
        <v>23</v>
      </c>
      <c r="AD58">
        <v>-52</v>
      </c>
      <c r="AE58">
        <v>0</v>
      </c>
      <c r="AF58">
        <v>0</v>
      </c>
      <c r="AG58">
        <v>0</v>
      </c>
      <c r="AH58" t="s">
        <v>119</v>
      </c>
      <c r="AI58" s="1">
        <v>44686.680046296293</v>
      </c>
      <c r="AJ58">
        <v>283</v>
      </c>
      <c r="AK58">
        <v>2</v>
      </c>
      <c r="AL58">
        <v>0</v>
      </c>
      <c r="AM58">
        <v>2</v>
      </c>
      <c r="AN58">
        <v>0</v>
      </c>
      <c r="AO58">
        <v>2</v>
      </c>
      <c r="AP58">
        <v>-54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x14ac:dyDescent="0.35">
      <c r="A59" t="s">
        <v>250</v>
      </c>
      <c r="B59" t="s">
        <v>80</v>
      </c>
      <c r="C59" t="s">
        <v>246</v>
      </c>
      <c r="D59" t="s">
        <v>82</v>
      </c>
      <c r="E59" s="2" t="str">
        <f t="shared" si="1"/>
        <v>FX2204810</v>
      </c>
      <c r="F59" t="s">
        <v>19</v>
      </c>
      <c r="G59" t="s">
        <v>19</v>
      </c>
      <c r="H59" t="s">
        <v>83</v>
      </c>
      <c r="I59" t="s">
        <v>251</v>
      </c>
      <c r="J59">
        <v>0</v>
      </c>
      <c r="K59" t="s">
        <v>85</v>
      </c>
      <c r="L59" t="s">
        <v>86</v>
      </c>
      <c r="M59" t="s">
        <v>87</v>
      </c>
      <c r="N59">
        <v>2</v>
      </c>
      <c r="O59" s="1">
        <v>44686.632604166669</v>
      </c>
      <c r="P59" s="1">
        <v>44686.682210648149</v>
      </c>
      <c r="Q59">
        <v>3202</v>
      </c>
      <c r="R59">
        <v>1084</v>
      </c>
      <c r="S59" t="b">
        <v>0</v>
      </c>
      <c r="T59" t="s">
        <v>88</v>
      </c>
      <c r="U59" t="b">
        <v>0</v>
      </c>
      <c r="V59" t="s">
        <v>93</v>
      </c>
      <c r="W59" s="1">
        <v>44686.640659722223</v>
      </c>
      <c r="X59">
        <v>638</v>
      </c>
      <c r="Y59">
        <v>52</v>
      </c>
      <c r="Z59">
        <v>0</v>
      </c>
      <c r="AA59">
        <v>52</v>
      </c>
      <c r="AB59">
        <v>0</v>
      </c>
      <c r="AC59">
        <v>23</v>
      </c>
      <c r="AD59">
        <v>-52</v>
      </c>
      <c r="AE59">
        <v>0</v>
      </c>
      <c r="AF59">
        <v>0</v>
      </c>
      <c r="AG59">
        <v>0</v>
      </c>
      <c r="AH59" t="s">
        <v>94</v>
      </c>
      <c r="AI59" s="1">
        <v>44686.682210648149</v>
      </c>
      <c r="AJ59">
        <v>446</v>
      </c>
      <c r="AK59">
        <v>2</v>
      </c>
      <c r="AL59">
        <v>0</v>
      </c>
      <c r="AM59">
        <v>2</v>
      </c>
      <c r="AN59">
        <v>0</v>
      </c>
      <c r="AO59">
        <v>2</v>
      </c>
      <c r="AP59">
        <v>-54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x14ac:dyDescent="0.35">
      <c r="A60" t="s">
        <v>252</v>
      </c>
      <c r="B60" t="s">
        <v>80</v>
      </c>
      <c r="C60" t="s">
        <v>246</v>
      </c>
      <c r="D60" t="s">
        <v>82</v>
      </c>
      <c r="E60" s="2" t="str">
        <f t="shared" si="1"/>
        <v>FX2204810</v>
      </c>
      <c r="F60" t="s">
        <v>19</v>
      </c>
      <c r="G60" t="s">
        <v>19</v>
      </c>
      <c r="H60" t="s">
        <v>83</v>
      </c>
      <c r="I60" t="s">
        <v>253</v>
      </c>
      <c r="J60">
        <v>0</v>
      </c>
      <c r="K60" t="s">
        <v>85</v>
      </c>
      <c r="L60" t="s">
        <v>86</v>
      </c>
      <c r="M60" t="s">
        <v>87</v>
      </c>
      <c r="N60">
        <v>2</v>
      </c>
      <c r="O60" s="1">
        <v>44686.632719907408</v>
      </c>
      <c r="P60" s="1">
        <v>44686.682685185187</v>
      </c>
      <c r="Q60">
        <v>3710</v>
      </c>
      <c r="R60">
        <v>607</v>
      </c>
      <c r="S60" t="b">
        <v>0</v>
      </c>
      <c r="T60" t="s">
        <v>88</v>
      </c>
      <c r="U60" t="b">
        <v>0</v>
      </c>
      <c r="V60" t="s">
        <v>223</v>
      </c>
      <c r="W60" s="1">
        <v>44686.643888888888</v>
      </c>
      <c r="X60">
        <v>380</v>
      </c>
      <c r="Y60">
        <v>52</v>
      </c>
      <c r="Z60">
        <v>0</v>
      </c>
      <c r="AA60">
        <v>52</v>
      </c>
      <c r="AB60">
        <v>0</v>
      </c>
      <c r="AC60">
        <v>25</v>
      </c>
      <c r="AD60">
        <v>-52</v>
      </c>
      <c r="AE60">
        <v>0</v>
      </c>
      <c r="AF60">
        <v>0</v>
      </c>
      <c r="AG60">
        <v>0</v>
      </c>
      <c r="AH60" t="s">
        <v>119</v>
      </c>
      <c r="AI60" s="1">
        <v>44686.682685185187</v>
      </c>
      <c r="AJ60">
        <v>227</v>
      </c>
      <c r="AK60">
        <v>4</v>
      </c>
      <c r="AL60">
        <v>0</v>
      </c>
      <c r="AM60">
        <v>4</v>
      </c>
      <c r="AN60">
        <v>0</v>
      </c>
      <c r="AO60">
        <v>4</v>
      </c>
      <c r="AP60">
        <v>-56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x14ac:dyDescent="0.35">
      <c r="A61" t="s">
        <v>254</v>
      </c>
      <c r="B61" t="s">
        <v>80</v>
      </c>
      <c r="C61" t="s">
        <v>246</v>
      </c>
      <c r="D61" t="s">
        <v>82</v>
      </c>
      <c r="E61" s="2" t="str">
        <f t="shared" si="1"/>
        <v>FX2204810</v>
      </c>
      <c r="F61" t="s">
        <v>19</v>
      </c>
      <c r="G61" t="s">
        <v>19</v>
      </c>
      <c r="H61" t="s">
        <v>83</v>
      </c>
      <c r="I61" t="s">
        <v>255</v>
      </c>
      <c r="J61">
        <v>0</v>
      </c>
      <c r="K61" t="s">
        <v>85</v>
      </c>
      <c r="L61" t="s">
        <v>86</v>
      </c>
      <c r="M61" t="s">
        <v>87</v>
      </c>
      <c r="N61">
        <v>2</v>
      </c>
      <c r="O61" s="1">
        <v>44686.632847222223</v>
      </c>
      <c r="P61" s="1">
        <v>44686.684120370373</v>
      </c>
      <c r="Q61">
        <v>3862</v>
      </c>
      <c r="R61">
        <v>568</v>
      </c>
      <c r="S61" t="b">
        <v>0</v>
      </c>
      <c r="T61" t="s">
        <v>88</v>
      </c>
      <c r="U61" t="b">
        <v>0</v>
      </c>
      <c r="V61" t="s">
        <v>106</v>
      </c>
      <c r="W61" s="1">
        <v>44686.644594907404</v>
      </c>
      <c r="X61">
        <v>404</v>
      </c>
      <c r="Y61">
        <v>52</v>
      </c>
      <c r="Z61">
        <v>0</v>
      </c>
      <c r="AA61">
        <v>52</v>
      </c>
      <c r="AB61">
        <v>0</v>
      </c>
      <c r="AC61">
        <v>22</v>
      </c>
      <c r="AD61">
        <v>-52</v>
      </c>
      <c r="AE61">
        <v>0</v>
      </c>
      <c r="AF61">
        <v>0</v>
      </c>
      <c r="AG61">
        <v>0</v>
      </c>
      <c r="AH61" t="s">
        <v>94</v>
      </c>
      <c r="AI61" s="1">
        <v>44686.684120370373</v>
      </c>
      <c r="AJ61">
        <v>164</v>
      </c>
      <c r="AK61">
        <v>2</v>
      </c>
      <c r="AL61">
        <v>0</v>
      </c>
      <c r="AM61">
        <v>2</v>
      </c>
      <c r="AN61">
        <v>0</v>
      </c>
      <c r="AO61">
        <v>2</v>
      </c>
      <c r="AP61">
        <v>-54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x14ac:dyDescent="0.35">
      <c r="A62" t="s">
        <v>256</v>
      </c>
      <c r="B62" t="s">
        <v>80</v>
      </c>
      <c r="C62" t="s">
        <v>246</v>
      </c>
      <c r="D62" t="s">
        <v>82</v>
      </c>
      <c r="E62" s="2" t="str">
        <f t="shared" si="1"/>
        <v>FX2204810</v>
      </c>
      <c r="F62" t="s">
        <v>19</v>
      </c>
      <c r="G62" t="s">
        <v>19</v>
      </c>
      <c r="H62" t="s">
        <v>83</v>
      </c>
      <c r="I62" t="s">
        <v>257</v>
      </c>
      <c r="J62">
        <v>0</v>
      </c>
      <c r="K62" t="s">
        <v>85</v>
      </c>
      <c r="L62" t="s">
        <v>86</v>
      </c>
      <c r="M62" t="s">
        <v>87</v>
      </c>
      <c r="N62">
        <v>2</v>
      </c>
      <c r="O62" s="1">
        <v>44686.632962962962</v>
      </c>
      <c r="P62" s="1">
        <v>44686.684884259259</v>
      </c>
      <c r="Q62">
        <v>3806</v>
      </c>
      <c r="R62">
        <v>680</v>
      </c>
      <c r="S62" t="b">
        <v>0</v>
      </c>
      <c r="T62" t="s">
        <v>88</v>
      </c>
      <c r="U62" t="b">
        <v>0</v>
      </c>
      <c r="V62" t="s">
        <v>93</v>
      </c>
      <c r="W62" s="1">
        <v>44686.647511574076</v>
      </c>
      <c r="X62">
        <v>457</v>
      </c>
      <c r="Y62">
        <v>52</v>
      </c>
      <c r="Z62">
        <v>0</v>
      </c>
      <c r="AA62">
        <v>52</v>
      </c>
      <c r="AB62">
        <v>0</v>
      </c>
      <c r="AC62">
        <v>23</v>
      </c>
      <c r="AD62">
        <v>-52</v>
      </c>
      <c r="AE62">
        <v>0</v>
      </c>
      <c r="AF62">
        <v>0</v>
      </c>
      <c r="AG62">
        <v>0</v>
      </c>
      <c r="AH62" t="s">
        <v>119</v>
      </c>
      <c r="AI62" s="1">
        <v>44686.684884259259</v>
      </c>
      <c r="AJ62">
        <v>189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-53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x14ac:dyDescent="0.35">
      <c r="A63" t="s">
        <v>258</v>
      </c>
      <c r="B63" t="s">
        <v>80</v>
      </c>
      <c r="C63" t="s">
        <v>121</v>
      </c>
      <c r="D63" t="s">
        <v>82</v>
      </c>
      <c r="E63" s="2" t="str">
        <f>HYPERLINK("capsilon://?command=openfolder&amp;siteaddress=FAM.docvelocity-na8.net&amp;folderid=FX06F22F16-FB4D-4F0A-B816-85E729012E8C","FX22047053")</f>
        <v>FX22047053</v>
      </c>
      <c r="F63" t="s">
        <v>19</v>
      </c>
      <c r="G63" t="s">
        <v>19</v>
      </c>
      <c r="H63" t="s">
        <v>83</v>
      </c>
      <c r="I63" t="s">
        <v>259</v>
      </c>
      <c r="J63">
        <v>0</v>
      </c>
      <c r="K63" t="s">
        <v>85</v>
      </c>
      <c r="L63" t="s">
        <v>86</v>
      </c>
      <c r="M63" t="s">
        <v>87</v>
      </c>
      <c r="N63">
        <v>1</v>
      </c>
      <c r="O63" s="1">
        <v>44686.63486111111</v>
      </c>
      <c r="P63" s="1">
        <v>44686.645173611112</v>
      </c>
      <c r="Q63">
        <v>814</v>
      </c>
      <c r="R63">
        <v>77</v>
      </c>
      <c r="S63" t="b">
        <v>0</v>
      </c>
      <c r="T63" t="s">
        <v>88</v>
      </c>
      <c r="U63" t="b">
        <v>0</v>
      </c>
      <c r="V63" t="s">
        <v>106</v>
      </c>
      <c r="W63" s="1">
        <v>44686.645173611112</v>
      </c>
      <c r="X63">
        <v>49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52</v>
      </c>
      <c r="AF63">
        <v>0</v>
      </c>
      <c r="AG63">
        <v>1</v>
      </c>
      <c r="AH63" t="s">
        <v>88</v>
      </c>
      <c r="AI63" t="s">
        <v>88</v>
      </c>
      <c r="AJ63" t="s">
        <v>88</v>
      </c>
      <c r="AK63" t="s">
        <v>88</v>
      </c>
      <c r="AL63" t="s">
        <v>88</v>
      </c>
      <c r="AM63" t="s">
        <v>88</v>
      </c>
      <c r="AN63" t="s">
        <v>88</v>
      </c>
      <c r="AO63" t="s">
        <v>88</v>
      </c>
      <c r="AP63" t="s">
        <v>88</v>
      </c>
      <c r="AQ63" t="s">
        <v>88</v>
      </c>
      <c r="AR63" t="s">
        <v>88</v>
      </c>
      <c r="AS63" t="s">
        <v>88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x14ac:dyDescent="0.35">
      <c r="A64" t="s">
        <v>260</v>
      </c>
      <c r="B64" t="s">
        <v>80</v>
      </c>
      <c r="C64" t="s">
        <v>121</v>
      </c>
      <c r="D64" t="s">
        <v>82</v>
      </c>
      <c r="E64" s="2" t="str">
        <f>HYPERLINK("capsilon://?command=openfolder&amp;siteaddress=FAM.docvelocity-na8.net&amp;folderid=FX06F22F16-FB4D-4F0A-B816-85E729012E8C","FX22047053")</f>
        <v>FX22047053</v>
      </c>
      <c r="F64" t="s">
        <v>19</v>
      </c>
      <c r="G64" t="s">
        <v>19</v>
      </c>
      <c r="H64" t="s">
        <v>83</v>
      </c>
      <c r="I64" t="s">
        <v>261</v>
      </c>
      <c r="J64">
        <v>0</v>
      </c>
      <c r="K64" t="s">
        <v>85</v>
      </c>
      <c r="L64" t="s">
        <v>86</v>
      </c>
      <c r="M64" t="s">
        <v>87</v>
      </c>
      <c r="N64">
        <v>2</v>
      </c>
      <c r="O64" s="1">
        <v>44686.635023148148</v>
      </c>
      <c r="P64" s="1">
        <v>44686.687476851854</v>
      </c>
      <c r="Q64">
        <v>3414</v>
      </c>
      <c r="R64">
        <v>1118</v>
      </c>
      <c r="S64" t="b">
        <v>0</v>
      </c>
      <c r="T64" t="s">
        <v>88</v>
      </c>
      <c r="U64" t="b">
        <v>0</v>
      </c>
      <c r="V64" t="s">
        <v>210</v>
      </c>
      <c r="W64" s="1">
        <v>44686.653553240743</v>
      </c>
      <c r="X64">
        <v>829</v>
      </c>
      <c r="Y64">
        <v>52</v>
      </c>
      <c r="Z64">
        <v>0</v>
      </c>
      <c r="AA64">
        <v>52</v>
      </c>
      <c r="AB64">
        <v>0</v>
      </c>
      <c r="AC64">
        <v>27</v>
      </c>
      <c r="AD64">
        <v>-52</v>
      </c>
      <c r="AE64">
        <v>0</v>
      </c>
      <c r="AF64">
        <v>0</v>
      </c>
      <c r="AG64">
        <v>0</v>
      </c>
      <c r="AH64" t="s">
        <v>94</v>
      </c>
      <c r="AI64" s="1">
        <v>44686.687476851854</v>
      </c>
      <c r="AJ64">
        <v>289</v>
      </c>
      <c r="AK64">
        <v>2</v>
      </c>
      <c r="AL64">
        <v>0</v>
      </c>
      <c r="AM64">
        <v>2</v>
      </c>
      <c r="AN64">
        <v>0</v>
      </c>
      <c r="AO64">
        <v>2</v>
      </c>
      <c r="AP64">
        <v>-54</v>
      </c>
      <c r="AQ64">
        <v>0</v>
      </c>
      <c r="AR64">
        <v>0</v>
      </c>
      <c r="AS64">
        <v>0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x14ac:dyDescent="0.35">
      <c r="A65" t="s">
        <v>262</v>
      </c>
      <c r="B65" t="s">
        <v>80</v>
      </c>
      <c r="C65" t="s">
        <v>121</v>
      </c>
      <c r="D65" t="s">
        <v>82</v>
      </c>
      <c r="E65" s="2" t="str">
        <f>HYPERLINK("capsilon://?command=openfolder&amp;siteaddress=FAM.docvelocity-na8.net&amp;folderid=FX06F22F16-FB4D-4F0A-B816-85E729012E8C","FX22047053")</f>
        <v>FX22047053</v>
      </c>
      <c r="F65" t="s">
        <v>19</v>
      </c>
      <c r="G65" t="s">
        <v>19</v>
      </c>
      <c r="H65" t="s">
        <v>83</v>
      </c>
      <c r="I65" t="s">
        <v>259</v>
      </c>
      <c r="J65">
        <v>0</v>
      </c>
      <c r="K65" t="s">
        <v>85</v>
      </c>
      <c r="L65" t="s">
        <v>86</v>
      </c>
      <c r="M65" t="s">
        <v>87</v>
      </c>
      <c r="N65">
        <v>2</v>
      </c>
      <c r="O65" s="1">
        <v>44686.645555555559</v>
      </c>
      <c r="P65" s="1">
        <v>44686.651006944441</v>
      </c>
      <c r="Q65">
        <v>63</v>
      </c>
      <c r="R65">
        <v>408</v>
      </c>
      <c r="S65" t="b">
        <v>0</v>
      </c>
      <c r="T65" t="s">
        <v>88</v>
      </c>
      <c r="U65" t="b">
        <v>1</v>
      </c>
      <c r="V65" t="s">
        <v>106</v>
      </c>
      <c r="W65" s="1">
        <v>44686.649282407408</v>
      </c>
      <c r="X65">
        <v>322</v>
      </c>
      <c r="Y65">
        <v>37</v>
      </c>
      <c r="Z65">
        <v>0</v>
      </c>
      <c r="AA65">
        <v>37</v>
      </c>
      <c r="AB65">
        <v>0</v>
      </c>
      <c r="AC65">
        <v>33</v>
      </c>
      <c r="AD65">
        <v>-37</v>
      </c>
      <c r="AE65">
        <v>0</v>
      </c>
      <c r="AF65">
        <v>0</v>
      </c>
      <c r="AG65">
        <v>0</v>
      </c>
      <c r="AH65" t="s">
        <v>218</v>
      </c>
      <c r="AI65" s="1">
        <v>44686.651006944441</v>
      </c>
      <c r="AJ65">
        <v>86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-37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x14ac:dyDescent="0.35">
      <c r="A66" t="s">
        <v>263</v>
      </c>
      <c r="B66" t="s">
        <v>80</v>
      </c>
      <c r="C66" t="s">
        <v>264</v>
      </c>
      <c r="D66" t="s">
        <v>82</v>
      </c>
      <c r="E66" s="2" t="str">
        <f>HYPERLINK("capsilon://?command=openfolder&amp;siteaddress=FAM.docvelocity-na8.net&amp;folderid=FX89C33805-2CB6-5018-B7A7-A2721FAD7365","FX22042583")</f>
        <v>FX22042583</v>
      </c>
      <c r="F66" t="s">
        <v>19</v>
      </c>
      <c r="G66" t="s">
        <v>19</v>
      </c>
      <c r="H66" t="s">
        <v>83</v>
      </c>
      <c r="I66" t="s">
        <v>265</v>
      </c>
      <c r="J66">
        <v>135</v>
      </c>
      <c r="K66" t="s">
        <v>85</v>
      </c>
      <c r="L66" t="s">
        <v>86</v>
      </c>
      <c r="M66" t="s">
        <v>87</v>
      </c>
      <c r="N66">
        <v>1</v>
      </c>
      <c r="O66" s="1">
        <v>44686.707175925927</v>
      </c>
      <c r="P66" s="1">
        <v>44686.727175925924</v>
      </c>
      <c r="Q66">
        <v>1539</v>
      </c>
      <c r="R66">
        <v>189</v>
      </c>
      <c r="S66" t="b">
        <v>0</v>
      </c>
      <c r="T66" t="s">
        <v>88</v>
      </c>
      <c r="U66" t="b">
        <v>0</v>
      </c>
      <c r="V66" t="s">
        <v>266</v>
      </c>
      <c r="W66" s="1">
        <v>44686.727175925924</v>
      </c>
      <c r="X66">
        <v>109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135</v>
      </c>
      <c r="AE66">
        <v>130</v>
      </c>
      <c r="AF66">
        <v>0</v>
      </c>
      <c r="AG66">
        <v>2</v>
      </c>
      <c r="AH66" t="s">
        <v>88</v>
      </c>
      <c r="AI66" t="s">
        <v>88</v>
      </c>
      <c r="AJ66" t="s">
        <v>88</v>
      </c>
      <c r="AK66" t="s">
        <v>88</v>
      </c>
      <c r="AL66" t="s">
        <v>88</v>
      </c>
      <c r="AM66" t="s">
        <v>88</v>
      </c>
      <c r="AN66" t="s">
        <v>88</v>
      </c>
      <c r="AO66" t="s">
        <v>88</v>
      </c>
      <c r="AP66" t="s">
        <v>88</v>
      </c>
      <c r="AQ66" t="s">
        <v>88</v>
      </c>
      <c r="AR66" t="s">
        <v>88</v>
      </c>
      <c r="AS66" t="s">
        <v>88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x14ac:dyDescent="0.35">
      <c r="A67" t="s">
        <v>267</v>
      </c>
      <c r="B67" t="s">
        <v>80</v>
      </c>
      <c r="C67" t="s">
        <v>268</v>
      </c>
      <c r="D67" t="s">
        <v>82</v>
      </c>
      <c r="E67" s="2" t="str">
        <f>HYPERLINK("capsilon://?command=openfolder&amp;siteaddress=FAM.docvelocity-na8.net&amp;folderid=FX32D6A78D-24EB-C812-0F64-158E060FA9AE","FX22042345")</f>
        <v>FX22042345</v>
      </c>
      <c r="F67" t="s">
        <v>19</v>
      </c>
      <c r="G67" t="s">
        <v>19</v>
      </c>
      <c r="H67" t="s">
        <v>83</v>
      </c>
      <c r="I67" t="s">
        <v>269</v>
      </c>
      <c r="J67">
        <v>70</v>
      </c>
      <c r="K67" t="s">
        <v>85</v>
      </c>
      <c r="L67" t="s">
        <v>86</v>
      </c>
      <c r="M67" t="s">
        <v>87</v>
      </c>
      <c r="N67">
        <v>2</v>
      </c>
      <c r="O67" s="1">
        <v>44686.719004629631</v>
      </c>
      <c r="P67" s="1">
        <v>44686.767893518518</v>
      </c>
      <c r="Q67">
        <v>3808</v>
      </c>
      <c r="R67">
        <v>416</v>
      </c>
      <c r="S67" t="b">
        <v>0</v>
      </c>
      <c r="T67" t="s">
        <v>88</v>
      </c>
      <c r="U67" t="b">
        <v>0</v>
      </c>
      <c r="V67" t="s">
        <v>114</v>
      </c>
      <c r="W67" s="1">
        <v>44686.729710648149</v>
      </c>
      <c r="X67">
        <v>191</v>
      </c>
      <c r="Y67">
        <v>65</v>
      </c>
      <c r="Z67">
        <v>0</v>
      </c>
      <c r="AA67">
        <v>65</v>
      </c>
      <c r="AB67">
        <v>0</v>
      </c>
      <c r="AC67">
        <v>3</v>
      </c>
      <c r="AD67">
        <v>5</v>
      </c>
      <c r="AE67">
        <v>0</v>
      </c>
      <c r="AF67">
        <v>0</v>
      </c>
      <c r="AG67">
        <v>0</v>
      </c>
      <c r="AH67" t="s">
        <v>119</v>
      </c>
      <c r="AI67" s="1">
        <v>44686.767893518518</v>
      </c>
      <c r="AJ67">
        <v>217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x14ac:dyDescent="0.35">
      <c r="A68" t="s">
        <v>270</v>
      </c>
      <c r="B68" t="s">
        <v>80</v>
      </c>
      <c r="C68" t="s">
        <v>264</v>
      </c>
      <c r="D68" t="s">
        <v>82</v>
      </c>
      <c r="E68" s="2" t="str">
        <f>HYPERLINK("capsilon://?command=openfolder&amp;siteaddress=FAM.docvelocity-na8.net&amp;folderid=FX89C33805-2CB6-5018-B7A7-A2721FAD7365","FX22042583")</f>
        <v>FX22042583</v>
      </c>
      <c r="F68" t="s">
        <v>19</v>
      </c>
      <c r="G68" t="s">
        <v>19</v>
      </c>
      <c r="H68" t="s">
        <v>83</v>
      </c>
      <c r="I68" t="s">
        <v>265</v>
      </c>
      <c r="J68">
        <v>159</v>
      </c>
      <c r="K68" t="s">
        <v>85</v>
      </c>
      <c r="L68" t="s">
        <v>86</v>
      </c>
      <c r="M68" t="s">
        <v>87</v>
      </c>
      <c r="N68">
        <v>2</v>
      </c>
      <c r="O68" s="1">
        <v>44686.727824074071</v>
      </c>
      <c r="P68" s="1">
        <v>44686.765370370369</v>
      </c>
      <c r="Q68">
        <v>1372</v>
      </c>
      <c r="R68">
        <v>1872</v>
      </c>
      <c r="S68" t="b">
        <v>0</v>
      </c>
      <c r="T68" t="s">
        <v>88</v>
      </c>
      <c r="U68" t="b">
        <v>1</v>
      </c>
      <c r="V68" t="s">
        <v>102</v>
      </c>
      <c r="W68" s="1">
        <v>44686.744872685187</v>
      </c>
      <c r="X68">
        <v>942</v>
      </c>
      <c r="Y68">
        <v>134</v>
      </c>
      <c r="Z68">
        <v>0</v>
      </c>
      <c r="AA68">
        <v>134</v>
      </c>
      <c r="AB68">
        <v>0</v>
      </c>
      <c r="AC68">
        <v>26</v>
      </c>
      <c r="AD68">
        <v>25</v>
      </c>
      <c r="AE68">
        <v>0</v>
      </c>
      <c r="AF68">
        <v>0</v>
      </c>
      <c r="AG68">
        <v>0</v>
      </c>
      <c r="AH68" t="s">
        <v>119</v>
      </c>
      <c r="AI68" s="1">
        <v>44686.765370370369</v>
      </c>
      <c r="AJ68">
        <v>879</v>
      </c>
      <c r="AK68">
        <v>9</v>
      </c>
      <c r="AL68">
        <v>0</v>
      </c>
      <c r="AM68">
        <v>9</v>
      </c>
      <c r="AN68">
        <v>0</v>
      </c>
      <c r="AO68">
        <v>9</v>
      </c>
      <c r="AP68">
        <v>16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x14ac:dyDescent="0.35">
      <c r="A69" t="s">
        <v>271</v>
      </c>
      <c r="B69" t="s">
        <v>80</v>
      </c>
      <c r="C69" t="s">
        <v>272</v>
      </c>
      <c r="D69" t="s">
        <v>82</v>
      </c>
      <c r="E69" s="2" t="str">
        <f>HYPERLINK("capsilon://?command=openfolder&amp;siteaddress=FAM.docvelocity-na8.net&amp;folderid=FXC7949793-4166-4628-032F-CC80F3165D22","FX22046371")</f>
        <v>FX22046371</v>
      </c>
      <c r="F69" t="s">
        <v>19</v>
      </c>
      <c r="G69" t="s">
        <v>19</v>
      </c>
      <c r="H69" t="s">
        <v>83</v>
      </c>
      <c r="I69" t="s">
        <v>273</v>
      </c>
      <c r="J69">
        <v>0</v>
      </c>
      <c r="K69" t="s">
        <v>85</v>
      </c>
      <c r="L69" t="s">
        <v>86</v>
      </c>
      <c r="M69" t="s">
        <v>87</v>
      </c>
      <c r="N69">
        <v>2</v>
      </c>
      <c r="O69" s="1">
        <v>44686.816874999997</v>
      </c>
      <c r="P69" s="1">
        <v>44686.884733796294</v>
      </c>
      <c r="Q69">
        <v>4936</v>
      </c>
      <c r="R69">
        <v>927</v>
      </c>
      <c r="S69" t="b">
        <v>0</v>
      </c>
      <c r="T69" t="s">
        <v>88</v>
      </c>
      <c r="U69" t="b">
        <v>0</v>
      </c>
      <c r="V69" t="s">
        <v>136</v>
      </c>
      <c r="W69" s="1">
        <v>44686.833148148151</v>
      </c>
      <c r="X69">
        <v>737</v>
      </c>
      <c r="Y69">
        <v>52</v>
      </c>
      <c r="Z69">
        <v>0</v>
      </c>
      <c r="AA69">
        <v>52</v>
      </c>
      <c r="AB69">
        <v>0</v>
      </c>
      <c r="AC69">
        <v>18</v>
      </c>
      <c r="AD69">
        <v>-52</v>
      </c>
      <c r="AE69">
        <v>0</v>
      </c>
      <c r="AF69">
        <v>0</v>
      </c>
      <c r="AG69">
        <v>0</v>
      </c>
      <c r="AH69" t="s">
        <v>167</v>
      </c>
      <c r="AI69" s="1">
        <v>44686.884733796294</v>
      </c>
      <c r="AJ69">
        <v>158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-52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x14ac:dyDescent="0.35">
      <c r="A70" t="s">
        <v>274</v>
      </c>
      <c r="B70" t="s">
        <v>80</v>
      </c>
      <c r="C70" t="s">
        <v>275</v>
      </c>
      <c r="D70" t="s">
        <v>82</v>
      </c>
      <c r="E70" s="2" t="str">
        <f>HYPERLINK("capsilon://?command=openfolder&amp;siteaddress=FAM.docvelocity-na8.net&amp;folderid=FX44A13A15-597F-C970-6112-B296204FE1D5","FX22044983")</f>
        <v>FX22044983</v>
      </c>
      <c r="F70" t="s">
        <v>19</v>
      </c>
      <c r="G70" t="s">
        <v>19</v>
      </c>
      <c r="H70" t="s">
        <v>83</v>
      </c>
      <c r="I70" t="s">
        <v>276</v>
      </c>
      <c r="J70">
        <v>160</v>
      </c>
      <c r="K70" t="s">
        <v>85</v>
      </c>
      <c r="L70" t="s">
        <v>86</v>
      </c>
      <c r="M70" t="s">
        <v>87</v>
      </c>
      <c r="N70">
        <v>1</v>
      </c>
      <c r="O70" s="1">
        <v>44686.860752314817</v>
      </c>
      <c r="P70" s="1">
        <v>44686.878935185188</v>
      </c>
      <c r="Q70">
        <v>1384</v>
      </c>
      <c r="R70">
        <v>187</v>
      </c>
      <c r="S70" t="b">
        <v>0</v>
      </c>
      <c r="T70" t="s">
        <v>88</v>
      </c>
      <c r="U70" t="b">
        <v>0</v>
      </c>
      <c r="V70" t="s">
        <v>136</v>
      </c>
      <c r="W70" s="1">
        <v>44686.878935185188</v>
      </c>
      <c r="X70">
        <v>187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160</v>
      </c>
      <c r="AE70">
        <v>155</v>
      </c>
      <c r="AF70">
        <v>0</v>
      </c>
      <c r="AG70">
        <v>4</v>
      </c>
      <c r="AH70" t="s">
        <v>88</v>
      </c>
      <c r="AI70" t="s">
        <v>88</v>
      </c>
      <c r="AJ70" t="s">
        <v>88</v>
      </c>
      <c r="AK70" t="s">
        <v>88</v>
      </c>
      <c r="AL70" t="s">
        <v>88</v>
      </c>
      <c r="AM70" t="s">
        <v>88</v>
      </c>
      <c r="AN70" t="s">
        <v>88</v>
      </c>
      <c r="AO70" t="s">
        <v>88</v>
      </c>
      <c r="AP70" t="s">
        <v>88</v>
      </c>
      <c r="AQ70" t="s">
        <v>88</v>
      </c>
      <c r="AR70" t="s">
        <v>88</v>
      </c>
      <c r="AS70" t="s">
        <v>88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x14ac:dyDescent="0.35">
      <c r="A71" t="s">
        <v>277</v>
      </c>
      <c r="B71" t="s">
        <v>80</v>
      </c>
      <c r="C71" t="s">
        <v>278</v>
      </c>
      <c r="D71" t="s">
        <v>82</v>
      </c>
      <c r="E71" s="2" t="str">
        <f>HYPERLINK("capsilon://?command=openfolder&amp;siteaddress=FAM.docvelocity-na8.net&amp;folderid=FX854F8C33-DA5F-9A3B-287F-B95B17A777E9","FX22037565")</f>
        <v>FX22037565</v>
      </c>
      <c r="F71" t="s">
        <v>19</v>
      </c>
      <c r="G71" t="s">
        <v>19</v>
      </c>
      <c r="H71" t="s">
        <v>83</v>
      </c>
      <c r="I71" t="s">
        <v>279</v>
      </c>
      <c r="J71">
        <v>0</v>
      </c>
      <c r="K71" t="s">
        <v>85</v>
      </c>
      <c r="L71" t="s">
        <v>86</v>
      </c>
      <c r="M71" t="s">
        <v>87</v>
      </c>
      <c r="N71">
        <v>2</v>
      </c>
      <c r="O71" s="1">
        <v>44686.875393518516</v>
      </c>
      <c r="P71" s="1">
        <v>44686.886793981481</v>
      </c>
      <c r="Q71">
        <v>441</v>
      </c>
      <c r="R71">
        <v>544</v>
      </c>
      <c r="S71" t="b">
        <v>0</v>
      </c>
      <c r="T71" t="s">
        <v>88</v>
      </c>
      <c r="U71" t="b">
        <v>0</v>
      </c>
      <c r="V71" t="s">
        <v>136</v>
      </c>
      <c r="W71" s="1">
        <v>44686.88318287037</v>
      </c>
      <c r="X71">
        <v>366</v>
      </c>
      <c r="Y71">
        <v>37</v>
      </c>
      <c r="Z71">
        <v>0</v>
      </c>
      <c r="AA71">
        <v>37</v>
      </c>
      <c r="AB71">
        <v>0</v>
      </c>
      <c r="AC71">
        <v>29</v>
      </c>
      <c r="AD71">
        <v>-37</v>
      </c>
      <c r="AE71">
        <v>0</v>
      </c>
      <c r="AF71">
        <v>0</v>
      </c>
      <c r="AG71">
        <v>0</v>
      </c>
      <c r="AH71" t="s">
        <v>167</v>
      </c>
      <c r="AI71" s="1">
        <v>44686.886793981481</v>
      </c>
      <c r="AJ71">
        <v>178</v>
      </c>
      <c r="AK71">
        <v>1</v>
      </c>
      <c r="AL71">
        <v>0</v>
      </c>
      <c r="AM71">
        <v>1</v>
      </c>
      <c r="AN71">
        <v>0</v>
      </c>
      <c r="AO71">
        <v>0</v>
      </c>
      <c r="AP71">
        <v>-38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x14ac:dyDescent="0.35">
      <c r="A72" t="s">
        <v>280</v>
      </c>
      <c r="B72" t="s">
        <v>80</v>
      </c>
      <c r="C72" t="s">
        <v>275</v>
      </c>
      <c r="D72" t="s">
        <v>82</v>
      </c>
      <c r="E72" s="2" t="str">
        <f>HYPERLINK("capsilon://?command=openfolder&amp;siteaddress=FAM.docvelocity-na8.net&amp;folderid=FX44A13A15-597F-C970-6112-B296204FE1D5","FX22044983")</f>
        <v>FX22044983</v>
      </c>
      <c r="F72" t="s">
        <v>19</v>
      </c>
      <c r="G72" t="s">
        <v>19</v>
      </c>
      <c r="H72" t="s">
        <v>83</v>
      </c>
      <c r="I72" t="s">
        <v>276</v>
      </c>
      <c r="J72">
        <v>232</v>
      </c>
      <c r="K72" t="s">
        <v>85</v>
      </c>
      <c r="L72" t="s">
        <v>86</v>
      </c>
      <c r="M72" t="s">
        <v>87</v>
      </c>
      <c r="N72">
        <v>2</v>
      </c>
      <c r="O72" s="1">
        <v>44686.879664351851</v>
      </c>
      <c r="P72" s="1">
        <v>44686.918599537035</v>
      </c>
      <c r="Q72">
        <v>2407</v>
      </c>
      <c r="R72">
        <v>957</v>
      </c>
      <c r="S72" t="b">
        <v>0</v>
      </c>
      <c r="T72" t="s">
        <v>88</v>
      </c>
      <c r="U72" t="b">
        <v>1</v>
      </c>
      <c r="V72" t="s">
        <v>136</v>
      </c>
      <c r="W72" s="1">
        <v>44686.887199074074</v>
      </c>
      <c r="X72">
        <v>346</v>
      </c>
      <c r="Y72">
        <v>212</v>
      </c>
      <c r="Z72">
        <v>0</v>
      </c>
      <c r="AA72">
        <v>212</v>
      </c>
      <c r="AB72">
        <v>0</v>
      </c>
      <c r="AC72">
        <v>1</v>
      </c>
      <c r="AD72">
        <v>20</v>
      </c>
      <c r="AE72">
        <v>0</v>
      </c>
      <c r="AF72">
        <v>0</v>
      </c>
      <c r="AG72">
        <v>0</v>
      </c>
      <c r="AH72" t="s">
        <v>167</v>
      </c>
      <c r="AI72" s="1">
        <v>44686.918599537035</v>
      </c>
      <c r="AJ72">
        <v>600</v>
      </c>
      <c r="AK72">
        <v>4</v>
      </c>
      <c r="AL72">
        <v>0</v>
      </c>
      <c r="AM72">
        <v>4</v>
      </c>
      <c r="AN72">
        <v>0</v>
      </c>
      <c r="AO72">
        <v>4</v>
      </c>
      <c r="AP72">
        <v>16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x14ac:dyDescent="0.35">
      <c r="A73" t="s">
        <v>281</v>
      </c>
      <c r="B73" t="s">
        <v>80</v>
      </c>
      <c r="C73" t="s">
        <v>282</v>
      </c>
      <c r="D73" t="s">
        <v>82</v>
      </c>
      <c r="E73" s="2" t="str">
        <f>HYPERLINK("capsilon://?command=openfolder&amp;siteaddress=FAM.docvelocity-na8.net&amp;folderid=FXD5CA8020-EABF-31EB-AC26-4C6FA6F37277","FX2204371")</f>
        <v>FX2204371</v>
      </c>
      <c r="F73" t="s">
        <v>19</v>
      </c>
      <c r="G73" t="s">
        <v>19</v>
      </c>
      <c r="H73" t="s">
        <v>83</v>
      </c>
      <c r="I73" t="s">
        <v>283</v>
      </c>
      <c r="J73">
        <v>28</v>
      </c>
      <c r="K73" t="s">
        <v>85</v>
      </c>
      <c r="L73" t="s">
        <v>86</v>
      </c>
      <c r="M73" t="s">
        <v>87</v>
      </c>
      <c r="N73">
        <v>2</v>
      </c>
      <c r="O73" s="1">
        <v>44686.913819444446</v>
      </c>
      <c r="P73" s="1">
        <v>44687.00681712963</v>
      </c>
      <c r="Q73">
        <v>7639</v>
      </c>
      <c r="R73">
        <v>396</v>
      </c>
      <c r="S73" t="b">
        <v>0</v>
      </c>
      <c r="T73" t="s">
        <v>88</v>
      </c>
      <c r="U73" t="b">
        <v>0</v>
      </c>
      <c r="V73" t="s">
        <v>136</v>
      </c>
      <c r="W73" s="1">
        <v>44686.950196759259</v>
      </c>
      <c r="X73">
        <v>296</v>
      </c>
      <c r="Y73">
        <v>21</v>
      </c>
      <c r="Z73">
        <v>0</v>
      </c>
      <c r="AA73">
        <v>21</v>
      </c>
      <c r="AB73">
        <v>0</v>
      </c>
      <c r="AC73">
        <v>16</v>
      </c>
      <c r="AD73">
        <v>7</v>
      </c>
      <c r="AE73">
        <v>0</v>
      </c>
      <c r="AF73">
        <v>0</v>
      </c>
      <c r="AG73">
        <v>0</v>
      </c>
      <c r="AH73" t="s">
        <v>167</v>
      </c>
      <c r="AI73" s="1">
        <v>44687.00681712963</v>
      </c>
      <c r="AJ73">
        <v>95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7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x14ac:dyDescent="0.35">
      <c r="A74" t="s">
        <v>284</v>
      </c>
      <c r="B74" t="s">
        <v>80</v>
      </c>
      <c r="C74" t="s">
        <v>282</v>
      </c>
      <c r="D74" t="s">
        <v>82</v>
      </c>
      <c r="E74" s="2" t="str">
        <f>HYPERLINK("capsilon://?command=openfolder&amp;siteaddress=FAM.docvelocity-na8.net&amp;folderid=FXD5CA8020-EABF-31EB-AC26-4C6FA6F37277","FX2204371")</f>
        <v>FX2204371</v>
      </c>
      <c r="F74" t="s">
        <v>19</v>
      </c>
      <c r="G74" t="s">
        <v>19</v>
      </c>
      <c r="H74" t="s">
        <v>83</v>
      </c>
      <c r="I74" t="s">
        <v>285</v>
      </c>
      <c r="J74">
        <v>52</v>
      </c>
      <c r="K74" t="s">
        <v>85</v>
      </c>
      <c r="L74" t="s">
        <v>86</v>
      </c>
      <c r="M74" t="s">
        <v>87</v>
      </c>
      <c r="N74">
        <v>2</v>
      </c>
      <c r="O74" s="1">
        <v>44686.913923611108</v>
      </c>
      <c r="P74" s="1">
        <v>44687.008125</v>
      </c>
      <c r="Q74">
        <v>7865</v>
      </c>
      <c r="R74">
        <v>274</v>
      </c>
      <c r="S74" t="b">
        <v>0</v>
      </c>
      <c r="T74" t="s">
        <v>88</v>
      </c>
      <c r="U74" t="b">
        <v>0</v>
      </c>
      <c r="V74" t="s">
        <v>136</v>
      </c>
      <c r="W74" s="1">
        <v>44686.95208333333</v>
      </c>
      <c r="X74">
        <v>162</v>
      </c>
      <c r="Y74">
        <v>47</v>
      </c>
      <c r="Z74">
        <v>0</v>
      </c>
      <c r="AA74">
        <v>47</v>
      </c>
      <c r="AB74">
        <v>0</v>
      </c>
      <c r="AC74">
        <v>4</v>
      </c>
      <c r="AD74">
        <v>5</v>
      </c>
      <c r="AE74">
        <v>0</v>
      </c>
      <c r="AF74">
        <v>0</v>
      </c>
      <c r="AG74">
        <v>0</v>
      </c>
      <c r="AH74" t="s">
        <v>167</v>
      </c>
      <c r="AI74" s="1">
        <v>44687.008125</v>
      </c>
      <c r="AJ74">
        <v>112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5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x14ac:dyDescent="0.35">
      <c r="A75" t="s">
        <v>286</v>
      </c>
      <c r="B75" t="s">
        <v>80</v>
      </c>
      <c r="C75" t="s">
        <v>282</v>
      </c>
      <c r="D75" t="s">
        <v>82</v>
      </c>
      <c r="E75" s="2" t="str">
        <f>HYPERLINK("capsilon://?command=openfolder&amp;siteaddress=FAM.docvelocity-na8.net&amp;folderid=FXD5CA8020-EABF-31EB-AC26-4C6FA6F37277","FX2204371")</f>
        <v>FX2204371</v>
      </c>
      <c r="F75" t="s">
        <v>19</v>
      </c>
      <c r="G75" t="s">
        <v>19</v>
      </c>
      <c r="H75" t="s">
        <v>83</v>
      </c>
      <c r="I75" t="s">
        <v>287</v>
      </c>
      <c r="J75">
        <v>28</v>
      </c>
      <c r="K75" t="s">
        <v>85</v>
      </c>
      <c r="L75" t="s">
        <v>86</v>
      </c>
      <c r="M75" t="s">
        <v>87</v>
      </c>
      <c r="N75">
        <v>2</v>
      </c>
      <c r="O75" s="1">
        <v>44686.913958333331</v>
      </c>
      <c r="P75" s="1">
        <v>44687.009293981479</v>
      </c>
      <c r="Q75">
        <v>8038</v>
      </c>
      <c r="R75">
        <v>199</v>
      </c>
      <c r="S75" t="b">
        <v>0</v>
      </c>
      <c r="T75" t="s">
        <v>88</v>
      </c>
      <c r="U75" t="b">
        <v>0</v>
      </c>
      <c r="V75" t="s">
        <v>136</v>
      </c>
      <c r="W75" s="1">
        <v>44686.953229166669</v>
      </c>
      <c r="X75">
        <v>98</v>
      </c>
      <c r="Y75">
        <v>21</v>
      </c>
      <c r="Z75">
        <v>0</v>
      </c>
      <c r="AA75">
        <v>21</v>
      </c>
      <c r="AB75">
        <v>0</v>
      </c>
      <c r="AC75">
        <v>0</v>
      </c>
      <c r="AD75">
        <v>7</v>
      </c>
      <c r="AE75">
        <v>0</v>
      </c>
      <c r="AF75">
        <v>0</v>
      </c>
      <c r="AG75">
        <v>0</v>
      </c>
      <c r="AH75" t="s">
        <v>167</v>
      </c>
      <c r="AI75" s="1">
        <v>44687.009293981479</v>
      </c>
      <c r="AJ75">
        <v>101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x14ac:dyDescent="0.35">
      <c r="A76" t="s">
        <v>288</v>
      </c>
      <c r="B76" t="s">
        <v>80</v>
      </c>
      <c r="C76" t="s">
        <v>282</v>
      </c>
      <c r="D76" t="s">
        <v>82</v>
      </c>
      <c r="E76" s="2" t="str">
        <f>HYPERLINK("capsilon://?command=openfolder&amp;siteaddress=FAM.docvelocity-na8.net&amp;folderid=FXD5CA8020-EABF-31EB-AC26-4C6FA6F37277","FX2204371")</f>
        <v>FX2204371</v>
      </c>
      <c r="F76" t="s">
        <v>19</v>
      </c>
      <c r="G76" t="s">
        <v>19</v>
      </c>
      <c r="H76" t="s">
        <v>83</v>
      </c>
      <c r="I76" t="s">
        <v>289</v>
      </c>
      <c r="J76">
        <v>55</v>
      </c>
      <c r="K76" t="s">
        <v>85</v>
      </c>
      <c r="L76" t="s">
        <v>86</v>
      </c>
      <c r="M76" t="s">
        <v>87</v>
      </c>
      <c r="N76">
        <v>2</v>
      </c>
      <c r="O76" s="1">
        <v>44686.914027777777</v>
      </c>
      <c r="P76" s="1">
        <v>44687.011192129627</v>
      </c>
      <c r="Q76">
        <v>8004</v>
      </c>
      <c r="R76">
        <v>391</v>
      </c>
      <c r="S76" t="b">
        <v>0</v>
      </c>
      <c r="T76" t="s">
        <v>88</v>
      </c>
      <c r="U76" t="b">
        <v>0</v>
      </c>
      <c r="V76" t="s">
        <v>136</v>
      </c>
      <c r="W76" s="1">
        <v>44686.955868055556</v>
      </c>
      <c r="X76">
        <v>227</v>
      </c>
      <c r="Y76">
        <v>50</v>
      </c>
      <c r="Z76">
        <v>0</v>
      </c>
      <c r="AA76">
        <v>50</v>
      </c>
      <c r="AB76">
        <v>0</v>
      </c>
      <c r="AC76">
        <v>7</v>
      </c>
      <c r="AD76">
        <v>5</v>
      </c>
      <c r="AE76">
        <v>0</v>
      </c>
      <c r="AF76">
        <v>0</v>
      </c>
      <c r="AG76">
        <v>0</v>
      </c>
      <c r="AH76" t="s">
        <v>167</v>
      </c>
      <c r="AI76" s="1">
        <v>44687.011192129627</v>
      </c>
      <c r="AJ76">
        <v>164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4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x14ac:dyDescent="0.35">
      <c r="A77" t="s">
        <v>290</v>
      </c>
      <c r="B77" t="s">
        <v>80</v>
      </c>
      <c r="C77" t="s">
        <v>291</v>
      </c>
      <c r="D77" t="s">
        <v>82</v>
      </c>
      <c r="E77" s="2" t="str">
        <f>HYPERLINK("capsilon://?command=openfolder&amp;siteaddress=FAM.docvelocity-na8.net&amp;folderid=FX5101B62B-E38A-D03C-6AAB-428C9703C877","FX22038076")</f>
        <v>FX22038076</v>
      </c>
      <c r="F77" t="s">
        <v>19</v>
      </c>
      <c r="G77" t="s">
        <v>19</v>
      </c>
      <c r="H77" t="s">
        <v>83</v>
      </c>
      <c r="I77" t="s">
        <v>292</v>
      </c>
      <c r="J77">
        <v>0</v>
      </c>
      <c r="K77" t="s">
        <v>85</v>
      </c>
      <c r="L77" t="s">
        <v>86</v>
      </c>
      <c r="M77" t="s">
        <v>87</v>
      </c>
      <c r="N77">
        <v>2</v>
      </c>
      <c r="O77" s="1">
        <v>44687.001319444447</v>
      </c>
      <c r="P77" s="1">
        <v>44687.022152777776</v>
      </c>
      <c r="Q77">
        <v>1576</v>
      </c>
      <c r="R77">
        <v>224</v>
      </c>
      <c r="S77" t="b">
        <v>0</v>
      </c>
      <c r="T77" t="s">
        <v>88</v>
      </c>
      <c r="U77" t="b">
        <v>0</v>
      </c>
      <c r="V77" t="s">
        <v>136</v>
      </c>
      <c r="W77" s="1">
        <v>44687.018194444441</v>
      </c>
      <c r="X77">
        <v>208</v>
      </c>
      <c r="Y77">
        <v>0</v>
      </c>
      <c r="Z77">
        <v>0</v>
      </c>
      <c r="AA77">
        <v>0</v>
      </c>
      <c r="AB77">
        <v>9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167</v>
      </c>
      <c r="AI77" s="1">
        <v>44687.022152777776</v>
      </c>
      <c r="AJ77">
        <v>16</v>
      </c>
      <c r="AK77">
        <v>0</v>
      </c>
      <c r="AL77">
        <v>0</v>
      </c>
      <c r="AM77">
        <v>0</v>
      </c>
      <c r="AN77">
        <v>9</v>
      </c>
      <c r="AO77">
        <v>0</v>
      </c>
      <c r="AP77">
        <v>0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x14ac:dyDescent="0.35">
      <c r="A78" t="s">
        <v>293</v>
      </c>
      <c r="B78" t="s">
        <v>80</v>
      </c>
      <c r="C78" t="s">
        <v>294</v>
      </c>
      <c r="D78" t="s">
        <v>82</v>
      </c>
      <c r="E78" s="2" t="str">
        <f>HYPERLINK("capsilon://?command=openfolder&amp;siteaddress=FAM.docvelocity-na8.net&amp;folderid=FX555B5E4B-55A9-1B08-1A62-99DB1FC0E23E","FX22041874")</f>
        <v>FX22041874</v>
      </c>
      <c r="F78" t="s">
        <v>19</v>
      </c>
      <c r="G78" t="s">
        <v>19</v>
      </c>
      <c r="H78" t="s">
        <v>83</v>
      </c>
      <c r="I78" t="s">
        <v>295</v>
      </c>
      <c r="J78">
        <v>0</v>
      </c>
      <c r="K78" t="s">
        <v>85</v>
      </c>
      <c r="L78" t="s">
        <v>86</v>
      </c>
      <c r="M78" t="s">
        <v>87</v>
      </c>
      <c r="N78">
        <v>1</v>
      </c>
      <c r="O78" s="1">
        <v>44687.021249999998</v>
      </c>
      <c r="P78" s="1">
        <v>44687.028020833335</v>
      </c>
      <c r="Q78">
        <v>216</v>
      </c>
      <c r="R78">
        <v>369</v>
      </c>
      <c r="S78" t="b">
        <v>0</v>
      </c>
      <c r="T78" t="s">
        <v>88</v>
      </c>
      <c r="U78" t="b">
        <v>0</v>
      </c>
      <c r="V78" t="s">
        <v>136</v>
      </c>
      <c r="W78" s="1">
        <v>44687.028020833335</v>
      </c>
      <c r="X78">
        <v>369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37</v>
      </c>
      <c r="AF78">
        <v>0</v>
      </c>
      <c r="AG78">
        <v>2</v>
      </c>
      <c r="AH78" t="s">
        <v>88</v>
      </c>
      <c r="AI78" t="s">
        <v>88</v>
      </c>
      <c r="AJ78" t="s">
        <v>88</v>
      </c>
      <c r="AK78" t="s">
        <v>88</v>
      </c>
      <c r="AL78" t="s">
        <v>88</v>
      </c>
      <c r="AM78" t="s">
        <v>88</v>
      </c>
      <c r="AN78" t="s">
        <v>88</v>
      </c>
      <c r="AO78" t="s">
        <v>88</v>
      </c>
      <c r="AP78" t="s">
        <v>88</v>
      </c>
      <c r="AQ78" t="s">
        <v>88</v>
      </c>
      <c r="AR78" t="s">
        <v>88</v>
      </c>
      <c r="AS78" t="s">
        <v>88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x14ac:dyDescent="0.35">
      <c r="A79" t="s">
        <v>296</v>
      </c>
      <c r="B79" t="s">
        <v>80</v>
      </c>
      <c r="C79" t="s">
        <v>294</v>
      </c>
      <c r="D79" t="s">
        <v>82</v>
      </c>
      <c r="E79" s="2" t="str">
        <f>HYPERLINK("capsilon://?command=openfolder&amp;siteaddress=FAM.docvelocity-na8.net&amp;folderid=FX555B5E4B-55A9-1B08-1A62-99DB1FC0E23E","FX22041874")</f>
        <v>FX22041874</v>
      </c>
      <c r="F79" t="s">
        <v>19</v>
      </c>
      <c r="G79" t="s">
        <v>19</v>
      </c>
      <c r="H79" t="s">
        <v>83</v>
      </c>
      <c r="I79" t="s">
        <v>295</v>
      </c>
      <c r="J79">
        <v>0</v>
      </c>
      <c r="K79" t="s">
        <v>85</v>
      </c>
      <c r="L79" t="s">
        <v>86</v>
      </c>
      <c r="M79" t="s">
        <v>87</v>
      </c>
      <c r="N79">
        <v>2</v>
      </c>
      <c r="O79" s="1">
        <v>44687.028437499997</v>
      </c>
      <c r="P79" s="1">
        <v>44687.062280092592</v>
      </c>
      <c r="Q79">
        <v>1231</v>
      </c>
      <c r="R79">
        <v>1693</v>
      </c>
      <c r="S79" t="b">
        <v>0</v>
      </c>
      <c r="T79" t="s">
        <v>88</v>
      </c>
      <c r="U79" t="b">
        <v>1</v>
      </c>
      <c r="V79" t="s">
        <v>136</v>
      </c>
      <c r="W79" s="1">
        <v>44687.042303240742</v>
      </c>
      <c r="X79">
        <v>1162</v>
      </c>
      <c r="Y79">
        <v>74</v>
      </c>
      <c r="Z79">
        <v>0</v>
      </c>
      <c r="AA79">
        <v>74</v>
      </c>
      <c r="AB79">
        <v>0</v>
      </c>
      <c r="AC79">
        <v>62</v>
      </c>
      <c r="AD79">
        <v>-74</v>
      </c>
      <c r="AE79">
        <v>0</v>
      </c>
      <c r="AF79">
        <v>0</v>
      </c>
      <c r="AG79">
        <v>0</v>
      </c>
      <c r="AH79" t="s">
        <v>167</v>
      </c>
      <c r="AI79" s="1">
        <v>44687.062280092592</v>
      </c>
      <c r="AJ79">
        <v>523</v>
      </c>
      <c r="AK79">
        <v>4</v>
      </c>
      <c r="AL79">
        <v>0</v>
      </c>
      <c r="AM79">
        <v>4</v>
      </c>
      <c r="AN79">
        <v>0</v>
      </c>
      <c r="AO79">
        <v>4</v>
      </c>
      <c r="AP79">
        <v>-78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x14ac:dyDescent="0.35">
      <c r="A80" t="s">
        <v>297</v>
      </c>
      <c r="B80" t="s">
        <v>80</v>
      </c>
      <c r="C80" t="s">
        <v>298</v>
      </c>
      <c r="D80" t="s">
        <v>82</v>
      </c>
      <c r="E80" s="2" t="str">
        <f>HYPERLINK("capsilon://?command=openfolder&amp;siteaddress=FAM.docvelocity-na8.net&amp;folderid=FX161010EC-3D29-C796-F85D-D7F02F602E61","FX21117667")</f>
        <v>FX21117667</v>
      </c>
      <c r="F80" t="s">
        <v>19</v>
      </c>
      <c r="G80" t="s">
        <v>19</v>
      </c>
      <c r="H80" t="s">
        <v>83</v>
      </c>
      <c r="I80" t="s">
        <v>299</v>
      </c>
      <c r="J80">
        <v>196</v>
      </c>
      <c r="K80" t="s">
        <v>85</v>
      </c>
      <c r="L80" t="s">
        <v>86</v>
      </c>
      <c r="M80" t="s">
        <v>87</v>
      </c>
      <c r="N80">
        <v>1</v>
      </c>
      <c r="O80" s="1">
        <v>44687.059432870374</v>
      </c>
      <c r="P80" s="1">
        <v>44687.069398148145</v>
      </c>
      <c r="Q80">
        <v>687</v>
      </c>
      <c r="R80">
        <v>174</v>
      </c>
      <c r="S80" t="b">
        <v>0</v>
      </c>
      <c r="T80" t="s">
        <v>88</v>
      </c>
      <c r="U80" t="b">
        <v>0</v>
      </c>
      <c r="V80" t="s">
        <v>136</v>
      </c>
      <c r="W80" s="1">
        <v>44687.069398148145</v>
      </c>
      <c r="X80">
        <v>174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196</v>
      </c>
      <c r="AE80">
        <v>191</v>
      </c>
      <c r="AF80">
        <v>0</v>
      </c>
      <c r="AG80">
        <v>4</v>
      </c>
      <c r="AH80" t="s">
        <v>88</v>
      </c>
      <c r="AI80" t="s">
        <v>88</v>
      </c>
      <c r="AJ80" t="s">
        <v>88</v>
      </c>
      <c r="AK80" t="s">
        <v>88</v>
      </c>
      <c r="AL80" t="s">
        <v>88</v>
      </c>
      <c r="AM80" t="s">
        <v>88</v>
      </c>
      <c r="AN80" t="s">
        <v>88</v>
      </c>
      <c r="AO80" t="s">
        <v>88</v>
      </c>
      <c r="AP80" t="s">
        <v>88</v>
      </c>
      <c r="AQ80" t="s">
        <v>88</v>
      </c>
      <c r="AR80" t="s">
        <v>88</v>
      </c>
      <c r="AS80" t="s">
        <v>88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x14ac:dyDescent="0.35">
      <c r="A81" t="s">
        <v>300</v>
      </c>
      <c r="B81" t="s">
        <v>80</v>
      </c>
      <c r="C81" t="s">
        <v>298</v>
      </c>
      <c r="D81" t="s">
        <v>82</v>
      </c>
      <c r="E81" s="2" t="str">
        <f>HYPERLINK("capsilon://?command=openfolder&amp;siteaddress=FAM.docvelocity-na8.net&amp;folderid=FX161010EC-3D29-C796-F85D-D7F02F602E61","FX21117667")</f>
        <v>FX21117667</v>
      </c>
      <c r="F81" t="s">
        <v>19</v>
      </c>
      <c r="G81" t="s">
        <v>19</v>
      </c>
      <c r="H81" t="s">
        <v>83</v>
      </c>
      <c r="I81" t="s">
        <v>301</v>
      </c>
      <c r="J81">
        <v>196</v>
      </c>
      <c r="K81" t="s">
        <v>85</v>
      </c>
      <c r="L81" t="s">
        <v>86</v>
      </c>
      <c r="M81" t="s">
        <v>87</v>
      </c>
      <c r="N81">
        <v>1</v>
      </c>
      <c r="O81" s="1">
        <v>44687.060034722221</v>
      </c>
      <c r="P81" s="1">
        <v>44687.07340277778</v>
      </c>
      <c r="Q81">
        <v>821</v>
      </c>
      <c r="R81">
        <v>334</v>
      </c>
      <c r="S81" t="b">
        <v>0</v>
      </c>
      <c r="T81" t="s">
        <v>88</v>
      </c>
      <c r="U81" t="b">
        <v>0</v>
      </c>
      <c r="V81" t="s">
        <v>150</v>
      </c>
      <c r="W81" s="1">
        <v>44687.07340277778</v>
      </c>
      <c r="X81">
        <v>323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196</v>
      </c>
      <c r="AE81">
        <v>191</v>
      </c>
      <c r="AF81">
        <v>0</v>
      </c>
      <c r="AG81">
        <v>4</v>
      </c>
      <c r="AH81" t="s">
        <v>88</v>
      </c>
      <c r="AI81" t="s">
        <v>88</v>
      </c>
      <c r="AJ81" t="s">
        <v>88</v>
      </c>
      <c r="AK81" t="s">
        <v>88</v>
      </c>
      <c r="AL81" t="s">
        <v>88</v>
      </c>
      <c r="AM81" t="s">
        <v>88</v>
      </c>
      <c r="AN81" t="s">
        <v>88</v>
      </c>
      <c r="AO81" t="s">
        <v>88</v>
      </c>
      <c r="AP81" t="s">
        <v>88</v>
      </c>
      <c r="AQ81" t="s">
        <v>88</v>
      </c>
      <c r="AR81" t="s">
        <v>88</v>
      </c>
      <c r="AS81" t="s">
        <v>88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x14ac:dyDescent="0.35">
      <c r="A82" t="s">
        <v>302</v>
      </c>
      <c r="B82" t="s">
        <v>80</v>
      </c>
      <c r="C82" t="s">
        <v>298</v>
      </c>
      <c r="D82" t="s">
        <v>82</v>
      </c>
      <c r="E82" s="2" t="str">
        <f>HYPERLINK("capsilon://?command=openfolder&amp;siteaddress=FAM.docvelocity-na8.net&amp;folderid=FX161010EC-3D29-C796-F85D-D7F02F602E61","FX21117667")</f>
        <v>FX21117667</v>
      </c>
      <c r="F82" t="s">
        <v>19</v>
      </c>
      <c r="G82" t="s">
        <v>19</v>
      </c>
      <c r="H82" t="s">
        <v>83</v>
      </c>
      <c r="I82" t="s">
        <v>299</v>
      </c>
      <c r="J82">
        <v>268</v>
      </c>
      <c r="K82" t="s">
        <v>85</v>
      </c>
      <c r="L82" t="s">
        <v>86</v>
      </c>
      <c r="M82" t="s">
        <v>87</v>
      </c>
      <c r="N82">
        <v>2</v>
      </c>
      <c r="O82" s="1">
        <v>44687.070138888892</v>
      </c>
      <c r="P82" s="1">
        <v>44687.089606481481</v>
      </c>
      <c r="Q82">
        <v>833</v>
      </c>
      <c r="R82">
        <v>849</v>
      </c>
      <c r="S82" t="b">
        <v>0</v>
      </c>
      <c r="T82" t="s">
        <v>88</v>
      </c>
      <c r="U82" t="b">
        <v>1</v>
      </c>
      <c r="V82" t="s">
        <v>136</v>
      </c>
      <c r="W82" s="1">
        <v>44687.074826388889</v>
      </c>
      <c r="X82">
        <v>396</v>
      </c>
      <c r="Y82">
        <v>248</v>
      </c>
      <c r="Z82">
        <v>0</v>
      </c>
      <c r="AA82">
        <v>248</v>
      </c>
      <c r="AB82">
        <v>0</v>
      </c>
      <c r="AC82">
        <v>4</v>
      </c>
      <c r="AD82">
        <v>20</v>
      </c>
      <c r="AE82">
        <v>0</v>
      </c>
      <c r="AF82">
        <v>0</v>
      </c>
      <c r="AG82">
        <v>0</v>
      </c>
      <c r="AH82" t="s">
        <v>167</v>
      </c>
      <c r="AI82" s="1">
        <v>44687.089606481481</v>
      </c>
      <c r="AJ82">
        <v>445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20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x14ac:dyDescent="0.35">
      <c r="A83" t="s">
        <v>303</v>
      </c>
      <c r="B83" t="s">
        <v>80</v>
      </c>
      <c r="C83" t="s">
        <v>298</v>
      </c>
      <c r="D83" t="s">
        <v>82</v>
      </c>
      <c r="E83" s="2" t="str">
        <f>HYPERLINK("capsilon://?command=openfolder&amp;siteaddress=FAM.docvelocity-na8.net&amp;folderid=FX161010EC-3D29-C796-F85D-D7F02F602E61","FX21117667")</f>
        <v>FX21117667</v>
      </c>
      <c r="F83" t="s">
        <v>19</v>
      </c>
      <c r="G83" t="s">
        <v>19</v>
      </c>
      <c r="H83" t="s">
        <v>83</v>
      </c>
      <c r="I83" t="s">
        <v>301</v>
      </c>
      <c r="J83">
        <v>268</v>
      </c>
      <c r="K83" t="s">
        <v>85</v>
      </c>
      <c r="L83" t="s">
        <v>86</v>
      </c>
      <c r="M83" t="s">
        <v>87</v>
      </c>
      <c r="N83">
        <v>2</v>
      </c>
      <c r="O83" s="1">
        <v>44687.074166666665</v>
      </c>
      <c r="P83" s="1">
        <v>44687.099687499998</v>
      </c>
      <c r="Q83">
        <v>1081</v>
      </c>
      <c r="R83">
        <v>1124</v>
      </c>
      <c r="S83" t="b">
        <v>0</v>
      </c>
      <c r="T83" t="s">
        <v>88</v>
      </c>
      <c r="U83" t="b">
        <v>1</v>
      </c>
      <c r="V83" t="s">
        <v>136</v>
      </c>
      <c r="W83" s="1">
        <v>44687.086435185185</v>
      </c>
      <c r="X83">
        <v>594</v>
      </c>
      <c r="Y83">
        <v>249</v>
      </c>
      <c r="Z83">
        <v>0</v>
      </c>
      <c r="AA83">
        <v>249</v>
      </c>
      <c r="AB83">
        <v>0</v>
      </c>
      <c r="AC83">
        <v>4</v>
      </c>
      <c r="AD83">
        <v>19</v>
      </c>
      <c r="AE83">
        <v>0</v>
      </c>
      <c r="AF83">
        <v>0</v>
      </c>
      <c r="AG83">
        <v>0</v>
      </c>
      <c r="AH83" t="s">
        <v>167</v>
      </c>
      <c r="AI83" s="1">
        <v>44687.099687499998</v>
      </c>
      <c r="AJ83">
        <v>526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19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x14ac:dyDescent="0.35">
      <c r="A84" t="s">
        <v>304</v>
      </c>
      <c r="B84" t="s">
        <v>80</v>
      </c>
      <c r="C84" t="s">
        <v>305</v>
      </c>
      <c r="D84" t="s">
        <v>82</v>
      </c>
      <c r="E84" s="2" t="str">
        <f>HYPERLINK("capsilon://?command=openfolder&amp;siteaddress=FAM.docvelocity-na8.net&amp;folderid=FXF55EAAB3-2663-D692-936E-4256B70CAD09","FX22045650")</f>
        <v>FX22045650</v>
      </c>
      <c r="F84" t="s">
        <v>19</v>
      </c>
      <c r="G84" t="s">
        <v>19</v>
      </c>
      <c r="H84" t="s">
        <v>83</v>
      </c>
      <c r="I84" t="s">
        <v>306</v>
      </c>
      <c r="J84">
        <v>79</v>
      </c>
      <c r="K84" t="s">
        <v>85</v>
      </c>
      <c r="L84" t="s">
        <v>86</v>
      </c>
      <c r="M84" t="s">
        <v>87</v>
      </c>
      <c r="N84">
        <v>2</v>
      </c>
      <c r="O84" s="1">
        <v>44687.115740740737</v>
      </c>
      <c r="P84" s="1">
        <v>44687.134166666663</v>
      </c>
      <c r="Q84">
        <v>1168</v>
      </c>
      <c r="R84">
        <v>424</v>
      </c>
      <c r="S84" t="b">
        <v>0</v>
      </c>
      <c r="T84" t="s">
        <v>88</v>
      </c>
      <c r="U84" t="b">
        <v>0</v>
      </c>
      <c r="V84" t="s">
        <v>136</v>
      </c>
      <c r="W84" s="1">
        <v>44687.123449074075</v>
      </c>
      <c r="X84">
        <v>261</v>
      </c>
      <c r="Y84">
        <v>74</v>
      </c>
      <c r="Z84">
        <v>0</v>
      </c>
      <c r="AA84">
        <v>74</v>
      </c>
      <c r="AB84">
        <v>0</v>
      </c>
      <c r="AC84">
        <v>0</v>
      </c>
      <c r="AD84">
        <v>5</v>
      </c>
      <c r="AE84">
        <v>0</v>
      </c>
      <c r="AF84">
        <v>0</v>
      </c>
      <c r="AG84">
        <v>0</v>
      </c>
      <c r="AH84" t="s">
        <v>167</v>
      </c>
      <c r="AI84" s="1">
        <v>44687.134166666663</v>
      </c>
      <c r="AJ84">
        <v>158</v>
      </c>
      <c r="AK84">
        <v>1</v>
      </c>
      <c r="AL84">
        <v>0</v>
      </c>
      <c r="AM84">
        <v>1</v>
      </c>
      <c r="AN84">
        <v>0</v>
      </c>
      <c r="AO84">
        <v>1</v>
      </c>
      <c r="AP84">
        <v>4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x14ac:dyDescent="0.35">
      <c r="A85" t="s">
        <v>307</v>
      </c>
      <c r="B85" t="s">
        <v>80</v>
      </c>
      <c r="C85" t="s">
        <v>308</v>
      </c>
      <c r="D85" t="s">
        <v>82</v>
      </c>
      <c r="E85" s="2" t="str">
        <f>HYPERLINK("capsilon://?command=openfolder&amp;siteaddress=FAM.docvelocity-na8.net&amp;folderid=FXC687A6B5-43A7-D9A5-531D-2B021588F2EA","FX2204330")</f>
        <v>FX2204330</v>
      </c>
      <c r="F85" t="s">
        <v>19</v>
      </c>
      <c r="G85" t="s">
        <v>19</v>
      </c>
      <c r="H85" t="s">
        <v>83</v>
      </c>
      <c r="I85" t="s">
        <v>309</v>
      </c>
      <c r="J85">
        <v>0</v>
      </c>
      <c r="K85" t="s">
        <v>85</v>
      </c>
      <c r="L85" t="s">
        <v>86</v>
      </c>
      <c r="M85" t="s">
        <v>87</v>
      </c>
      <c r="N85">
        <v>2</v>
      </c>
      <c r="O85" s="1">
        <v>44687.303576388891</v>
      </c>
      <c r="P85" s="1">
        <v>44687.307650462964</v>
      </c>
      <c r="Q85">
        <v>120</v>
      </c>
      <c r="R85">
        <v>232</v>
      </c>
      <c r="S85" t="b">
        <v>0</v>
      </c>
      <c r="T85" t="s">
        <v>88</v>
      </c>
      <c r="U85" t="b">
        <v>0</v>
      </c>
      <c r="V85" t="s">
        <v>178</v>
      </c>
      <c r="W85" s="1">
        <v>44687.306145833332</v>
      </c>
      <c r="X85">
        <v>203</v>
      </c>
      <c r="Y85">
        <v>0</v>
      </c>
      <c r="Z85">
        <v>0</v>
      </c>
      <c r="AA85">
        <v>0</v>
      </c>
      <c r="AB85">
        <v>9</v>
      </c>
      <c r="AC85">
        <v>0</v>
      </c>
      <c r="AD85">
        <v>0</v>
      </c>
      <c r="AE85">
        <v>0</v>
      </c>
      <c r="AF85">
        <v>0</v>
      </c>
      <c r="AG85">
        <v>0</v>
      </c>
      <c r="AH85" t="s">
        <v>185</v>
      </c>
      <c r="AI85" s="1">
        <v>44687.307650462964</v>
      </c>
      <c r="AJ85">
        <v>29</v>
      </c>
      <c r="AK85">
        <v>0</v>
      </c>
      <c r="AL85">
        <v>0</v>
      </c>
      <c r="AM85">
        <v>0</v>
      </c>
      <c r="AN85">
        <v>9</v>
      </c>
      <c r="AO85">
        <v>0</v>
      </c>
      <c r="AP85">
        <v>0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x14ac:dyDescent="0.35">
      <c r="A86" t="s">
        <v>310</v>
      </c>
      <c r="B86" t="s">
        <v>80</v>
      </c>
      <c r="C86" t="s">
        <v>311</v>
      </c>
      <c r="D86" t="s">
        <v>82</v>
      </c>
      <c r="E86" s="2" t="str">
        <f>HYPERLINK("capsilon://?command=openfolder&amp;siteaddress=FAM.docvelocity-na8.net&amp;folderid=FX5CDBCA65-FB64-63E8-ADE2-FD54D1F5AB89","FX22022098")</f>
        <v>FX22022098</v>
      </c>
      <c r="F86" t="s">
        <v>19</v>
      </c>
      <c r="G86" t="s">
        <v>19</v>
      </c>
      <c r="H86" t="s">
        <v>83</v>
      </c>
      <c r="I86" t="s">
        <v>312</v>
      </c>
      <c r="J86">
        <v>172</v>
      </c>
      <c r="K86" t="s">
        <v>85</v>
      </c>
      <c r="L86" t="s">
        <v>86</v>
      </c>
      <c r="M86" t="s">
        <v>87</v>
      </c>
      <c r="N86">
        <v>1</v>
      </c>
      <c r="O86" s="1">
        <v>44683.54828703704</v>
      </c>
      <c r="P86" s="1">
        <v>44683.587962962964</v>
      </c>
      <c r="Q86">
        <v>2870</v>
      </c>
      <c r="R86">
        <v>558</v>
      </c>
      <c r="S86" t="b">
        <v>0</v>
      </c>
      <c r="T86" t="s">
        <v>88</v>
      </c>
      <c r="U86" t="b">
        <v>0</v>
      </c>
      <c r="V86" t="s">
        <v>89</v>
      </c>
      <c r="W86" s="1">
        <v>44683.587962962964</v>
      </c>
      <c r="X86">
        <v>414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172</v>
      </c>
      <c r="AE86">
        <v>167</v>
      </c>
      <c r="AF86">
        <v>0</v>
      </c>
      <c r="AG86">
        <v>4</v>
      </c>
      <c r="AH86" t="s">
        <v>88</v>
      </c>
      <c r="AI86" t="s">
        <v>88</v>
      </c>
      <c r="AJ86" t="s">
        <v>88</v>
      </c>
      <c r="AK86" t="s">
        <v>88</v>
      </c>
      <c r="AL86" t="s">
        <v>88</v>
      </c>
      <c r="AM86" t="s">
        <v>88</v>
      </c>
      <c r="AN86" t="s">
        <v>88</v>
      </c>
      <c r="AO86" t="s">
        <v>88</v>
      </c>
      <c r="AP86" t="s">
        <v>88</v>
      </c>
      <c r="AQ86" t="s">
        <v>88</v>
      </c>
      <c r="AR86" t="s">
        <v>88</v>
      </c>
      <c r="AS86" t="s">
        <v>88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x14ac:dyDescent="0.35">
      <c r="A87" t="s">
        <v>313</v>
      </c>
      <c r="B87" t="s">
        <v>80</v>
      </c>
      <c r="C87" t="s">
        <v>314</v>
      </c>
      <c r="D87" t="s">
        <v>82</v>
      </c>
      <c r="E87" s="2" t="str">
        <f>HYPERLINK("capsilon://?command=openfolder&amp;siteaddress=FAM.docvelocity-na8.net&amp;folderid=FX39D063FE-FCEE-8560-141A-8178E419272B","FX22041112")</f>
        <v>FX22041112</v>
      </c>
      <c r="F87" t="s">
        <v>19</v>
      </c>
      <c r="G87" t="s">
        <v>19</v>
      </c>
      <c r="H87" t="s">
        <v>83</v>
      </c>
      <c r="I87" t="s">
        <v>315</v>
      </c>
      <c r="J87">
        <v>44</v>
      </c>
      <c r="K87" t="s">
        <v>85</v>
      </c>
      <c r="L87" t="s">
        <v>86</v>
      </c>
      <c r="M87" t="s">
        <v>87</v>
      </c>
      <c r="N87">
        <v>2</v>
      </c>
      <c r="O87" s="1">
        <v>44687.399247685185</v>
      </c>
      <c r="P87" s="1">
        <v>44687.406111111108</v>
      </c>
      <c r="Q87">
        <v>145</v>
      </c>
      <c r="R87">
        <v>448</v>
      </c>
      <c r="S87" t="b">
        <v>0</v>
      </c>
      <c r="T87" t="s">
        <v>88</v>
      </c>
      <c r="U87" t="b">
        <v>0</v>
      </c>
      <c r="V87" t="s">
        <v>178</v>
      </c>
      <c r="W87" s="1">
        <v>44687.403217592589</v>
      </c>
      <c r="X87">
        <v>318</v>
      </c>
      <c r="Y87">
        <v>39</v>
      </c>
      <c r="Z87">
        <v>0</v>
      </c>
      <c r="AA87">
        <v>39</v>
      </c>
      <c r="AB87">
        <v>0</v>
      </c>
      <c r="AC87">
        <v>5</v>
      </c>
      <c r="AD87">
        <v>5</v>
      </c>
      <c r="AE87">
        <v>0</v>
      </c>
      <c r="AF87">
        <v>0</v>
      </c>
      <c r="AG87">
        <v>0</v>
      </c>
      <c r="AH87" t="s">
        <v>179</v>
      </c>
      <c r="AI87" s="1">
        <v>44687.406111111108</v>
      </c>
      <c r="AJ87">
        <v>130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5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x14ac:dyDescent="0.35">
      <c r="A88" t="s">
        <v>316</v>
      </c>
      <c r="B88" t="s">
        <v>80</v>
      </c>
      <c r="C88" t="s">
        <v>314</v>
      </c>
      <c r="D88" t="s">
        <v>82</v>
      </c>
      <c r="E88" s="2" t="str">
        <f>HYPERLINK("capsilon://?command=openfolder&amp;siteaddress=FAM.docvelocity-na8.net&amp;folderid=FX39D063FE-FCEE-8560-141A-8178E419272B","FX22041112")</f>
        <v>FX22041112</v>
      </c>
      <c r="F88" t="s">
        <v>19</v>
      </c>
      <c r="G88" t="s">
        <v>19</v>
      </c>
      <c r="H88" t="s">
        <v>83</v>
      </c>
      <c r="I88" t="s">
        <v>317</v>
      </c>
      <c r="J88">
        <v>44</v>
      </c>
      <c r="K88" t="s">
        <v>85</v>
      </c>
      <c r="L88" t="s">
        <v>86</v>
      </c>
      <c r="M88" t="s">
        <v>87</v>
      </c>
      <c r="N88">
        <v>2</v>
      </c>
      <c r="O88" s="1">
        <v>44687.399456018517</v>
      </c>
      <c r="P88" s="1">
        <v>44687.412152777775</v>
      </c>
      <c r="Q88">
        <v>431</v>
      </c>
      <c r="R88">
        <v>666</v>
      </c>
      <c r="S88" t="b">
        <v>0</v>
      </c>
      <c r="T88" t="s">
        <v>88</v>
      </c>
      <c r="U88" t="b">
        <v>0</v>
      </c>
      <c r="V88" t="s">
        <v>178</v>
      </c>
      <c r="W88" s="1">
        <v>44687.407372685186</v>
      </c>
      <c r="X88">
        <v>358</v>
      </c>
      <c r="Y88">
        <v>39</v>
      </c>
      <c r="Z88">
        <v>0</v>
      </c>
      <c r="AA88">
        <v>39</v>
      </c>
      <c r="AB88">
        <v>0</v>
      </c>
      <c r="AC88">
        <v>11</v>
      </c>
      <c r="AD88">
        <v>5</v>
      </c>
      <c r="AE88">
        <v>0</v>
      </c>
      <c r="AF88">
        <v>0</v>
      </c>
      <c r="AG88">
        <v>0</v>
      </c>
      <c r="AH88" t="s">
        <v>179</v>
      </c>
      <c r="AI88" s="1">
        <v>44687.412152777775</v>
      </c>
      <c r="AJ88">
        <v>308</v>
      </c>
      <c r="AK88">
        <v>2</v>
      </c>
      <c r="AL88">
        <v>0</v>
      </c>
      <c r="AM88">
        <v>2</v>
      </c>
      <c r="AN88">
        <v>0</v>
      </c>
      <c r="AO88">
        <v>2</v>
      </c>
      <c r="AP88">
        <v>3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x14ac:dyDescent="0.35">
      <c r="A89" t="s">
        <v>318</v>
      </c>
      <c r="B89" t="s">
        <v>80</v>
      </c>
      <c r="C89" t="s">
        <v>319</v>
      </c>
      <c r="D89" t="s">
        <v>82</v>
      </c>
      <c r="E89" s="2" t="str">
        <f>HYPERLINK("capsilon://?command=openfolder&amp;siteaddress=FAM.docvelocity-na8.net&amp;folderid=FXD48C9912-D065-19D1-C05D-665066D436DF","FX22041004")</f>
        <v>FX22041004</v>
      </c>
      <c r="F89" t="s">
        <v>19</v>
      </c>
      <c r="G89" t="s">
        <v>19</v>
      </c>
      <c r="H89" t="s">
        <v>83</v>
      </c>
      <c r="I89" t="s">
        <v>320</v>
      </c>
      <c r="J89">
        <v>0</v>
      </c>
      <c r="K89" t="s">
        <v>85</v>
      </c>
      <c r="L89" t="s">
        <v>86</v>
      </c>
      <c r="M89" t="s">
        <v>87</v>
      </c>
      <c r="N89">
        <v>2</v>
      </c>
      <c r="O89" s="1">
        <v>44687.404340277775</v>
      </c>
      <c r="P89" s="1">
        <v>44687.406412037039</v>
      </c>
      <c r="Q89">
        <v>112</v>
      </c>
      <c r="R89">
        <v>67</v>
      </c>
      <c r="S89" t="b">
        <v>0</v>
      </c>
      <c r="T89" t="s">
        <v>88</v>
      </c>
      <c r="U89" t="b">
        <v>0</v>
      </c>
      <c r="V89" t="s">
        <v>189</v>
      </c>
      <c r="W89" s="1">
        <v>44687.405138888891</v>
      </c>
      <c r="X89">
        <v>42</v>
      </c>
      <c r="Y89">
        <v>0</v>
      </c>
      <c r="Z89">
        <v>0</v>
      </c>
      <c r="AA89">
        <v>0</v>
      </c>
      <c r="AB89">
        <v>52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179</v>
      </c>
      <c r="AI89" s="1">
        <v>44687.406412037039</v>
      </c>
      <c r="AJ89">
        <v>25</v>
      </c>
      <c r="AK89">
        <v>0</v>
      </c>
      <c r="AL89">
        <v>0</v>
      </c>
      <c r="AM89">
        <v>0</v>
      </c>
      <c r="AN89">
        <v>52</v>
      </c>
      <c r="AO89">
        <v>0</v>
      </c>
      <c r="AP89">
        <v>0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x14ac:dyDescent="0.35">
      <c r="A90" t="s">
        <v>321</v>
      </c>
      <c r="B90" t="s">
        <v>80</v>
      </c>
      <c r="C90" t="s">
        <v>322</v>
      </c>
      <c r="D90" t="s">
        <v>82</v>
      </c>
      <c r="E90" s="2" t="str">
        <f>HYPERLINK("capsilon://?command=openfolder&amp;siteaddress=FAM.docvelocity-na8.net&amp;folderid=FX8C939E9E-23A3-D83E-EA9B-F9E2331EAE89","FX2204803")</f>
        <v>FX2204803</v>
      </c>
      <c r="F90" t="s">
        <v>19</v>
      </c>
      <c r="G90" t="s">
        <v>19</v>
      </c>
      <c r="H90" t="s">
        <v>83</v>
      </c>
      <c r="I90" t="s">
        <v>323</v>
      </c>
      <c r="J90">
        <v>0</v>
      </c>
      <c r="K90" t="s">
        <v>85</v>
      </c>
      <c r="L90" t="s">
        <v>86</v>
      </c>
      <c r="M90" t="s">
        <v>87</v>
      </c>
      <c r="N90">
        <v>2</v>
      </c>
      <c r="O90" s="1">
        <v>44687.427210648151</v>
      </c>
      <c r="P90" s="1">
        <v>44687.430196759262</v>
      </c>
      <c r="Q90">
        <v>39</v>
      </c>
      <c r="R90">
        <v>219</v>
      </c>
      <c r="S90" t="b">
        <v>0</v>
      </c>
      <c r="T90" t="s">
        <v>88</v>
      </c>
      <c r="U90" t="b">
        <v>0</v>
      </c>
      <c r="V90" t="s">
        <v>178</v>
      </c>
      <c r="W90" s="1">
        <v>44687.429131944446</v>
      </c>
      <c r="X90">
        <v>133</v>
      </c>
      <c r="Y90">
        <v>9</v>
      </c>
      <c r="Z90">
        <v>0</v>
      </c>
      <c r="AA90">
        <v>9</v>
      </c>
      <c r="AB90">
        <v>0</v>
      </c>
      <c r="AC90">
        <v>4</v>
      </c>
      <c r="AD90">
        <v>-9</v>
      </c>
      <c r="AE90">
        <v>0</v>
      </c>
      <c r="AF90">
        <v>0</v>
      </c>
      <c r="AG90">
        <v>0</v>
      </c>
      <c r="AH90" t="s">
        <v>185</v>
      </c>
      <c r="AI90" s="1">
        <v>44687.430196759262</v>
      </c>
      <c r="AJ90">
        <v>86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-9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x14ac:dyDescent="0.35">
      <c r="A91" t="s">
        <v>324</v>
      </c>
      <c r="B91" t="s">
        <v>80</v>
      </c>
      <c r="C91" t="s">
        <v>325</v>
      </c>
      <c r="D91" t="s">
        <v>82</v>
      </c>
      <c r="E91" s="2" t="str">
        <f>HYPERLINK("capsilon://?command=openfolder&amp;siteaddress=FAM.docvelocity-na8.net&amp;folderid=FX4D07CD85-D9E9-0030-219E-2328B39D1FAF","FX22049387")</f>
        <v>FX22049387</v>
      </c>
      <c r="F91" t="s">
        <v>19</v>
      </c>
      <c r="G91" t="s">
        <v>19</v>
      </c>
      <c r="H91" t="s">
        <v>83</v>
      </c>
      <c r="I91" t="s">
        <v>326</v>
      </c>
      <c r="J91">
        <v>0</v>
      </c>
      <c r="K91" t="s">
        <v>85</v>
      </c>
      <c r="L91" t="s">
        <v>86</v>
      </c>
      <c r="M91" t="s">
        <v>87</v>
      </c>
      <c r="N91">
        <v>2</v>
      </c>
      <c r="O91" s="1">
        <v>44687.448819444442</v>
      </c>
      <c r="P91" s="1">
        <v>44687.455891203703</v>
      </c>
      <c r="Q91">
        <v>548</v>
      </c>
      <c r="R91">
        <v>63</v>
      </c>
      <c r="S91" t="b">
        <v>0</v>
      </c>
      <c r="T91" t="s">
        <v>88</v>
      </c>
      <c r="U91" t="b">
        <v>0</v>
      </c>
      <c r="V91" t="s">
        <v>183</v>
      </c>
      <c r="W91" s="1">
        <v>44687.45516203704</v>
      </c>
      <c r="X91">
        <v>42</v>
      </c>
      <c r="Y91">
        <v>0</v>
      </c>
      <c r="Z91">
        <v>0</v>
      </c>
      <c r="AA91">
        <v>0</v>
      </c>
      <c r="AB91">
        <v>52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179</v>
      </c>
      <c r="AI91" s="1">
        <v>44687.455891203703</v>
      </c>
      <c r="AJ91">
        <v>11</v>
      </c>
      <c r="AK91">
        <v>0</v>
      </c>
      <c r="AL91">
        <v>0</v>
      </c>
      <c r="AM91">
        <v>0</v>
      </c>
      <c r="AN91">
        <v>52</v>
      </c>
      <c r="AO91">
        <v>0</v>
      </c>
      <c r="AP91">
        <v>0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x14ac:dyDescent="0.35">
      <c r="A92" t="s">
        <v>327</v>
      </c>
      <c r="B92" t="s">
        <v>80</v>
      </c>
      <c r="C92" t="s">
        <v>325</v>
      </c>
      <c r="D92" t="s">
        <v>82</v>
      </c>
      <c r="E92" s="2" t="str">
        <f>HYPERLINK("capsilon://?command=openfolder&amp;siteaddress=FAM.docvelocity-na8.net&amp;folderid=FX4D07CD85-D9E9-0030-219E-2328B39D1FAF","FX22049387")</f>
        <v>FX22049387</v>
      </c>
      <c r="F92" t="s">
        <v>19</v>
      </c>
      <c r="G92" t="s">
        <v>19</v>
      </c>
      <c r="H92" t="s">
        <v>83</v>
      </c>
      <c r="I92" t="s">
        <v>328</v>
      </c>
      <c r="J92">
        <v>0</v>
      </c>
      <c r="K92" t="s">
        <v>85</v>
      </c>
      <c r="L92" t="s">
        <v>86</v>
      </c>
      <c r="M92" t="s">
        <v>87</v>
      </c>
      <c r="N92">
        <v>2</v>
      </c>
      <c r="O92" s="1">
        <v>44687.449108796296</v>
      </c>
      <c r="P92" s="1">
        <v>44687.459189814814</v>
      </c>
      <c r="Q92">
        <v>162</v>
      </c>
      <c r="R92">
        <v>709</v>
      </c>
      <c r="S92" t="b">
        <v>0</v>
      </c>
      <c r="T92" t="s">
        <v>88</v>
      </c>
      <c r="U92" t="b">
        <v>0</v>
      </c>
      <c r="V92" t="s">
        <v>93</v>
      </c>
      <c r="W92" s="1">
        <v>44687.45752314815</v>
      </c>
      <c r="X92">
        <v>568</v>
      </c>
      <c r="Y92">
        <v>52</v>
      </c>
      <c r="Z92">
        <v>0</v>
      </c>
      <c r="AA92">
        <v>52</v>
      </c>
      <c r="AB92">
        <v>0</v>
      </c>
      <c r="AC92">
        <v>32</v>
      </c>
      <c r="AD92">
        <v>-52</v>
      </c>
      <c r="AE92">
        <v>0</v>
      </c>
      <c r="AF92">
        <v>0</v>
      </c>
      <c r="AG92">
        <v>0</v>
      </c>
      <c r="AH92" t="s">
        <v>179</v>
      </c>
      <c r="AI92" s="1">
        <v>44687.459189814814</v>
      </c>
      <c r="AJ92">
        <v>141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-52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x14ac:dyDescent="0.35">
      <c r="A93" t="s">
        <v>329</v>
      </c>
      <c r="B93" t="s">
        <v>80</v>
      </c>
      <c r="C93" t="s">
        <v>325</v>
      </c>
      <c r="D93" t="s">
        <v>82</v>
      </c>
      <c r="E93" s="2" t="str">
        <f>HYPERLINK("capsilon://?command=openfolder&amp;siteaddress=FAM.docvelocity-na8.net&amp;folderid=FX4D07CD85-D9E9-0030-219E-2328B39D1FAF","FX22049387")</f>
        <v>FX22049387</v>
      </c>
      <c r="F93" t="s">
        <v>19</v>
      </c>
      <c r="G93" t="s">
        <v>19</v>
      </c>
      <c r="H93" t="s">
        <v>83</v>
      </c>
      <c r="I93" t="s">
        <v>330</v>
      </c>
      <c r="J93">
        <v>0</v>
      </c>
      <c r="K93" t="s">
        <v>85</v>
      </c>
      <c r="L93" t="s">
        <v>86</v>
      </c>
      <c r="M93" t="s">
        <v>87</v>
      </c>
      <c r="N93">
        <v>2</v>
      </c>
      <c r="O93" s="1">
        <v>44687.449236111112</v>
      </c>
      <c r="P93" s="1">
        <v>44687.456296296295</v>
      </c>
      <c r="Q93">
        <v>518</v>
      </c>
      <c r="R93">
        <v>92</v>
      </c>
      <c r="S93" t="b">
        <v>0</v>
      </c>
      <c r="T93" t="s">
        <v>88</v>
      </c>
      <c r="U93" t="b">
        <v>0</v>
      </c>
      <c r="V93" t="s">
        <v>183</v>
      </c>
      <c r="W93" s="1">
        <v>44687.455937500003</v>
      </c>
      <c r="X93">
        <v>67</v>
      </c>
      <c r="Y93">
        <v>0</v>
      </c>
      <c r="Z93">
        <v>0</v>
      </c>
      <c r="AA93">
        <v>0</v>
      </c>
      <c r="AB93">
        <v>52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179</v>
      </c>
      <c r="AI93" s="1">
        <v>44687.456296296295</v>
      </c>
      <c r="AJ93">
        <v>25</v>
      </c>
      <c r="AK93">
        <v>0</v>
      </c>
      <c r="AL93">
        <v>0</v>
      </c>
      <c r="AM93">
        <v>0</v>
      </c>
      <c r="AN93">
        <v>52</v>
      </c>
      <c r="AO93">
        <v>0</v>
      </c>
      <c r="AP93">
        <v>0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x14ac:dyDescent="0.35">
      <c r="A94" t="s">
        <v>331</v>
      </c>
      <c r="B94" t="s">
        <v>80</v>
      </c>
      <c r="C94" t="s">
        <v>332</v>
      </c>
      <c r="D94" t="s">
        <v>82</v>
      </c>
      <c r="E94" s="2" t="str">
        <f>HYPERLINK("capsilon://?command=openfolder&amp;siteaddress=FAM.docvelocity-na8.net&amp;folderid=FX87F1265C-5C1B-82E3-B7C0-6972C82BD467","FX22049177")</f>
        <v>FX22049177</v>
      </c>
      <c r="F94" t="s">
        <v>19</v>
      </c>
      <c r="G94" t="s">
        <v>19</v>
      </c>
      <c r="H94" t="s">
        <v>83</v>
      </c>
      <c r="I94" t="s">
        <v>333</v>
      </c>
      <c r="J94">
        <v>59</v>
      </c>
      <c r="K94" t="s">
        <v>85</v>
      </c>
      <c r="L94" t="s">
        <v>86</v>
      </c>
      <c r="M94" t="s">
        <v>87</v>
      </c>
      <c r="N94">
        <v>2</v>
      </c>
      <c r="O94" s="1">
        <v>44687.458252314813</v>
      </c>
      <c r="P94" s="1">
        <v>44687.462488425925</v>
      </c>
      <c r="Q94">
        <v>13</v>
      </c>
      <c r="R94">
        <v>353</v>
      </c>
      <c r="S94" t="b">
        <v>0</v>
      </c>
      <c r="T94" t="s">
        <v>88</v>
      </c>
      <c r="U94" t="b">
        <v>0</v>
      </c>
      <c r="V94" t="s">
        <v>93</v>
      </c>
      <c r="W94" s="1">
        <v>44687.460509259261</v>
      </c>
      <c r="X94">
        <v>192</v>
      </c>
      <c r="Y94">
        <v>54</v>
      </c>
      <c r="Z94">
        <v>0</v>
      </c>
      <c r="AA94">
        <v>54</v>
      </c>
      <c r="AB94">
        <v>0</v>
      </c>
      <c r="AC94">
        <v>1</v>
      </c>
      <c r="AD94">
        <v>5</v>
      </c>
      <c r="AE94">
        <v>0</v>
      </c>
      <c r="AF94">
        <v>0</v>
      </c>
      <c r="AG94">
        <v>0</v>
      </c>
      <c r="AH94" t="s">
        <v>334</v>
      </c>
      <c r="AI94" s="1">
        <v>44687.462488425925</v>
      </c>
      <c r="AJ94">
        <v>161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5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x14ac:dyDescent="0.35">
      <c r="A95" t="s">
        <v>335</v>
      </c>
      <c r="B95" t="s">
        <v>80</v>
      </c>
      <c r="C95" t="s">
        <v>332</v>
      </c>
      <c r="D95" t="s">
        <v>82</v>
      </c>
      <c r="E95" s="2" t="str">
        <f>HYPERLINK("capsilon://?command=openfolder&amp;siteaddress=FAM.docvelocity-na8.net&amp;folderid=FX87F1265C-5C1B-82E3-B7C0-6972C82BD467","FX22049177")</f>
        <v>FX22049177</v>
      </c>
      <c r="F95" t="s">
        <v>19</v>
      </c>
      <c r="G95" t="s">
        <v>19</v>
      </c>
      <c r="H95" t="s">
        <v>83</v>
      </c>
      <c r="I95" t="s">
        <v>336</v>
      </c>
      <c r="J95">
        <v>54</v>
      </c>
      <c r="K95" t="s">
        <v>85</v>
      </c>
      <c r="L95" t="s">
        <v>86</v>
      </c>
      <c r="M95" t="s">
        <v>87</v>
      </c>
      <c r="N95">
        <v>2</v>
      </c>
      <c r="O95" s="1">
        <v>44687.458518518521</v>
      </c>
      <c r="P95" s="1">
        <v>44687.463020833333</v>
      </c>
      <c r="Q95">
        <v>96</v>
      </c>
      <c r="R95">
        <v>293</v>
      </c>
      <c r="S95" t="b">
        <v>0</v>
      </c>
      <c r="T95" t="s">
        <v>88</v>
      </c>
      <c r="U95" t="b">
        <v>0</v>
      </c>
      <c r="V95" t="s">
        <v>178</v>
      </c>
      <c r="W95" s="1">
        <v>44687.461851851855</v>
      </c>
      <c r="X95">
        <v>186</v>
      </c>
      <c r="Y95">
        <v>49</v>
      </c>
      <c r="Z95">
        <v>0</v>
      </c>
      <c r="AA95">
        <v>49</v>
      </c>
      <c r="AB95">
        <v>0</v>
      </c>
      <c r="AC95">
        <v>2</v>
      </c>
      <c r="AD95">
        <v>5</v>
      </c>
      <c r="AE95">
        <v>0</v>
      </c>
      <c r="AF95">
        <v>0</v>
      </c>
      <c r="AG95">
        <v>0</v>
      </c>
      <c r="AH95" t="s">
        <v>179</v>
      </c>
      <c r="AI95" s="1">
        <v>44687.463020833333</v>
      </c>
      <c r="AJ95">
        <v>100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x14ac:dyDescent="0.35">
      <c r="A96" t="s">
        <v>337</v>
      </c>
      <c r="B96" t="s">
        <v>80</v>
      </c>
      <c r="C96" t="s">
        <v>338</v>
      </c>
      <c r="D96" t="s">
        <v>82</v>
      </c>
      <c r="E96" s="2" t="str">
        <f>HYPERLINK("capsilon://?command=openfolder&amp;siteaddress=FAM.docvelocity-na8.net&amp;folderid=FXAAEB148E-633A-31B3-5B66-E7CF229EB85C","FX22049914")</f>
        <v>FX22049914</v>
      </c>
      <c r="F96" t="s">
        <v>19</v>
      </c>
      <c r="G96" t="s">
        <v>19</v>
      </c>
      <c r="H96" t="s">
        <v>83</v>
      </c>
      <c r="I96" t="s">
        <v>339</v>
      </c>
      <c r="J96">
        <v>0</v>
      </c>
      <c r="K96" t="s">
        <v>85</v>
      </c>
      <c r="L96" t="s">
        <v>86</v>
      </c>
      <c r="M96" t="s">
        <v>87</v>
      </c>
      <c r="N96">
        <v>2</v>
      </c>
      <c r="O96" s="1">
        <v>44687.490555555552</v>
      </c>
      <c r="P96" s="1">
        <v>44687.507939814815</v>
      </c>
      <c r="Q96">
        <v>916</v>
      </c>
      <c r="R96">
        <v>586</v>
      </c>
      <c r="S96" t="b">
        <v>0</v>
      </c>
      <c r="T96" t="s">
        <v>88</v>
      </c>
      <c r="U96" t="b">
        <v>0</v>
      </c>
      <c r="V96" t="s">
        <v>93</v>
      </c>
      <c r="W96" s="1">
        <v>44687.495787037034</v>
      </c>
      <c r="X96">
        <v>405</v>
      </c>
      <c r="Y96">
        <v>52</v>
      </c>
      <c r="Z96">
        <v>0</v>
      </c>
      <c r="AA96">
        <v>52</v>
      </c>
      <c r="AB96">
        <v>0</v>
      </c>
      <c r="AC96">
        <v>25</v>
      </c>
      <c r="AD96">
        <v>-52</v>
      </c>
      <c r="AE96">
        <v>0</v>
      </c>
      <c r="AF96">
        <v>0</v>
      </c>
      <c r="AG96">
        <v>0</v>
      </c>
      <c r="AH96" t="s">
        <v>94</v>
      </c>
      <c r="AI96" s="1">
        <v>44687.507939814815</v>
      </c>
      <c r="AJ96">
        <v>181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-52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x14ac:dyDescent="0.35">
      <c r="A97" t="s">
        <v>340</v>
      </c>
      <c r="B97" t="s">
        <v>80</v>
      </c>
      <c r="C97" t="s">
        <v>338</v>
      </c>
      <c r="D97" t="s">
        <v>82</v>
      </c>
      <c r="E97" s="2" t="str">
        <f>HYPERLINK("capsilon://?command=openfolder&amp;siteaddress=FAM.docvelocity-na8.net&amp;folderid=FXAAEB148E-633A-31B3-5B66-E7CF229EB85C","FX22049914")</f>
        <v>FX22049914</v>
      </c>
      <c r="F97" t="s">
        <v>19</v>
      </c>
      <c r="G97" t="s">
        <v>19</v>
      </c>
      <c r="H97" t="s">
        <v>83</v>
      </c>
      <c r="I97" t="s">
        <v>341</v>
      </c>
      <c r="J97">
        <v>28</v>
      </c>
      <c r="K97" t="s">
        <v>85</v>
      </c>
      <c r="L97" t="s">
        <v>86</v>
      </c>
      <c r="M97" t="s">
        <v>87</v>
      </c>
      <c r="N97">
        <v>2</v>
      </c>
      <c r="O97" s="1">
        <v>44687.490659722222</v>
      </c>
      <c r="P97" s="1">
        <v>44687.510648148149</v>
      </c>
      <c r="Q97">
        <v>967</v>
      </c>
      <c r="R97">
        <v>760</v>
      </c>
      <c r="S97" t="b">
        <v>0</v>
      </c>
      <c r="T97" t="s">
        <v>88</v>
      </c>
      <c r="U97" t="b">
        <v>0</v>
      </c>
      <c r="V97" t="s">
        <v>102</v>
      </c>
      <c r="W97" s="1">
        <v>44687.49728009259</v>
      </c>
      <c r="X97">
        <v>520</v>
      </c>
      <c r="Y97">
        <v>21</v>
      </c>
      <c r="Z97">
        <v>0</v>
      </c>
      <c r="AA97">
        <v>21</v>
      </c>
      <c r="AB97">
        <v>0</v>
      </c>
      <c r="AC97">
        <v>11</v>
      </c>
      <c r="AD97">
        <v>7</v>
      </c>
      <c r="AE97">
        <v>0</v>
      </c>
      <c r="AF97">
        <v>0</v>
      </c>
      <c r="AG97">
        <v>0</v>
      </c>
      <c r="AH97" t="s">
        <v>218</v>
      </c>
      <c r="AI97" s="1">
        <v>44687.510648148149</v>
      </c>
      <c r="AJ97">
        <v>240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7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x14ac:dyDescent="0.35">
      <c r="A98" t="s">
        <v>342</v>
      </c>
      <c r="B98" t="s">
        <v>80</v>
      </c>
      <c r="C98" t="s">
        <v>121</v>
      </c>
      <c r="D98" t="s">
        <v>82</v>
      </c>
      <c r="E98" s="2" t="str">
        <f>HYPERLINK("capsilon://?command=openfolder&amp;siteaddress=FAM.docvelocity-na8.net&amp;folderid=FX06F22F16-FB4D-4F0A-B816-85E729012E8C","FX22047053")</f>
        <v>FX22047053</v>
      </c>
      <c r="F98" t="s">
        <v>19</v>
      </c>
      <c r="G98" t="s">
        <v>19</v>
      </c>
      <c r="H98" t="s">
        <v>83</v>
      </c>
      <c r="I98" t="s">
        <v>343</v>
      </c>
      <c r="J98">
        <v>0</v>
      </c>
      <c r="K98" t="s">
        <v>85</v>
      </c>
      <c r="L98" t="s">
        <v>86</v>
      </c>
      <c r="M98" t="s">
        <v>87</v>
      </c>
      <c r="N98">
        <v>2</v>
      </c>
      <c r="O98" s="1">
        <v>44687.493842592594</v>
      </c>
      <c r="P98" s="1">
        <v>44687.508148148147</v>
      </c>
      <c r="Q98">
        <v>1141</v>
      </c>
      <c r="R98">
        <v>95</v>
      </c>
      <c r="S98" t="b">
        <v>0</v>
      </c>
      <c r="T98" t="s">
        <v>88</v>
      </c>
      <c r="U98" t="b">
        <v>0</v>
      </c>
      <c r="V98" t="s">
        <v>106</v>
      </c>
      <c r="W98" s="1">
        <v>44687.495023148149</v>
      </c>
      <c r="X98">
        <v>78</v>
      </c>
      <c r="Y98">
        <v>0</v>
      </c>
      <c r="Z98">
        <v>0</v>
      </c>
      <c r="AA98">
        <v>0</v>
      </c>
      <c r="AB98">
        <v>9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94</v>
      </c>
      <c r="AI98" s="1">
        <v>44687.508148148147</v>
      </c>
      <c r="AJ98">
        <v>17</v>
      </c>
      <c r="AK98">
        <v>0</v>
      </c>
      <c r="AL98">
        <v>0</v>
      </c>
      <c r="AM98">
        <v>0</v>
      </c>
      <c r="AN98">
        <v>9</v>
      </c>
      <c r="AO98">
        <v>0</v>
      </c>
      <c r="AP98">
        <v>0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x14ac:dyDescent="0.35">
      <c r="A99" t="s">
        <v>344</v>
      </c>
      <c r="B99" t="s">
        <v>80</v>
      </c>
      <c r="C99" t="s">
        <v>345</v>
      </c>
      <c r="D99" t="s">
        <v>82</v>
      </c>
      <c r="E99" s="2" t="str">
        <f>HYPERLINK("capsilon://?command=openfolder&amp;siteaddress=FAM.docvelocity-na8.net&amp;folderid=FX7412B368-68EC-570F-7886-4B2BD5668642","FX22047649")</f>
        <v>FX22047649</v>
      </c>
      <c r="F99" t="s">
        <v>19</v>
      </c>
      <c r="G99" t="s">
        <v>19</v>
      </c>
      <c r="H99" t="s">
        <v>83</v>
      </c>
      <c r="I99" t="s">
        <v>346</v>
      </c>
      <c r="J99">
        <v>66</v>
      </c>
      <c r="K99" t="s">
        <v>85</v>
      </c>
      <c r="L99" t="s">
        <v>86</v>
      </c>
      <c r="M99" t="s">
        <v>87</v>
      </c>
      <c r="N99">
        <v>2</v>
      </c>
      <c r="O99" s="1">
        <v>44687.519571759258</v>
      </c>
      <c r="P99" s="1">
        <v>44687.532743055555</v>
      </c>
      <c r="Q99">
        <v>485</v>
      </c>
      <c r="R99">
        <v>653</v>
      </c>
      <c r="S99" t="b">
        <v>0</v>
      </c>
      <c r="T99" t="s">
        <v>88</v>
      </c>
      <c r="U99" t="b">
        <v>0</v>
      </c>
      <c r="V99" t="s">
        <v>93</v>
      </c>
      <c r="W99" s="1">
        <v>44687.524722222224</v>
      </c>
      <c r="X99">
        <v>441</v>
      </c>
      <c r="Y99">
        <v>61</v>
      </c>
      <c r="Z99">
        <v>0</v>
      </c>
      <c r="AA99">
        <v>61</v>
      </c>
      <c r="AB99">
        <v>0</v>
      </c>
      <c r="AC99">
        <v>2</v>
      </c>
      <c r="AD99">
        <v>5</v>
      </c>
      <c r="AE99">
        <v>0</v>
      </c>
      <c r="AF99">
        <v>0</v>
      </c>
      <c r="AG99">
        <v>0</v>
      </c>
      <c r="AH99" t="s">
        <v>119</v>
      </c>
      <c r="AI99" s="1">
        <v>44687.532743055555</v>
      </c>
      <c r="AJ99">
        <v>212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5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x14ac:dyDescent="0.35">
      <c r="A100" t="s">
        <v>347</v>
      </c>
      <c r="B100" t="s">
        <v>80</v>
      </c>
      <c r="C100" t="s">
        <v>348</v>
      </c>
      <c r="D100" t="s">
        <v>82</v>
      </c>
      <c r="E100" s="2" t="str">
        <f>HYPERLINK("capsilon://?command=openfolder&amp;siteaddress=FAM.docvelocity-na8.net&amp;folderid=FXA46DE43D-4A65-E8D3-BDEE-179644B35C6B","FX22042920")</f>
        <v>FX22042920</v>
      </c>
      <c r="F100" t="s">
        <v>19</v>
      </c>
      <c r="G100" t="s">
        <v>19</v>
      </c>
      <c r="H100" t="s">
        <v>83</v>
      </c>
      <c r="I100" t="s">
        <v>349</v>
      </c>
      <c r="J100">
        <v>0</v>
      </c>
      <c r="K100" t="s">
        <v>85</v>
      </c>
      <c r="L100" t="s">
        <v>86</v>
      </c>
      <c r="M100" t="s">
        <v>87</v>
      </c>
      <c r="N100">
        <v>2</v>
      </c>
      <c r="O100" s="1">
        <v>44687.592245370368</v>
      </c>
      <c r="P100" s="1">
        <v>44687.608159722222</v>
      </c>
      <c r="Q100">
        <v>199</v>
      </c>
      <c r="R100">
        <v>1176</v>
      </c>
      <c r="S100" t="b">
        <v>0</v>
      </c>
      <c r="T100" t="s">
        <v>88</v>
      </c>
      <c r="U100" t="b">
        <v>0</v>
      </c>
      <c r="V100" t="s">
        <v>93</v>
      </c>
      <c r="W100" s="1">
        <v>44687.604490740741</v>
      </c>
      <c r="X100">
        <v>1019</v>
      </c>
      <c r="Y100">
        <v>52</v>
      </c>
      <c r="Z100">
        <v>0</v>
      </c>
      <c r="AA100">
        <v>52</v>
      </c>
      <c r="AB100">
        <v>0</v>
      </c>
      <c r="AC100">
        <v>31</v>
      </c>
      <c r="AD100">
        <v>-52</v>
      </c>
      <c r="AE100">
        <v>0</v>
      </c>
      <c r="AF100">
        <v>0</v>
      </c>
      <c r="AG100">
        <v>0</v>
      </c>
      <c r="AH100" t="s">
        <v>94</v>
      </c>
      <c r="AI100" s="1">
        <v>44687.608159722222</v>
      </c>
      <c r="AJ100">
        <v>148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-53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x14ac:dyDescent="0.35">
      <c r="A101" t="s">
        <v>350</v>
      </c>
      <c r="B101" t="s">
        <v>80</v>
      </c>
      <c r="C101" t="s">
        <v>348</v>
      </c>
      <c r="D101" t="s">
        <v>82</v>
      </c>
      <c r="E101" s="2" t="str">
        <f>HYPERLINK("capsilon://?command=openfolder&amp;siteaddress=FAM.docvelocity-na8.net&amp;folderid=FXA46DE43D-4A65-E8D3-BDEE-179644B35C6B","FX22042920")</f>
        <v>FX22042920</v>
      </c>
      <c r="F101" t="s">
        <v>19</v>
      </c>
      <c r="G101" t="s">
        <v>19</v>
      </c>
      <c r="H101" t="s">
        <v>83</v>
      </c>
      <c r="I101" t="s">
        <v>351</v>
      </c>
      <c r="J101">
        <v>44</v>
      </c>
      <c r="K101" t="s">
        <v>85</v>
      </c>
      <c r="L101" t="s">
        <v>86</v>
      </c>
      <c r="M101" t="s">
        <v>87</v>
      </c>
      <c r="N101">
        <v>2</v>
      </c>
      <c r="O101" s="1">
        <v>44687.592951388891</v>
      </c>
      <c r="P101" s="1">
        <v>44687.601597222223</v>
      </c>
      <c r="Q101">
        <v>248</v>
      </c>
      <c r="R101">
        <v>499</v>
      </c>
      <c r="S101" t="b">
        <v>0</v>
      </c>
      <c r="T101" t="s">
        <v>88</v>
      </c>
      <c r="U101" t="b">
        <v>0</v>
      </c>
      <c r="V101" t="s">
        <v>102</v>
      </c>
      <c r="W101" s="1">
        <v>44687.59915509259</v>
      </c>
      <c r="X101">
        <v>340</v>
      </c>
      <c r="Y101">
        <v>36</v>
      </c>
      <c r="Z101">
        <v>0</v>
      </c>
      <c r="AA101">
        <v>36</v>
      </c>
      <c r="AB101">
        <v>0</v>
      </c>
      <c r="AC101">
        <v>7</v>
      </c>
      <c r="AD101">
        <v>8</v>
      </c>
      <c r="AE101">
        <v>0</v>
      </c>
      <c r="AF101">
        <v>0</v>
      </c>
      <c r="AG101">
        <v>0</v>
      </c>
      <c r="AH101" t="s">
        <v>119</v>
      </c>
      <c r="AI101" s="1">
        <v>44687.601597222223</v>
      </c>
      <c r="AJ101">
        <v>159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7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x14ac:dyDescent="0.35">
      <c r="A102" t="s">
        <v>352</v>
      </c>
      <c r="B102" t="s">
        <v>80</v>
      </c>
      <c r="C102" t="s">
        <v>348</v>
      </c>
      <c r="D102" t="s">
        <v>82</v>
      </c>
      <c r="E102" s="2" t="str">
        <f>HYPERLINK("capsilon://?command=openfolder&amp;siteaddress=FAM.docvelocity-na8.net&amp;folderid=FXA46DE43D-4A65-E8D3-BDEE-179644B35C6B","FX22042920")</f>
        <v>FX22042920</v>
      </c>
      <c r="F102" t="s">
        <v>19</v>
      </c>
      <c r="G102" t="s">
        <v>19</v>
      </c>
      <c r="H102" t="s">
        <v>83</v>
      </c>
      <c r="I102" t="s">
        <v>353</v>
      </c>
      <c r="J102">
        <v>44</v>
      </c>
      <c r="K102" t="s">
        <v>85</v>
      </c>
      <c r="L102" t="s">
        <v>86</v>
      </c>
      <c r="M102" t="s">
        <v>87</v>
      </c>
      <c r="N102">
        <v>2</v>
      </c>
      <c r="O102" s="1">
        <v>44687.59302083333</v>
      </c>
      <c r="P102" s="1">
        <v>44687.60974537037</v>
      </c>
      <c r="Q102">
        <v>1025</v>
      </c>
      <c r="R102">
        <v>420</v>
      </c>
      <c r="S102" t="b">
        <v>0</v>
      </c>
      <c r="T102" t="s">
        <v>88</v>
      </c>
      <c r="U102" t="b">
        <v>0</v>
      </c>
      <c r="V102" t="s">
        <v>102</v>
      </c>
      <c r="W102" s="1">
        <v>44687.602372685185</v>
      </c>
      <c r="X102">
        <v>277</v>
      </c>
      <c r="Y102">
        <v>36</v>
      </c>
      <c r="Z102">
        <v>0</v>
      </c>
      <c r="AA102">
        <v>36</v>
      </c>
      <c r="AB102">
        <v>0</v>
      </c>
      <c r="AC102">
        <v>7</v>
      </c>
      <c r="AD102">
        <v>8</v>
      </c>
      <c r="AE102">
        <v>0</v>
      </c>
      <c r="AF102">
        <v>0</v>
      </c>
      <c r="AG102">
        <v>0</v>
      </c>
      <c r="AH102" t="s">
        <v>94</v>
      </c>
      <c r="AI102" s="1">
        <v>44687.60974537037</v>
      </c>
      <c r="AJ102">
        <v>136</v>
      </c>
      <c r="AK102">
        <v>1</v>
      </c>
      <c r="AL102">
        <v>0</v>
      </c>
      <c r="AM102">
        <v>1</v>
      </c>
      <c r="AN102">
        <v>0</v>
      </c>
      <c r="AO102">
        <v>1</v>
      </c>
      <c r="AP102">
        <v>7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x14ac:dyDescent="0.35">
      <c r="A103" t="s">
        <v>354</v>
      </c>
      <c r="B103" t="s">
        <v>80</v>
      </c>
      <c r="C103" t="s">
        <v>348</v>
      </c>
      <c r="D103" t="s">
        <v>82</v>
      </c>
      <c r="E103" s="2" t="str">
        <f>HYPERLINK("capsilon://?command=openfolder&amp;siteaddress=FAM.docvelocity-na8.net&amp;folderid=FXA46DE43D-4A65-E8D3-BDEE-179644B35C6B","FX22042920")</f>
        <v>FX22042920</v>
      </c>
      <c r="F103" t="s">
        <v>19</v>
      </c>
      <c r="G103" t="s">
        <v>19</v>
      </c>
      <c r="H103" t="s">
        <v>83</v>
      </c>
      <c r="I103" t="s">
        <v>355</v>
      </c>
      <c r="J103">
        <v>44</v>
      </c>
      <c r="K103" t="s">
        <v>85</v>
      </c>
      <c r="L103" t="s">
        <v>86</v>
      </c>
      <c r="M103" t="s">
        <v>87</v>
      </c>
      <c r="N103">
        <v>2</v>
      </c>
      <c r="O103" s="1">
        <v>44687.593217592592</v>
      </c>
      <c r="P103" s="1">
        <v>44687.611145833333</v>
      </c>
      <c r="Q103">
        <v>1229</v>
      </c>
      <c r="R103">
        <v>320</v>
      </c>
      <c r="S103" t="b">
        <v>0</v>
      </c>
      <c r="T103" t="s">
        <v>88</v>
      </c>
      <c r="U103" t="b">
        <v>0</v>
      </c>
      <c r="V103" t="s">
        <v>106</v>
      </c>
      <c r="W103" s="1">
        <v>44687.603703703702</v>
      </c>
      <c r="X103">
        <v>200</v>
      </c>
      <c r="Y103">
        <v>36</v>
      </c>
      <c r="Z103">
        <v>0</v>
      </c>
      <c r="AA103">
        <v>36</v>
      </c>
      <c r="AB103">
        <v>0</v>
      </c>
      <c r="AC103">
        <v>6</v>
      </c>
      <c r="AD103">
        <v>8</v>
      </c>
      <c r="AE103">
        <v>0</v>
      </c>
      <c r="AF103">
        <v>0</v>
      </c>
      <c r="AG103">
        <v>0</v>
      </c>
      <c r="AH103" t="s">
        <v>94</v>
      </c>
      <c r="AI103" s="1">
        <v>44687.611145833333</v>
      </c>
      <c r="AJ103">
        <v>120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8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x14ac:dyDescent="0.35">
      <c r="A104" t="s">
        <v>356</v>
      </c>
      <c r="B104" t="s">
        <v>80</v>
      </c>
      <c r="C104" t="s">
        <v>348</v>
      </c>
      <c r="D104" t="s">
        <v>82</v>
      </c>
      <c r="E104" s="2" t="str">
        <f>HYPERLINK("capsilon://?command=openfolder&amp;siteaddress=FAM.docvelocity-na8.net&amp;folderid=FXA46DE43D-4A65-E8D3-BDEE-179644B35C6B","FX22042920")</f>
        <v>FX22042920</v>
      </c>
      <c r="F104" t="s">
        <v>19</v>
      </c>
      <c r="G104" t="s">
        <v>19</v>
      </c>
      <c r="H104" t="s">
        <v>83</v>
      </c>
      <c r="I104" t="s">
        <v>357</v>
      </c>
      <c r="J104">
        <v>44</v>
      </c>
      <c r="K104" t="s">
        <v>85</v>
      </c>
      <c r="L104" t="s">
        <v>86</v>
      </c>
      <c r="M104" t="s">
        <v>87</v>
      </c>
      <c r="N104">
        <v>2</v>
      </c>
      <c r="O104" s="1">
        <v>44687.593692129631</v>
      </c>
      <c r="P104" s="1">
        <v>44687.612025462964</v>
      </c>
      <c r="Q104">
        <v>1236</v>
      </c>
      <c r="R104">
        <v>348</v>
      </c>
      <c r="S104" t="b">
        <v>0</v>
      </c>
      <c r="T104" t="s">
        <v>88</v>
      </c>
      <c r="U104" t="b">
        <v>0</v>
      </c>
      <c r="V104" t="s">
        <v>102</v>
      </c>
      <c r="W104" s="1">
        <v>44687.604849537034</v>
      </c>
      <c r="X104">
        <v>213</v>
      </c>
      <c r="Y104">
        <v>36</v>
      </c>
      <c r="Z104">
        <v>0</v>
      </c>
      <c r="AA104">
        <v>36</v>
      </c>
      <c r="AB104">
        <v>0</v>
      </c>
      <c r="AC104">
        <v>7</v>
      </c>
      <c r="AD104">
        <v>8</v>
      </c>
      <c r="AE104">
        <v>0</v>
      </c>
      <c r="AF104">
        <v>0</v>
      </c>
      <c r="AG104">
        <v>0</v>
      </c>
      <c r="AH104" t="s">
        <v>119</v>
      </c>
      <c r="AI104" s="1">
        <v>44687.612025462964</v>
      </c>
      <c r="AJ104">
        <v>135</v>
      </c>
      <c r="AK104">
        <v>1</v>
      </c>
      <c r="AL104">
        <v>0</v>
      </c>
      <c r="AM104">
        <v>1</v>
      </c>
      <c r="AN104">
        <v>0</v>
      </c>
      <c r="AO104">
        <v>1</v>
      </c>
      <c r="AP104">
        <v>7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x14ac:dyDescent="0.35">
      <c r="A105" t="s">
        <v>358</v>
      </c>
      <c r="B105" t="s">
        <v>80</v>
      </c>
      <c r="C105" t="s">
        <v>359</v>
      </c>
      <c r="D105" t="s">
        <v>82</v>
      </c>
      <c r="E105" s="2" t="str">
        <f>HYPERLINK("capsilon://?command=openfolder&amp;siteaddress=FAM.docvelocity-na8.net&amp;folderid=FX8263FF8A-9B89-E720-6642-E99B32E88764","FX220410413")</f>
        <v>FX220410413</v>
      </c>
      <c r="F105" t="s">
        <v>19</v>
      </c>
      <c r="G105" t="s">
        <v>19</v>
      </c>
      <c r="H105" t="s">
        <v>83</v>
      </c>
      <c r="I105" t="s">
        <v>360</v>
      </c>
      <c r="J105">
        <v>0</v>
      </c>
      <c r="K105" t="s">
        <v>85</v>
      </c>
      <c r="L105" t="s">
        <v>86</v>
      </c>
      <c r="M105" t="s">
        <v>87</v>
      </c>
      <c r="N105">
        <v>2</v>
      </c>
      <c r="O105" s="1">
        <v>44687.611620370371</v>
      </c>
      <c r="P105" s="1">
        <v>44687.616539351853</v>
      </c>
      <c r="Q105">
        <v>52</v>
      </c>
      <c r="R105">
        <v>373</v>
      </c>
      <c r="S105" t="b">
        <v>0</v>
      </c>
      <c r="T105" t="s">
        <v>88</v>
      </c>
      <c r="U105" t="b">
        <v>0</v>
      </c>
      <c r="V105" t="s">
        <v>102</v>
      </c>
      <c r="W105" s="1">
        <v>44687.614988425928</v>
      </c>
      <c r="X105">
        <v>273</v>
      </c>
      <c r="Y105">
        <v>9</v>
      </c>
      <c r="Z105">
        <v>0</v>
      </c>
      <c r="AA105">
        <v>9</v>
      </c>
      <c r="AB105">
        <v>0</v>
      </c>
      <c r="AC105">
        <v>3</v>
      </c>
      <c r="AD105">
        <v>-9</v>
      </c>
      <c r="AE105">
        <v>0</v>
      </c>
      <c r="AF105">
        <v>0</v>
      </c>
      <c r="AG105">
        <v>0</v>
      </c>
      <c r="AH105" t="s">
        <v>119</v>
      </c>
      <c r="AI105" s="1">
        <v>44687.616539351853</v>
      </c>
      <c r="AJ105">
        <v>100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-9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x14ac:dyDescent="0.35">
      <c r="A106" t="s">
        <v>361</v>
      </c>
      <c r="B106" t="s">
        <v>80</v>
      </c>
      <c r="C106" t="s">
        <v>362</v>
      </c>
      <c r="D106" t="s">
        <v>82</v>
      </c>
      <c r="E106" s="2" t="str">
        <f>HYPERLINK("capsilon://?command=openfolder&amp;siteaddress=FAM.docvelocity-na8.net&amp;folderid=FXEC91461F-4F41-F3F2-2A32-4B67332601A2","FX220313930")</f>
        <v>FX220313930</v>
      </c>
      <c r="F106" t="s">
        <v>19</v>
      </c>
      <c r="G106" t="s">
        <v>19</v>
      </c>
      <c r="H106" t="s">
        <v>83</v>
      </c>
      <c r="I106" t="s">
        <v>363</v>
      </c>
      <c r="J106">
        <v>28</v>
      </c>
      <c r="K106" t="s">
        <v>85</v>
      </c>
      <c r="L106" t="s">
        <v>86</v>
      </c>
      <c r="M106" t="s">
        <v>87</v>
      </c>
      <c r="N106">
        <v>2</v>
      </c>
      <c r="O106" s="1">
        <v>44687.654652777775</v>
      </c>
      <c r="P106" s="1">
        <v>44687.688761574071</v>
      </c>
      <c r="Q106">
        <v>2668</v>
      </c>
      <c r="R106">
        <v>279</v>
      </c>
      <c r="S106" t="b">
        <v>0</v>
      </c>
      <c r="T106" t="s">
        <v>88</v>
      </c>
      <c r="U106" t="b">
        <v>0</v>
      </c>
      <c r="V106" t="s">
        <v>114</v>
      </c>
      <c r="W106" s="1">
        <v>44687.657951388886</v>
      </c>
      <c r="X106">
        <v>156</v>
      </c>
      <c r="Y106">
        <v>21</v>
      </c>
      <c r="Z106">
        <v>0</v>
      </c>
      <c r="AA106">
        <v>21</v>
      </c>
      <c r="AB106">
        <v>0</v>
      </c>
      <c r="AC106">
        <v>0</v>
      </c>
      <c r="AD106">
        <v>7</v>
      </c>
      <c r="AE106">
        <v>0</v>
      </c>
      <c r="AF106">
        <v>0</v>
      </c>
      <c r="AG106">
        <v>0</v>
      </c>
      <c r="AH106" t="s">
        <v>119</v>
      </c>
      <c r="AI106" s="1">
        <v>44687.688761574071</v>
      </c>
      <c r="AJ106">
        <v>111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7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x14ac:dyDescent="0.35">
      <c r="A107" t="s">
        <v>364</v>
      </c>
      <c r="B107" t="s">
        <v>80</v>
      </c>
      <c r="C107" t="s">
        <v>362</v>
      </c>
      <c r="D107" t="s">
        <v>82</v>
      </c>
      <c r="E107" s="2" t="str">
        <f>HYPERLINK("capsilon://?command=openfolder&amp;siteaddress=FAM.docvelocity-na8.net&amp;folderid=FXEC91461F-4F41-F3F2-2A32-4B67332601A2","FX220313930")</f>
        <v>FX220313930</v>
      </c>
      <c r="F107" t="s">
        <v>19</v>
      </c>
      <c r="G107" t="s">
        <v>19</v>
      </c>
      <c r="H107" t="s">
        <v>83</v>
      </c>
      <c r="I107" t="s">
        <v>365</v>
      </c>
      <c r="J107">
        <v>28</v>
      </c>
      <c r="K107" t="s">
        <v>85</v>
      </c>
      <c r="L107" t="s">
        <v>86</v>
      </c>
      <c r="M107" t="s">
        <v>87</v>
      </c>
      <c r="N107">
        <v>2</v>
      </c>
      <c r="O107" s="1">
        <v>44687.654953703706</v>
      </c>
      <c r="P107" s="1">
        <v>44687.689780092594</v>
      </c>
      <c r="Q107">
        <v>2732</v>
      </c>
      <c r="R107">
        <v>277</v>
      </c>
      <c r="S107" t="b">
        <v>0</v>
      </c>
      <c r="T107" t="s">
        <v>88</v>
      </c>
      <c r="U107" t="b">
        <v>0</v>
      </c>
      <c r="V107" t="s">
        <v>114</v>
      </c>
      <c r="W107" s="1">
        <v>44687.660150462965</v>
      </c>
      <c r="X107">
        <v>189</v>
      </c>
      <c r="Y107">
        <v>21</v>
      </c>
      <c r="Z107">
        <v>0</v>
      </c>
      <c r="AA107">
        <v>21</v>
      </c>
      <c r="AB107">
        <v>0</v>
      </c>
      <c r="AC107">
        <v>8</v>
      </c>
      <c r="AD107">
        <v>7</v>
      </c>
      <c r="AE107">
        <v>0</v>
      </c>
      <c r="AF107">
        <v>0</v>
      </c>
      <c r="AG107">
        <v>0</v>
      </c>
      <c r="AH107" t="s">
        <v>119</v>
      </c>
      <c r="AI107" s="1">
        <v>44687.689780092594</v>
      </c>
      <c r="AJ107">
        <v>88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x14ac:dyDescent="0.35">
      <c r="A108" t="s">
        <v>366</v>
      </c>
      <c r="B108" t="s">
        <v>80</v>
      </c>
      <c r="C108" t="s">
        <v>367</v>
      </c>
      <c r="D108" t="s">
        <v>82</v>
      </c>
      <c r="E108" s="2" t="str">
        <f>HYPERLINK("capsilon://?command=openfolder&amp;siteaddress=FAM.docvelocity-na8.net&amp;folderid=FXDA260B79-AD81-5A66-3301-801DD80E136C","FX220410936")</f>
        <v>FX220410936</v>
      </c>
      <c r="F108" t="s">
        <v>19</v>
      </c>
      <c r="G108" t="s">
        <v>19</v>
      </c>
      <c r="H108" t="s">
        <v>83</v>
      </c>
      <c r="I108" t="s">
        <v>368</v>
      </c>
      <c r="J108">
        <v>0</v>
      </c>
      <c r="K108" t="s">
        <v>85</v>
      </c>
      <c r="L108" t="s">
        <v>86</v>
      </c>
      <c r="M108" t="s">
        <v>87</v>
      </c>
      <c r="N108">
        <v>2</v>
      </c>
      <c r="O108" s="1">
        <v>44687.665914351855</v>
      </c>
      <c r="P108" s="1">
        <v>44687.694039351853</v>
      </c>
      <c r="Q108">
        <v>1402</v>
      </c>
      <c r="R108">
        <v>1028</v>
      </c>
      <c r="S108" t="b">
        <v>0</v>
      </c>
      <c r="T108" t="s">
        <v>88</v>
      </c>
      <c r="U108" t="b">
        <v>0</v>
      </c>
      <c r="V108" t="s">
        <v>114</v>
      </c>
      <c r="W108" s="1">
        <v>44687.673611111109</v>
      </c>
      <c r="X108">
        <v>661</v>
      </c>
      <c r="Y108">
        <v>52</v>
      </c>
      <c r="Z108">
        <v>0</v>
      </c>
      <c r="AA108">
        <v>52</v>
      </c>
      <c r="AB108">
        <v>0</v>
      </c>
      <c r="AC108">
        <v>41</v>
      </c>
      <c r="AD108">
        <v>-52</v>
      </c>
      <c r="AE108">
        <v>0</v>
      </c>
      <c r="AF108">
        <v>0</v>
      </c>
      <c r="AG108">
        <v>0</v>
      </c>
      <c r="AH108" t="s">
        <v>119</v>
      </c>
      <c r="AI108" s="1">
        <v>44687.694039351853</v>
      </c>
      <c r="AJ108">
        <v>367</v>
      </c>
      <c r="AK108">
        <v>3</v>
      </c>
      <c r="AL108">
        <v>0</v>
      </c>
      <c r="AM108">
        <v>3</v>
      </c>
      <c r="AN108">
        <v>0</v>
      </c>
      <c r="AO108">
        <v>3</v>
      </c>
      <c r="AP108">
        <v>-55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x14ac:dyDescent="0.35">
      <c r="A109" t="s">
        <v>369</v>
      </c>
      <c r="B109" t="s">
        <v>80</v>
      </c>
      <c r="C109" t="s">
        <v>370</v>
      </c>
      <c r="D109" t="s">
        <v>82</v>
      </c>
      <c r="E109" s="2" t="str">
        <f>HYPERLINK("capsilon://?command=openfolder&amp;siteaddress=FAM.docvelocity-na8.net&amp;folderid=FXC6A05E5E-E4B2-F07C-8B3F-967203102211","FX220410165")</f>
        <v>FX220410165</v>
      </c>
      <c r="F109" t="s">
        <v>19</v>
      </c>
      <c r="G109" t="s">
        <v>19</v>
      </c>
      <c r="H109" t="s">
        <v>83</v>
      </c>
      <c r="I109" t="s">
        <v>371</v>
      </c>
      <c r="J109">
        <v>28</v>
      </c>
      <c r="K109" t="s">
        <v>85</v>
      </c>
      <c r="L109" t="s">
        <v>86</v>
      </c>
      <c r="M109" t="s">
        <v>87</v>
      </c>
      <c r="N109">
        <v>2</v>
      </c>
      <c r="O109" s="1">
        <v>44687.680451388886</v>
      </c>
      <c r="P109" s="1">
        <v>44687.6952662037</v>
      </c>
      <c r="Q109">
        <v>1047</v>
      </c>
      <c r="R109">
        <v>233</v>
      </c>
      <c r="S109" t="b">
        <v>0</v>
      </c>
      <c r="T109" t="s">
        <v>88</v>
      </c>
      <c r="U109" t="b">
        <v>0</v>
      </c>
      <c r="V109" t="s">
        <v>106</v>
      </c>
      <c r="W109" s="1">
        <v>44687.681967592594</v>
      </c>
      <c r="X109">
        <v>128</v>
      </c>
      <c r="Y109">
        <v>21</v>
      </c>
      <c r="Z109">
        <v>0</v>
      </c>
      <c r="AA109">
        <v>21</v>
      </c>
      <c r="AB109">
        <v>0</v>
      </c>
      <c r="AC109">
        <v>0</v>
      </c>
      <c r="AD109">
        <v>7</v>
      </c>
      <c r="AE109">
        <v>0</v>
      </c>
      <c r="AF109">
        <v>0</v>
      </c>
      <c r="AG109">
        <v>0</v>
      </c>
      <c r="AH109" t="s">
        <v>119</v>
      </c>
      <c r="AI109" s="1">
        <v>44687.6952662037</v>
      </c>
      <c r="AJ109">
        <v>105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7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x14ac:dyDescent="0.35">
      <c r="A110" t="s">
        <v>372</v>
      </c>
      <c r="B110" t="s">
        <v>80</v>
      </c>
      <c r="C110" t="s">
        <v>272</v>
      </c>
      <c r="D110" t="s">
        <v>82</v>
      </c>
      <c r="E110" s="2" t="str">
        <f>HYPERLINK("capsilon://?command=openfolder&amp;siteaddress=FAM.docvelocity-na8.net&amp;folderid=FXC7949793-4166-4628-032F-CC80F3165D22","FX22046371")</f>
        <v>FX22046371</v>
      </c>
      <c r="F110" t="s">
        <v>19</v>
      </c>
      <c r="G110" t="s">
        <v>19</v>
      </c>
      <c r="H110" t="s">
        <v>83</v>
      </c>
      <c r="I110" t="s">
        <v>373</v>
      </c>
      <c r="J110">
        <v>0</v>
      </c>
      <c r="K110" t="s">
        <v>85</v>
      </c>
      <c r="L110" t="s">
        <v>86</v>
      </c>
      <c r="M110" t="s">
        <v>87</v>
      </c>
      <c r="N110">
        <v>2</v>
      </c>
      <c r="O110" s="1">
        <v>44687.69290509259</v>
      </c>
      <c r="P110" s="1">
        <v>44687.705300925925</v>
      </c>
      <c r="Q110">
        <v>662</v>
      </c>
      <c r="R110">
        <v>409</v>
      </c>
      <c r="S110" t="b">
        <v>0</v>
      </c>
      <c r="T110" t="s">
        <v>88</v>
      </c>
      <c r="U110" t="b">
        <v>0</v>
      </c>
      <c r="V110" t="s">
        <v>210</v>
      </c>
      <c r="W110" s="1">
        <v>44687.702002314814</v>
      </c>
      <c r="X110">
        <v>234</v>
      </c>
      <c r="Y110">
        <v>52</v>
      </c>
      <c r="Z110">
        <v>0</v>
      </c>
      <c r="AA110">
        <v>52</v>
      </c>
      <c r="AB110">
        <v>0</v>
      </c>
      <c r="AC110">
        <v>19</v>
      </c>
      <c r="AD110">
        <v>-52</v>
      </c>
      <c r="AE110">
        <v>0</v>
      </c>
      <c r="AF110">
        <v>0</v>
      </c>
      <c r="AG110">
        <v>0</v>
      </c>
      <c r="AH110" t="s">
        <v>218</v>
      </c>
      <c r="AI110" s="1">
        <v>44687.705300925925</v>
      </c>
      <c r="AJ110">
        <v>156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-52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x14ac:dyDescent="0.35">
      <c r="A111" t="s">
        <v>374</v>
      </c>
      <c r="B111" t="s">
        <v>80</v>
      </c>
      <c r="C111" t="s">
        <v>375</v>
      </c>
      <c r="D111" t="s">
        <v>82</v>
      </c>
      <c r="E111" s="2" t="str">
        <f>HYPERLINK("capsilon://?command=openfolder&amp;siteaddress=FAM.docvelocity-na8.net&amp;folderid=FXB830392E-32F7-CAE1-8459-098AF2F169E2","FX22043295")</f>
        <v>FX22043295</v>
      </c>
      <c r="F111" t="s">
        <v>19</v>
      </c>
      <c r="G111" t="s">
        <v>19</v>
      </c>
      <c r="H111" t="s">
        <v>83</v>
      </c>
      <c r="I111" t="s">
        <v>376</v>
      </c>
      <c r="J111">
        <v>0</v>
      </c>
      <c r="K111" t="s">
        <v>85</v>
      </c>
      <c r="L111" t="s">
        <v>86</v>
      </c>
      <c r="M111" t="s">
        <v>87</v>
      </c>
      <c r="N111">
        <v>1</v>
      </c>
      <c r="O111" s="1">
        <v>44687.700706018521</v>
      </c>
      <c r="P111" s="1">
        <v>44687.705254629633</v>
      </c>
      <c r="Q111">
        <v>181</v>
      </c>
      <c r="R111">
        <v>212</v>
      </c>
      <c r="S111" t="b">
        <v>0</v>
      </c>
      <c r="T111" t="s">
        <v>88</v>
      </c>
      <c r="U111" t="b">
        <v>0</v>
      </c>
      <c r="V111" t="s">
        <v>266</v>
      </c>
      <c r="W111" s="1">
        <v>44687.705254629633</v>
      </c>
      <c r="X111">
        <v>155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52</v>
      </c>
      <c r="AF111">
        <v>0</v>
      </c>
      <c r="AG111">
        <v>3</v>
      </c>
      <c r="AH111" t="s">
        <v>88</v>
      </c>
      <c r="AI111" t="s">
        <v>88</v>
      </c>
      <c r="AJ111" t="s">
        <v>88</v>
      </c>
      <c r="AK111" t="s">
        <v>88</v>
      </c>
      <c r="AL111" t="s">
        <v>88</v>
      </c>
      <c r="AM111" t="s">
        <v>88</v>
      </c>
      <c r="AN111" t="s">
        <v>88</v>
      </c>
      <c r="AO111" t="s">
        <v>88</v>
      </c>
      <c r="AP111" t="s">
        <v>88</v>
      </c>
      <c r="AQ111" t="s">
        <v>88</v>
      </c>
      <c r="AR111" t="s">
        <v>88</v>
      </c>
      <c r="AS111" t="s">
        <v>88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x14ac:dyDescent="0.35">
      <c r="A112" t="s">
        <v>377</v>
      </c>
      <c r="B112" t="s">
        <v>80</v>
      </c>
      <c r="C112" t="s">
        <v>378</v>
      </c>
      <c r="D112" t="s">
        <v>82</v>
      </c>
      <c r="E112" s="2" t="str">
        <f>HYPERLINK("capsilon://?command=openfolder&amp;siteaddress=FAM.docvelocity-na8.net&amp;folderid=FX29F4CB42-6042-8A83-395C-E3167BD83F01","FX22033491")</f>
        <v>FX22033491</v>
      </c>
      <c r="F112" t="s">
        <v>19</v>
      </c>
      <c r="G112" t="s">
        <v>19</v>
      </c>
      <c r="H112" t="s">
        <v>83</v>
      </c>
      <c r="I112" t="s">
        <v>379</v>
      </c>
      <c r="J112">
        <v>118</v>
      </c>
      <c r="K112" t="s">
        <v>85</v>
      </c>
      <c r="L112" t="s">
        <v>86</v>
      </c>
      <c r="M112" t="s">
        <v>87</v>
      </c>
      <c r="N112">
        <v>2</v>
      </c>
      <c r="O112" s="1">
        <v>44683.580277777779</v>
      </c>
      <c r="P112" s="1">
        <v>44683.601817129631</v>
      </c>
      <c r="Q112">
        <v>499</v>
      </c>
      <c r="R112">
        <v>1362</v>
      </c>
      <c r="S112" t="b">
        <v>0</v>
      </c>
      <c r="T112" t="s">
        <v>88</v>
      </c>
      <c r="U112" t="b">
        <v>0</v>
      </c>
      <c r="V112" t="s">
        <v>93</v>
      </c>
      <c r="W112" s="1">
        <v>44683.588206018518</v>
      </c>
      <c r="X112">
        <v>681</v>
      </c>
      <c r="Y112">
        <v>98</v>
      </c>
      <c r="Z112">
        <v>0</v>
      </c>
      <c r="AA112">
        <v>98</v>
      </c>
      <c r="AB112">
        <v>0</v>
      </c>
      <c r="AC112">
        <v>18</v>
      </c>
      <c r="AD112">
        <v>20</v>
      </c>
      <c r="AE112">
        <v>0</v>
      </c>
      <c r="AF112">
        <v>0</v>
      </c>
      <c r="AG112">
        <v>0</v>
      </c>
      <c r="AH112" t="s">
        <v>119</v>
      </c>
      <c r="AI112" s="1">
        <v>44683.601817129631</v>
      </c>
      <c r="AJ112">
        <v>681</v>
      </c>
      <c r="AK112">
        <v>5</v>
      </c>
      <c r="AL112">
        <v>0</v>
      </c>
      <c r="AM112">
        <v>5</v>
      </c>
      <c r="AN112">
        <v>0</v>
      </c>
      <c r="AO112">
        <v>5</v>
      </c>
      <c r="AP112">
        <v>15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x14ac:dyDescent="0.35">
      <c r="A113" t="s">
        <v>380</v>
      </c>
      <c r="B113" t="s">
        <v>80</v>
      </c>
      <c r="C113" t="s">
        <v>375</v>
      </c>
      <c r="D113" t="s">
        <v>82</v>
      </c>
      <c r="E113" s="2" t="str">
        <f>HYPERLINK("capsilon://?command=openfolder&amp;siteaddress=FAM.docvelocity-na8.net&amp;folderid=FXB830392E-32F7-CAE1-8459-098AF2F169E2","FX22043295")</f>
        <v>FX22043295</v>
      </c>
      <c r="F113" t="s">
        <v>19</v>
      </c>
      <c r="G113" t="s">
        <v>19</v>
      </c>
      <c r="H113" t="s">
        <v>83</v>
      </c>
      <c r="I113" t="s">
        <v>376</v>
      </c>
      <c r="J113">
        <v>108</v>
      </c>
      <c r="K113" t="s">
        <v>85</v>
      </c>
      <c r="L113" t="s">
        <v>86</v>
      </c>
      <c r="M113" t="s">
        <v>87</v>
      </c>
      <c r="N113">
        <v>2</v>
      </c>
      <c r="O113" s="1">
        <v>44687.705868055556</v>
      </c>
      <c r="P113" s="1">
        <v>44687.718599537038</v>
      </c>
      <c r="Q113">
        <v>675</v>
      </c>
      <c r="R113">
        <v>425</v>
      </c>
      <c r="S113" t="b">
        <v>0</v>
      </c>
      <c r="T113" t="s">
        <v>88</v>
      </c>
      <c r="U113" t="b">
        <v>1</v>
      </c>
      <c r="V113" t="s">
        <v>114</v>
      </c>
      <c r="W113" s="1">
        <v>44687.716122685182</v>
      </c>
      <c r="X113">
        <v>176</v>
      </c>
      <c r="Y113">
        <v>54</v>
      </c>
      <c r="Z113">
        <v>0</v>
      </c>
      <c r="AA113">
        <v>54</v>
      </c>
      <c r="AB113">
        <v>84</v>
      </c>
      <c r="AC113">
        <v>3</v>
      </c>
      <c r="AD113">
        <v>54</v>
      </c>
      <c r="AE113">
        <v>0</v>
      </c>
      <c r="AF113">
        <v>0</v>
      </c>
      <c r="AG113">
        <v>0</v>
      </c>
      <c r="AH113" t="s">
        <v>119</v>
      </c>
      <c r="AI113" s="1">
        <v>44687.718599537038</v>
      </c>
      <c r="AJ113">
        <v>210</v>
      </c>
      <c r="AK113">
        <v>2</v>
      </c>
      <c r="AL113">
        <v>0</v>
      </c>
      <c r="AM113">
        <v>2</v>
      </c>
      <c r="AN113">
        <v>42</v>
      </c>
      <c r="AO113">
        <v>2</v>
      </c>
      <c r="AP113">
        <v>52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x14ac:dyDescent="0.35">
      <c r="A114" t="s">
        <v>381</v>
      </c>
      <c r="B114" t="s">
        <v>80</v>
      </c>
      <c r="C114" t="s">
        <v>382</v>
      </c>
      <c r="D114" t="s">
        <v>82</v>
      </c>
      <c r="E114" s="2" t="str">
        <f>HYPERLINK("capsilon://?command=openfolder&amp;siteaddress=FAM.docvelocity-na8.net&amp;folderid=FX88A956D5-B8F4-F9D2-0D54-D895A6B4E1F0","FX220313839")</f>
        <v>FX220313839</v>
      </c>
      <c r="F114" t="s">
        <v>19</v>
      </c>
      <c r="G114" t="s">
        <v>19</v>
      </c>
      <c r="H114" t="s">
        <v>83</v>
      </c>
      <c r="I114" t="s">
        <v>383</v>
      </c>
      <c r="J114">
        <v>0</v>
      </c>
      <c r="K114" t="s">
        <v>85</v>
      </c>
      <c r="L114" t="s">
        <v>86</v>
      </c>
      <c r="M114" t="s">
        <v>87</v>
      </c>
      <c r="N114">
        <v>2</v>
      </c>
      <c r="O114" s="1">
        <v>44687.729456018518</v>
      </c>
      <c r="P114" s="1">
        <v>44687.746111111112</v>
      </c>
      <c r="Q114">
        <v>680</v>
      </c>
      <c r="R114">
        <v>759</v>
      </c>
      <c r="S114" t="b">
        <v>0</v>
      </c>
      <c r="T114" t="s">
        <v>88</v>
      </c>
      <c r="U114" t="b">
        <v>0</v>
      </c>
      <c r="V114" t="s">
        <v>223</v>
      </c>
      <c r="W114" s="1">
        <v>44687.738391203704</v>
      </c>
      <c r="X114">
        <v>588</v>
      </c>
      <c r="Y114">
        <v>52</v>
      </c>
      <c r="Z114">
        <v>0</v>
      </c>
      <c r="AA114">
        <v>52</v>
      </c>
      <c r="AB114">
        <v>0</v>
      </c>
      <c r="AC114">
        <v>31</v>
      </c>
      <c r="AD114">
        <v>-52</v>
      </c>
      <c r="AE114">
        <v>0</v>
      </c>
      <c r="AF114">
        <v>0</v>
      </c>
      <c r="AG114">
        <v>0</v>
      </c>
      <c r="AH114" t="s">
        <v>218</v>
      </c>
      <c r="AI114" s="1">
        <v>44687.746111111112</v>
      </c>
      <c r="AJ114">
        <v>171</v>
      </c>
      <c r="AK114">
        <v>3</v>
      </c>
      <c r="AL114">
        <v>0</v>
      </c>
      <c r="AM114">
        <v>3</v>
      </c>
      <c r="AN114">
        <v>0</v>
      </c>
      <c r="AO114">
        <v>3</v>
      </c>
      <c r="AP114">
        <v>-55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x14ac:dyDescent="0.35">
      <c r="A115" t="s">
        <v>384</v>
      </c>
      <c r="B115" t="s">
        <v>80</v>
      </c>
      <c r="C115" t="s">
        <v>385</v>
      </c>
      <c r="D115" t="s">
        <v>82</v>
      </c>
      <c r="E115" s="2" t="str">
        <f>HYPERLINK("capsilon://?command=openfolder&amp;siteaddress=FAM.docvelocity-na8.net&amp;folderid=FX8B04DE03-1151-C58D-7BFD-1E48CA8798E7","FX220310411")</f>
        <v>FX220310411</v>
      </c>
      <c r="F115" t="s">
        <v>19</v>
      </c>
      <c r="G115" t="s">
        <v>19</v>
      </c>
      <c r="H115" t="s">
        <v>83</v>
      </c>
      <c r="I115" t="s">
        <v>386</v>
      </c>
      <c r="J115">
        <v>47</v>
      </c>
      <c r="K115" t="s">
        <v>85</v>
      </c>
      <c r="L115" t="s">
        <v>86</v>
      </c>
      <c r="M115" t="s">
        <v>87</v>
      </c>
      <c r="N115">
        <v>2</v>
      </c>
      <c r="O115" s="1">
        <v>44687.808807870373</v>
      </c>
      <c r="P115" s="1">
        <v>44688.072175925925</v>
      </c>
      <c r="Q115">
        <v>21668</v>
      </c>
      <c r="R115">
        <v>1087</v>
      </c>
      <c r="S115" t="b">
        <v>0</v>
      </c>
      <c r="T115" t="s">
        <v>88</v>
      </c>
      <c r="U115" t="b">
        <v>0</v>
      </c>
      <c r="V115" t="s">
        <v>162</v>
      </c>
      <c r="W115" s="1">
        <v>44687.997523148151</v>
      </c>
      <c r="X115">
        <v>758</v>
      </c>
      <c r="Y115">
        <v>42</v>
      </c>
      <c r="Z115">
        <v>0</v>
      </c>
      <c r="AA115">
        <v>42</v>
      </c>
      <c r="AB115">
        <v>0</v>
      </c>
      <c r="AC115">
        <v>3</v>
      </c>
      <c r="AD115">
        <v>5</v>
      </c>
      <c r="AE115">
        <v>0</v>
      </c>
      <c r="AF115">
        <v>0</v>
      </c>
      <c r="AG115">
        <v>0</v>
      </c>
      <c r="AH115" t="s">
        <v>127</v>
      </c>
      <c r="AI115" s="1">
        <v>44688.072175925925</v>
      </c>
      <c r="AJ115">
        <v>294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5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x14ac:dyDescent="0.35">
      <c r="A116" t="s">
        <v>387</v>
      </c>
      <c r="B116" t="s">
        <v>80</v>
      </c>
      <c r="C116" t="s">
        <v>385</v>
      </c>
      <c r="D116" t="s">
        <v>82</v>
      </c>
      <c r="E116" s="2" t="str">
        <f>HYPERLINK("capsilon://?command=openfolder&amp;siteaddress=FAM.docvelocity-na8.net&amp;folderid=FX8B04DE03-1151-C58D-7BFD-1E48CA8798E7","FX220310411")</f>
        <v>FX220310411</v>
      </c>
      <c r="F116" t="s">
        <v>19</v>
      </c>
      <c r="G116" t="s">
        <v>19</v>
      </c>
      <c r="H116" t="s">
        <v>83</v>
      </c>
      <c r="I116" t="s">
        <v>388</v>
      </c>
      <c r="J116">
        <v>47</v>
      </c>
      <c r="K116" t="s">
        <v>85</v>
      </c>
      <c r="L116" t="s">
        <v>86</v>
      </c>
      <c r="M116" t="s">
        <v>87</v>
      </c>
      <c r="N116">
        <v>2</v>
      </c>
      <c r="O116" s="1">
        <v>44687.808900462966</v>
      </c>
      <c r="P116" s="1">
        <v>44688.073969907404</v>
      </c>
      <c r="Q116">
        <v>22367</v>
      </c>
      <c r="R116">
        <v>535</v>
      </c>
      <c r="S116" t="b">
        <v>0</v>
      </c>
      <c r="T116" t="s">
        <v>88</v>
      </c>
      <c r="U116" t="b">
        <v>0</v>
      </c>
      <c r="V116" t="s">
        <v>389</v>
      </c>
      <c r="W116" s="1">
        <v>44687.996307870373</v>
      </c>
      <c r="X116">
        <v>381</v>
      </c>
      <c r="Y116">
        <v>42</v>
      </c>
      <c r="Z116">
        <v>0</v>
      </c>
      <c r="AA116">
        <v>42</v>
      </c>
      <c r="AB116">
        <v>0</v>
      </c>
      <c r="AC116">
        <v>1</v>
      </c>
      <c r="AD116">
        <v>5</v>
      </c>
      <c r="AE116">
        <v>0</v>
      </c>
      <c r="AF116">
        <v>0</v>
      </c>
      <c r="AG116">
        <v>0</v>
      </c>
      <c r="AH116" t="s">
        <v>127</v>
      </c>
      <c r="AI116" s="1">
        <v>44688.073969907404</v>
      </c>
      <c r="AJ116">
        <v>154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5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x14ac:dyDescent="0.35">
      <c r="A117" t="s">
        <v>390</v>
      </c>
      <c r="B117" t="s">
        <v>80</v>
      </c>
      <c r="C117" t="s">
        <v>391</v>
      </c>
      <c r="D117" t="s">
        <v>82</v>
      </c>
      <c r="E117" s="2" t="str">
        <f>HYPERLINK("capsilon://?command=openfolder&amp;siteaddress=FAM.docvelocity-na8.net&amp;folderid=FX23C5A874-9336-3F9E-09C2-2101A4CB696E","FX2205723")</f>
        <v>FX2205723</v>
      </c>
      <c r="F117" t="s">
        <v>19</v>
      </c>
      <c r="G117" t="s">
        <v>19</v>
      </c>
      <c r="H117" t="s">
        <v>83</v>
      </c>
      <c r="I117" t="s">
        <v>392</v>
      </c>
      <c r="J117">
        <v>0</v>
      </c>
      <c r="K117" t="s">
        <v>85</v>
      </c>
      <c r="L117" t="s">
        <v>86</v>
      </c>
      <c r="M117" t="s">
        <v>87</v>
      </c>
      <c r="N117">
        <v>1</v>
      </c>
      <c r="O117" s="1">
        <v>44687.893969907411</v>
      </c>
      <c r="P117" s="1">
        <v>44688.00141203704</v>
      </c>
      <c r="Q117">
        <v>8843</v>
      </c>
      <c r="R117">
        <v>440</v>
      </c>
      <c r="S117" t="b">
        <v>0</v>
      </c>
      <c r="T117" t="s">
        <v>88</v>
      </c>
      <c r="U117" t="b">
        <v>0</v>
      </c>
      <c r="V117" t="s">
        <v>389</v>
      </c>
      <c r="W117" s="1">
        <v>44688.00141203704</v>
      </c>
      <c r="X117">
        <v>440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52</v>
      </c>
      <c r="AF117">
        <v>0</v>
      </c>
      <c r="AG117">
        <v>1</v>
      </c>
      <c r="AH117" t="s">
        <v>88</v>
      </c>
      <c r="AI117" t="s">
        <v>88</v>
      </c>
      <c r="AJ117" t="s">
        <v>88</v>
      </c>
      <c r="AK117" t="s">
        <v>88</v>
      </c>
      <c r="AL117" t="s">
        <v>88</v>
      </c>
      <c r="AM117" t="s">
        <v>88</v>
      </c>
      <c r="AN117" t="s">
        <v>88</v>
      </c>
      <c r="AO117" t="s">
        <v>88</v>
      </c>
      <c r="AP117" t="s">
        <v>88</v>
      </c>
      <c r="AQ117" t="s">
        <v>88</v>
      </c>
      <c r="AR117" t="s">
        <v>88</v>
      </c>
      <c r="AS117" t="s">
        <v>88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x14ac:dyDescent="0.35">
      <c r="A118" t="s">
        <v>393</v>
      </c>
      <c r="B118" t="s">
        <v>80</v>
      </c>
      <c r="C118" t="s">
        <v>391</v>
      </c>
      <c r="D118" t="s">
        <v>82</v>
      </c>
      <c r="E118" s="2" t="str">
        <f>HYPERLINK("capsilon://?command=openfolder&amp;siteaddress=FAM.docvelocity-na8.net&amp;folderid=FX23C5A874-9336-3F9E-09C2-2101A4CB696E","FX2205723")</f>
        <v>FX2205723</v>
      </c>
      <c r="F118" t="s">
        <v>19</v>
      </c>
      <c r="G118" t="s">
        <v>19</v>
      </c>
      <c r="H118" t="s">
        <v>83</v>
      </c>
      <c r="I118" t="s">
        <v>392</v>
      </c>
      <c r="J118">
        <v>0</v>
      </c>
      <c r="K118" t="s">
        <v>85</v>
      </c>
      <c r="L118" t="s">
        <v>86</v>
      </c>
      <c r="M118" t="s">
        <v>87</v>
      </c>
      <c r="N118">
        <v>2</v>
      </c>
      <c r="O118" s="1">
        <v>44688.001759259256</v>
      </c>
      <c r="P118" s="1">
        <v>44688.068761574075</v>
      </c>
      <c r="Q118">
        <v>2475</v>
      </c>
      <c r="R118">
        <v>3314</v>
      </c>
      <c r="S118" t="b">
        <v>0</v>
      </c>
      <c r="T118" t="s">
        <v>88</v>
      </c>
      <c r="U118" t="b">
        <v>1</v>
      </c>
      <c r="V118" t="s">
        <v>389</v>
      </c>
      <c r="W118" s="1">
        <v>44688.040821759256</v>
      </c>
      <c r="X118">
        <v>2901</v>
      </c>
      <c r="Y118">
        <v>37</v>
      </c>
      <c r="Z118">
        <v>0</v>
      </c>
      <c r="AA118">
        <v>37</v>
      </c>
      <c r="AB118">
        <v>0</v>
      </c>
      <c r="AC118">
        <v>33</v>
      </c>
      <c r="AD118">
        <v>-37</v>
      </c>
      <c r="AE118">
        <v>0</v>
      </c>
      <c r="AF118">
        <v>0</v>
      </c>
      <c r="AG118">
        <v>0</v>
      </c>
      <c r="AH118" t="s">
        <v>127</v>
      </c>
      <c r="AI118" s="1">
        <v>44688.068761574075</v>
      </c>
      <c r="AJ118">
        <v>268</v>
      </c>
      <c r="AK118">
        <v>2</v>
      </c>
      <c r="AL118">
        <v>0</v>
      </c>
      <c r="AM118">
        <v>2</v>
      </c>
      <c r="AN118">
        <v>0</v>
      </c>
      <c r="AO118">
        <v>2</v>
      </c>
      <c r="AP118">
        <v>-39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x14ac:dyDescent="0.35">
      <c r="A119" t="s">
        <v>394</v>
      </c>
      <c r="B119" t="s">
        <v>80</v>
      </c>
      <c r="C119" t="s">
        <v>395</v>
      </c>
      <c r="D119" t="s">
        <v>82</v>
      </c>
      <c r="E119" s="2" t="str">
        <f>HYPERLINK("capsilon://?command=openfolder&amp;siteaddress=FAM.docvelocity-na8.net&amp;folderid=FX285EF429-3E72-AB92-62D6-E7E2C74321DD","FX22042484")</f>
        <v>FX22042484</v>
      </c>
      <c r="F119" t="s">
        <v>19</v>
      </c>
      <c r="G119" t="s">
        <v>19</v>
      </c>
      <c r="H119" t="s">
        <v>83</v>
      </c>
      <c r="I119" t="s">
        <v>396</v>
      </c>
      <c r="J119">
        <v>112</v>
      </c>
      <c r="K119" t="s">
        <v>85</v>
      </c>
      <c r="L119" t="s">
        <v>86</v>
      </c>
      <c r="M119" t="s">
        <v>87</v>
      </c>
      <c r="N119">
        <v>2</v>
      </c>
      <c r="O119" s="1">
        <v>44683.588449074072</v>
      </c>
      <c r="P119" s="1">
        <v>44683.606527777774</v>
      </c>
      <c r="Q119">
        <v>608</v>
      </c>
      <c r="R119">
        <v>954</v>
      </c>
      <c r="S119" t="b">
        <v>0</v>
      </c>
      <c r="T119" t="s">
        <v>88</v>
      </c>
      <c r="U119" t="b">
        <v>0</v>
      </c>
      <c r="V119" t="s">
        <v>93</v>
      </c>
      <c r="W119" s="1">
        <v>44683.596365740741</v>
      </c>
      <c r="X119">
        <v>548</v>
      </c>
      <c r="Y119">
        <v>96</v>
      </c>
      <c r="Z119">
        <v>0</v>
      </c>
      <c r="AA119">
        <v>96</v>
      </c>
      <c r="AB119">
        <v>0</v>
      </c>
      <c r="AC119">
        <v>10</v>
      </c>
      <c r="AD119">
        <v>16</v>
      </c>
      <c r="AE119">
        <v>0</v>
      </c>
      <c r="AF119">
        <v>0</v>
      </c>
      <c r="AG119">
        <v>0</v>
      </c>
      <c r="AH119" t="s">
        <v>119</v>
      </c>
      <c r="AI119" s="1">
        <v>44683.606527777774</v>
      </c>
      <c r="AJ119">
        <v>406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16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x14ac:dyDescent="0.35">
      <c r="A120" t="s">
        <v>397</v>
      </c>
      <c r="B120" t="s">
        <v>80</v>
      </c>
      <c r="C120" t="s">
        <v>311</v>
      </c>
      <c r="D120" t="s">
        <v>82</v>
      </c>
      <c r="E120" s="2" t="str">
        <f>HYPERLINK("capsilon://?command=openfolder&amp;siteaddress=FAM.docvelocity-na8.net&amp;folderid=FX5CDBCA65-FB64-63E8-ADE2-FD54D1F5AB89","FX22022098")</f>
        <v>FX22022098</v>
      </c>
      <c r="F120" t="s">
        <v>19</v>
      </c>
      <c r="G120" t="s">
        <v>19</v>
      </c>
      <c r="H120" t="s">
        <v>83</v>
      </c>
      <c r="I120" t="s">
        <v>312</v>
      </c>
      <c r="J120">
        <v>244</v>
      </c>
      <c r="K120" t="s">
        <v>85</v>
      </c>
      <c r="L120" t="s">
        <v>86</v>
      </c>
      <c r="M120" t="s">
        <v>87</v>
      </c>
      <c r="N120">
        <v>2</v>
      </c>
      <c r="O120" s="1">
        <v>44683.588703703703</v>
      </c>
      <c r="P120" s="1">
        <v>44683.659699074073</v>
      </c>
      <c r="Q120">
        <v>1442</v>
      </c>
      <c r="R120">
        <v>4692</v>
      </c>
      <c r="S120" t="b">
        <v>0</v>
      </c>
      <c r="T120" t="s">
        <v>88</v>
      </c>
      <c r="U120" t="b">
        <v>1</v>
      </c>
      <c r="V120" t="s">
        <v>210</v>
      </c>
      <c r="W120" s="1">
        <v>44683.627881944441</v>
      </c>
      <c r="X120">
        <v>3171</v>
      </c>
      <c r="Y120">
        <v>249</v>
      </c>
      <c r="Z120">
        <v>0</v>
      </c>
      <c r="AA120">
        <v>249</v>
      </c>
      <c r="AB120">
        <v>0</v>
      </c>
      <c r="AC120">
        <v>138</v>
      </c>
      <c r="AD120">
        <v>-5</v>
      </c>
      <c r="AE120">
        <v>0</v>
      </c>
      <c r="AF120">
        <v>0</v>
      </c>
      <c r="AG120">
        <v>0</v>
      </c>
      <c r="AH120" t="s">
        <v>119</v>
      </c>
      <c r="AI120" s="1">
        <v>44683.659699074073</v>
      </c>
      <c r="AJ120">
        <v>1385</v>
      </c>
      <c r="AK120">
        <v>3</v>
      </c>
      <c r="AL120">
        <v>0</v>
      </c>
      <c r="AM120">
        <v>3</v>
      </c>
      <c r="AN120">
        <v>0</v>
      </c>
      <c r="AO120">
        <v>3</v>
      </c>
      <c r="AP120">
        <v>-8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x14ac:dyDescent="0.35">
      <c r="A121" t="s">
        <v>398</v>
      </c>
      <c r="B121" t="s">
        <v>80</v>
      </c>
      <c r="C121" t="s">
        <v>399</v>
      </c>
      <c r="D121" t="s">
        <v>82</v>
      </c>
      <c r="E121" s="2" t="str">
        <f>HYPERLINK("capsilon://?command=openfolder&amp;siteaddress=FAM.docvelocity-na8.net&amp;folderid=FX36C6458F-B04C-86CB-0911-3B4BF92888E2","FX22044266")</f>
        <v>FX22044266</v>
      </c>
      <c r="F121" t="s">
        <v>19</v>
      </c>
      <c r="G121" t="s">
        <v>19</v>
      </c>
      <c r="H121" t="s">
        <v>83</v>
      </c>
      <c r="I121" t="s">
        <v>400</v>
      </c>
      <c r="J121">
        <v>0</v>
      </c>
      <c r="K121" t="s">
        <v>85</v>
      </c>
      <c r="L121" t="s">
        <v>86</v>
      </c>
      <c r="M121" t="s">
        <v>87</v>
      </c>
      <c r="N121">
        <v>1</v>
      </c>
      <c r="O121" s="1">
        <v>44690.382060185184</v>
      </c>
      <c r="P121" s="1">
        <v>44690.384722222225</v>
      </c>
      <c r="Q121">
        <v>39</v>
      </c>
      <c r="R121">
        <v>191</v>
      </c>
      <c r="S121" t="b">
        <v>0</v>
      </c>
      <c r="T121" t="s">
        <v>88</v>
      </c>
      <c r="U121" t="b">
        <v>0</v>
      </c>
      <c r="V121" t="s">
        <v>401</v>
      </c>
      <c r="W121" s="1">
        <v>44690.384722222225</v>
      </c>
      <c r="X121">
        <v>191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52</v>
      </c>
      <c r="AF121">
        <v>0</v>
      </c>
      <c r="AG121">
        <v>1</v>
      </c>
      <c r="AH121" t="s">
        <v>88</v>
      </c>
      <c r="AI121" t="s">
        <v>88</v>
      </c>
      <c r="AJ121" t="s">
        <v>88</v>
      </c>
      <c r="AK121" t="s">
        <v>88</v>
      </c>
      <c r="AL121" t="s">
        <v>88</v>
      </c>
      <c r="AM121" t="s">
        <v>88</v>
      </c>
      <c r="AN121" t="s">
        <v>88</v>
      </c>
      <c r="AO121" t="s">
        <v>88</v>
      </c>
      <c r="AP121" t="s">
        <v>88</v>
      </c>
      <c r="AQ121" t="s">
        <v>88</v>
      </c>
      <c r="AR121" t="s">
        <v>88</v>
      </c>
      <c r="AS121" t="s">
        <v>88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x14ac:dyDescent="0.35">
      <c r="A122" t="s">
        <v>402</v>
      </c>
      <c r="B122" t="s">
        <v>80</v>
      </c>
      <c r="C122" t="s">
        <v>399</v>
      </c>
      <c r="D122" t="s">
        <v>82</v>
      </c>
      <c r="E122" s="2" t="str">
        <f>HYPERLINK("capsilon://?command=openfolder&amp;siteaddress=FAM.docvelocity-na8.net&amp;folderid=FX36C6458F-B04C-86CB-0911-3B4BF92888E2","FX22044266")</f>
        <v>FX22044266</v>
      </c>
      <c r="F122" t="s">
        <v>19</v>
      </c>
      <c r="G122" t="s">
        <v>19</v>
      </c>
      <c r="H122" t="s">
        <v>83</v>
      </c>
      <c r="I122" t="s">
        <v>400</v>
      </c>
      <c r="J122">
        <v>0</v>
      </c>
      <c r="K122" t="s">
        <v>85</v>
      </c>
      <c r="L122" t="s">
        <v>86</v>
      </c>
      <c r="M122" t="s">
        <v>87</v>
      </c>
      <c r="N122">
        <v>2</v>
      </c>
      <c r="O122" s="1">
        <v>44690.385046296295</v>
      </c>
      <c r="P122" s="1">
        <v>44690.396643518521</v>
      </c>
      <c r="Q122">
        <v>260</v>
      </c>
      <c r="R122">
        <v>742</v>
      </c>
      <c r="S122" t="b">
        <v>0</v>
      </c>
      <c r="T122" t="s">
        <v>88</v>
      </c>
      <c r="U122" t="b">
        <v>1</v>
      </c>
      <c r="V122" t="s">
        <v>401</v>
      </c>
      <c r="W122" s="1">
        <v>44690.390590277777</v>
      </c>
      <c r="X122">
        <v>387</v>
      </c>
      <c r="Y122">
        <v>37</v>
      </c>
      <c r="Z122">
        <v>0</v>
      </c>
      <c r="AA122">
        <v>37</v>
      </c>
      <c r="AB122">
        <v>0</v>
      </c>
      <c r="AC122">
        <v>26</v>
      </c>
      <c r="AD122">
        <v>-37</v>
      </c>
      <c r="AE122">
        <v>0</v>
      </c>
      <c r="AF122">
        <v>0</v>
      </c>
      <c r="AG122">
        <v>0</v>
      </c>
      <c r="AH122" t="s">
        <v>185</v>
      </c>
      <c r="AI122" s="1">
        <v>44690.396643518521</v>
      </c>
      <c r="AJ122">
        <v>355</v>
      </c>
      <c r="AK122">
        <v>3</v>
      </c>
      <c r="AL122">
        <v>0</v>
      </c>
      <c r="AM122">
        <v>3</v>
      </c>
      <c r="AN122">
        <v>0</v>
      </c>
      <c r="AO122">
        <v>1</v>
      </c>
      <c r="AP122">
        <v>-40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x14ac:dyDescent="0.35">
      <c r="A123" t="s">
        <v>403</v>
      </c>
      <c r="B123" t="s">
        <v>80</v>
      </c>
      <c r="C123" t="s">
        <v>404</v>
      </c>
      <c r="D123" t="s">
        <v>82</v>
      </c>
      <c r="E123" s="2" t="str">
        <f>HYPERLINK("capsilon://?command=openfolder&amp;siteaddress=FAM.docvelocity-na8.net&amp;folderid=FXE8446041-41AB-C415-DE8C-0851F3D1F90B","FX220410761")</f>
        <v>FX220410761</v>
      </c>
      <c r="F123" t="s">
        <v>19</v>
      </c>
      <c r="G123" t="s">
        <v>19</v>
      </c>
      <c r="H123" t="s">
        <v>83</v>
      </c>
      <c r="I123" t="s">
        <v>405</v>
      </c>
      <c r="J123">
        <v>28</v>
      </c>
      <c r="K123" t="s">
        <v>85</v>
      </c>
      <c r="L123" t="s">
        <v>86</v>
      </c>
      <c r="M123" t="s">
        <v>87</v>
      </c>
      <c r="N123">
        <v>2</v>
      </c>
      <c r="O123" s="1">
        <v>44690.400092592594</v>
      </c>
      <c r="P123" s="1">
        <v>44690.404652777775</v>
      </c>
      <c r="Q123">
        <v>47</v>
      </c>
      <c r="R123">
        <v>347</v>
      </c>
      <c r="S123" t="b">
        <v>0</v>
      </c>
      <c r="T123" t="s">
        <v>88</v>
      </c>
      <c r="U123" t="b">
        <v>0</v>
      </c>
      <c r="V123" t="s">
        <v>183</v>
      </c>
      <c r="W123" s="1">
        <v>44690.40216435185</v>
      </c>
      <c r="X123">
        <v>167</v>
      </c>
      <c r="Y123">
        <v>21</v>
      </c>
      <c r="Z123">
        <v>0</v>
      </c>
      <c r="AA123">
        <v>21</v>
      </c>
      <c r="AB123">
        <v>0</v>
      </c>
      <c r="AC123">
        <v>0</v>
      </c>
      <c r="AD123">
        <v>7</v>
      </c>
      <c r="AE123">
        <v>0</v>
      </c>
      <c r="AF123">
        <v>0</v>
      </c>
      <c r="AG123">
        <v>0</v>
      </c>
      <c r="AH123" t="s">
        <v>179</v>
      </c>
      <c r="AI123" s="1">
        <v>44690.404652777775</v>
      </c>
      <c r="AJ123">
        <v>180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7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x14ac:dyDescent="0.35">
      <c r="A124" t="s">
        <v>406</v>
      </c>
      <c r="B124" t="s">
        <v>80</v>
      </c>
      <c r="C124" t="s">
        <v>404</v>
      </c>
      <c r="D124" t="s">
        <v>82</v>
      </c>
      <c r="E124" s="2" t="str">
        <f>HYPERLINK("capsilon://?command=openfolder&amp;siteaddress=FAM.docvelocity-na8.net&amp;folderid=FXE8446041-41AB-C415-DE8C-0851F3D1F90B","FX220410761")</f>
        <v>FX220410761</v>
      </c>
      <c r="F124" t="s">
        <v>19</v>
      </c>
      <c r="G124" t="s">
        <v>19</v>
      </c>
      <c r="H124" t="s">
        <v>83</v>
      </c>
      <c r="I124" t="s">
        <v>407</v>
      </c>
      <c r="J124">
        <v>28</v>
      </c>
      <c r="K124" t="s">
        <v>85</v>
      </c>
      <c r="L124" t="s">
        <v>86</v>
      </c>
      <c r="M124" t="s">
        <v>87</v>
      </c>
      <c r="N124">
        <v>2</v>
      </c>
      <c r="O124" s="1">
        <v>44690.403865740744</v>
      </c>
      <c r="P124" s="1">
        <v>44690.407488425924</v>
      </c>
      <c r="Q124">
        <v>18</v>
      </c>
      <c r="R124">
        <v>295</v>
      </c>
      <c r="S124" t="b">
        <v>0</v>
      </c>
      <c r="T124" t="s">
        <v>88</v>
      </c>
      <c r="U124" t="b">
        <v>0</v>
      </c>
      <c r="V124" t="s">
        <v>178</v>
      </c>
      <c r="W124" s="1">
        <v>44690.405590277776</v>
      </c>
      <c r="X124">
        <v>135</v>
      </c>
      <c r="Y124">
        <v>21</v>
      </c>
      <c r="Z124">
        <v>0</v>
      </c>
      <c r="AA124">
        <v>21</v>
      </c>
      <c r="AB124">
        <v>0</v>
      </c>
      <c r="AC124">
        <v>1</v>
      </c>
      <c r="AD124">
        <v>7</v>
      </c>
      <c r="AE124">
        <v>0</v>
      </c>
      <c r="AF124">
        <v>0</v>
      </c>
      <c r="AG124">
        <v>0</v>
      </c>
      <c r="AH124" t="s">
        <v>334</v>
      </c>
      <c r="AI124" s="1">
        <v>44690.407488425924</v>
      </c>
      <c r="AJ124">
        <v>128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7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x14ac:dyDescent="0.35">
      <c r="A125" t="s">
        <v>408</v>
      </c>
      <c r="B125" t="s">
        <v>80</v>
      </c>
      <c r="C125" t="s">
        <v>404</v>
      </c>
      <c r="D125" t="s">
        <v>82</v>
      </c>
      <c r="E125" s="2" t="str">
        <f>HYPERLINK("capsilon://?command=openfolder&amp;siteaddress=FAM.docvelocity-na8.net&amp;folderid=FXE8446041-41AB-C415-DE8C-0851F3D1F90B","FX220410761")</f>
        <v>FX220410761</v>
      </c>
      <c r="F125" t="s">
        <v>19</v>
      </c>
      <c r="G125" t="s">
        <v>19</v>
      </c>
      <c r="H125" t="s">
        <v>83</v>
      </c>
      <c r="I125" t="s">
        <v>409</v>
      </c>
      <c r="J125">
        <v>28</v>
      </c>
      <c r="K125" t="s">
        <v>85</v>
      </c>
      <c r="L125" t="s">
        <v>86</v>
      </c>
      <c r="M125" t="s">
        <v>87</v>
      </c>
      <c r="N125">
        <v>2</v>
      </c>
      <c r="O125" s="1">
        <v>44690.403900462959</v>
      </c>
      <c r="P125" s="1">
        <v>44690.413912037038</v>
      </c>
      <c r="Q125">
        <v>322</v>
      </c>
      <c r="R125">
        <v>543</v>
      </c>
      <c r="S125" t="b">
        <v>0</v>
      </c>
      <c r="T125" t="s">
        <v>88</v>
      </c>
      <c r="U125" t="b">
        <v>0</v>
      </c>
      <c r="V125" t="s">
        <v>178</v>
      </c>
      <c r="W125" s="1">
        <v>44690.412638888891</v>
      </c>
      <c r="X125">
        <v>413</v>
      </c>
      <c r="Y125">
        <v>21</v>
      </c>
      <c r="Z125">
        <v>0</v>
      </c>
      <c r="AA125">
        <v>21</v>
      </c>
      <c r="AB125">
        <v>0</v>
      </c>
      <c r="AC125">
        <v>19</v>
      </c>
      <c r="AD125">
        <v>7</v>
      </c>
      <c r="AE125">
        <v>0</v>
      </c>
      <c r="AF125">
        <v>0</v>
      </c>
      <c r="AG125">
        <v>0</v>
      </c>
      <c r="AH125" t="s">
        <v>179</v>
      </c>
      <c r="AI125" s="1">
        <v>44690.413912037038</v>
      </c>
      <c r="AJ125">
        <v>109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7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x14ac:dyDescent="0.35">
      <c r="A126" t="s">
        <v>410</v>
      </c>
      <c r="B126" t="s">
        <v>80</v>
      </c>
      <c r="C126" t="s">
        <v>404</v>
      </c>
      <c r="D126" t="s">
        <v>82</v>
      </c>
      <c r="E126" s="2" t="str">
        <f>HYPERLINK("capsilon://?command=openfolder&amp;siteaddress=FAM.docvelocity-na8.net&amp;folderid=FXE8446041-41AB-C415-DE8C-0851F3D1F90B","FX220410761")</f>
        <v>FX220410761</v>
      </c>
      <c r="F126" t="s">
        <v>19</v>
      </c>
      <c r="G126" t="s">
        <v>19</v>
      </c>
      <c r="H126" t="s">
        <v>83</v>
      </c>
      <c r="I126" t="s">
        <v>411</v>
      </c>
      <c r="J126">
        <v>28</v>
      </c>
      <c r="K126" t="s">
        <v>85</v>
      </c>
      <c r="L126" t="s">
        <v>86</v>
      </c>
      <c r="M126" t="s">
        <v>87</v>
      </c>
      <c r="N126">
        <v>2</v>
      </c>
      <c r="O126" s="1">
        <v>44690.404062499998</v>
      </c>
      <c r="P126" s="1">
        <v>44690.408819444441</v>
      </c>
      <c r="Q126">
        <v>133</v>
      </c>
      <c r="R126">
        <v>278</v>
      </c>
      <c r="S126" t="b">
        <v>0</v>
      </c>
      <c r="T126" t="s">
        <v>88</v>
      </c>
      <c r="U126" t="b">
        <v>0</v>
      </c>
      <c r="V126" t="s">
        <v>178</v>
      </c>
      <c r="W126" s="1">
        <v>44690.407523148147</v>
      </c>
      <c r="X126">
        <v>167</v>
      </c>
      <c r="Y126">
        <v>21</v>
      </c>
      <c r="Z126">
        <v>0</v>
      </c>
      <c r="AA126">
        <v>21</v>
      </c>
      <c r="AB126">
        <v>0</v>
      </c>
      <c r="AC126">
        <v>3</v>
      </c>
      <c r="AD126">
        <v>7</v>
      </c>
      <c r="AE126">
        <v>0</v>
      </c>
      <c r="AF126">
        <v>0</v>
      </c>
      <c r="AG126">
        <v>0</v>
      </c>
      <c r="AH126" t="s">
        <v>179</v>
      </c>
      <c r="AI126" s="1">
        <v>44690.408819444441</v>
      </c>
      <c r="AJ126">
        <v>111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7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x14ac:dyDescent="0.35">
      <c r="A127" t="s">
        <v>412</v>
      </c>
      <c r="B127" t="s">
        <v>80</v>
      </c>
      <c r="C127" t="s">
        <v>104</v>
      </c>
      <c r="D127" t="s">
        <v>82</v>
      </c>
      <c r="E127" s="2" t="str">
        <f>HYPERLINK("capsilon://?command=openfolder&amp;siteaddress=FAM.docvelocity-na8.net&amp;folderid=FX00AAFB3A-EF76-AEEE-E450-D70ACFD45494","FX22044538")</f>
        <v>FX22044538</v>
      </c>
      <c r="F127" t="s">
        <v>19</v>
      </c>
      <c r="G127" t="s">
        <v>19</v>
      </c>
      <c r="H127" t="s">
        <v>83</v>
      </c>
      <c r="I127" t="s">
        <v>413</v>
      </c>
      <c r="J127">
        <v>0</v>
      </c>
      <c r="K127" t="s">
        <v>85</v>
      </c>
      <c r="L127" t="s">
        <v>86</v>
      </c>
      <c r="M127" t="s">
        <v>87</v>
      </c>
      <c r="N127">
        <v>2</v>
      </c>
      <c r="O127" s="1">
        <v>44683.603078703702</v>
      </c>
      <c r="P127" s="1">
        <v>44683.607418981483</v>
      </c>
      <c r="Q127">
        <v>148</v>
      </c>
      <c r="R127">
        <v>227</v>
      </c>
      <c r="S127" t="b">
        <v>0</v>
      </c>
      <c r="T127" t="s">
        <v>88</v>
      </c>
      <c r="U127" t="b">
        <v>0</v>
      </c>
      <c r="V127" t="s">
        <v>93</v>
      </c>
      <c r="W127" s="1">
        <v>44683.605324074073</v>
      </c>
      <c r="X127">
        <v>151</v>
      </c>
      <c r="Y127">
        <v>9</v>
      </c>
      <c r="Z127">
        <v>0</v>
      </c>
      <c r="AA127">
        <v>9</v>
      </c>
      <c r="AB127">
        <v>0</v>
      </c>
      <c r="AC127">
        <v>2</v>
      </c>
      <c r="AD127">
        <v>-9</v>
      </c>
      <c r="AE127">
        <v>0</v>
      </c>
      <c r="AF127">
        <v>0</v>
      </c>
      <c r="AG127">
        <v>0</v>
      </c>
      <c r="AH127" t="s">
        <v>119</v>
      </c>
      <c r="AI127" s="1">
        <v>44683.607418981483</v>
      </c>
      <c r="AJ127">
        <v>76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-9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x14ac:dyDescent="0.35">
      <c r="A128" t="s">
        <v>414</v>
      </c>
      <c r="B128" t="s">
        <v>80</v>
      </c>
      <c r="C128" t="s">
        <v>332</v>
      </c>
      <c r="D128" t="s">
        <v>82</v>
      </c>
      <c r="E128" s="2" t="str">
        <f>HYPERLINK("capsilon://?command=openfolder&amp;siteaddress=FAM.docvelocity-na8.net&amp;folderid=FX87F1265C-5C1B-82E3-B7C0-6972C82BD467","FX22049177")</f>
        <v>FX22049177</v>
      </c>
      <c r="F128" t="s">
        <v>19</v>
      </c>
      <c r="G128" t="s">
        <v>19</v>
      </c>
      <c r="H128" t="s">
        <v>83</v>
      </c>
      <c r="I128" t="s">
        <v>415</v>
      </c>
      <c r="J128">
        <v>0</v>
      </c>
      <c r="K128" t="s">
        <v>85</v>
      </c>
      <c r="L128" t="s">
        <v>86</v>
      </c>
      <c r="M128" t="s">
        <v>87</v>
      </c>
      <c r="N128">
        <v>2</v>
      </c>
      <c r="O128" s="1">
        <v>44690.512465277781</v>
      </c>
      <c r="P128" s="1">
        <v>44690.52034722222</v>
      </c>
      <c r="Q128">
        <v>35</v>
      </c>
      <c r="R128">
        <v>646</v>
      </c>
      <c r="S128" t="b">
        <v>0</v>
      </c>
      <c r="T128" t="s">
        <v>88</v>
      </c>
      <c r="U128" t="b">
        <v>0</v>
      </c>
      <c r="V128" t="s">
        <v>210</v>
      </c>
      <c r="W128" s="1">
        <v>44690.516030092593</v>
      </c>
      <c r="X128">
        <v>304</v>
      </c>
      <c r="Y128">
        <v>52</v>
      </c>
      <c r="Z128">
        <v>0</v>
      </c>
      <c r="AA128">
        <v>52</v>
      </c>
      <c r="AB128">
        <v>0</v>
      </c>
      <c r="AC128">
        <v>26</v>
      </c>
      <c r="AD128">
        <v>-52</v>
      </c>
      <c r="AE128">
        <v>0</v>
      </c>
      <c r="AF128">
        <v>0</v>
      </c>
      <c r="AG128">
        <v>0</v>
      </c>
      <c r="AH128" t="s">
        <v>119</v>
      </c>
      <c r="AI128" s="1">
        <v>44690.52034722222</v>
      </c>
      <c r="AJ128">
        <v>342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-52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x14ac:dyDescent="0.35">
      <c r="A129" t="s">
        <v>416</v>
      </c>
      <c r="B129" t="s">
        <v>80</v>
      </c>
      <c r="C129" t="s">
        <v>332</v>
      </c>
      <c r="D129" t="s">
        <v>82</v>
      </c>
      <c r="E129" s="2" t="str">
        <f>HYPERLINK("capsilon://?command=openfolder&amp;siteaddress=FAM.docvelocity-na8.net&amp;folderid=FX87F1265C-5C1B-82E3-B7C0-6972C82BD467","FX22049177")</f>
        <v>FX22049177</v>
      </c>
      <c r="F129" t="s">
        <v>19</v>
      </c>
      <c r="G129" t="s">
        <v>19</v>
      </c>
      <c r="H129" t="s">
        <v>83</v>
      </c>
      <c r="I129" t="s">
        <v>417</v>
      </c>
      <c r="J129">
        <v>0</v>
      </c>
      <c r="K129" t="s">
        <v>85</v>
      </c>
      <c r="L129" t="s">
        <v>86</v>
      </c>
      <c r="M129" t="s">
        <v>87</v>
      </c>
      <c r="N129">
        <v>2</v>
      </c>
      <c r="O129" s="1">
        <v>44690.512870370374</v>
      </c>
      <c r="P129" s="1">
        <v>44690.532349537039</v>
      </c>
      <c r="Q129">
        <v>797</v>
      </c>
      <c r="R129">
        <v>886</v>
      </c>
      <c r="S129" t="b">
        <v>0</v>
      </c>
      <c r="T129" t="s">
        <v>88</v>
      </c>
      <c r="U129" t="b">
        <v>0</v>
      </c>
      <c r="V129" t="s">
        <v>210</v>
      </c>
      <c r="W129" s="1">
        <v>44690.523425925923</v>
      </c>
      <c r="X129">
        <v>639</v>
      </c>
      <c r="Y129">
        <v>52</v>
      </c>
      <c r="Z129">
        <v>0</v>
      </c>
      <c r="AA129">
        <v>52</v>
      </c>
      <c r="AB129">
        <v>0</v>
      </c>
      <c r="AC129">
        <v>50</v>
      </c>
      <c r="AD129">
        <v>-52</v>
      </c>
      <c r="AE129">
        <v>0</v>
      </c>
      <c r="AF129">
        <v>0</v>
      </c>
      <c r="AG129">
        <v>0</v>
      </c>
      <c r="AH129" t="s">
        <v>218</v>
      </c>
      <c r="AI129" s="1">
        <v>44690.532349537039</v>
      </c>
      <c r="AJ129">
        <v>197</v>
      </c>
      <c r="AK129">
        <v>1</v>
      </c>
      <c r="AL129">
        <v>0</v>
      </c>
      <c r="AM129">
        <v>1</v>
      </c>
      <c r="AN129">
        <v>0</v>
      </c>
      <c r="AO129">
        <v>1</v>
      </c>
      <c r="AP129">
        <v>-53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x14ac:dyDescent="0.35">
      <c r="A130" t="s">
        <v>418</v>
      </c>
      <c r="B130" t="s">
        <v>80</v>
      </c>
      <c r="C130" t="s">
        <v>332</v>
      </c>
      <c r="D130" t="s">
        <v>82</v>
      </c>
      <c r="E130" s="2" t="str">
        <f>HYPERLINK("capsilon://?command=openfolder&amp;siteaddress=FAM.docvelocity-na8.net&amp;folderid=FX87F1265C-5C1B-82E3-B7C0-6972C82BD467","FX22049177")</f>
        <v>FX22049177</v>
      </c>
      <c r="F130" t="s">
        <v>19</v>
      </c>
      <c r="G130" t="s">
        <v>19</v>
      </c>
      <c r="H130" t="s">
        <v>83</v>
      </c>
      <c r="I130" t="s">
        <v>419</v>
      </c>
      <c r="J130">
        <v>0</v>
      </c>
      <c r="K130" t="s">
        <v>85</v>
      </c>
      <c r="L130" t="s">
        <v>86</v>
      </c>
      <c r="M130" t="s">
        <v>87</v>
      </c>
      <c r="N130">
        <v>2</v>
      </c>
      <c r="O130" s="1">
        <v>44690.513657407406</v>
      </c>
      <c r="P130" s="1">
        <v>44690.537569444445</v>
      </c>
      <c r="Q130">
        <v>1056</v>
      </c>
      <c r="R130">
        <v>1010</v>
      </c>
      <c r="S130" t="b">
        <v>0</v>
      </c>
      <c r="T130" t="s">
        <v>88</v>
      </c>
      <c r="U130" t="b">
        <v>0</v>
      </c>
      <c r="V130" t="s">
        <v>210</v>
      </c>
      <c r="W130" s="1">
        <v>44690.533078703702</v>
      </c>
      <c r="X130">
        <v>833</v>
      </c>
      <c r="Y130">
        <v>52</v>
      </c>
      <c r="Z130">
        <v>0</v>
      </c>
      <c r="AA130">
        <v>52</v>
      </c>
      <c r="AB130">
        <v>0</v>
      </c>
      <c r="AC130">
        <v>43</v>
      </c>
      <c r="AD130">
        <v>-52</v>
      </c>
      <c r="AE130">
        <v>0</v>
      </c>
      <c r="AF130">
        <v>0</v>
      </c>
      <c r="AG130">
        <v>0</v>
      </c>
      <c r="AH130" t="s">
        <v>218</v>
      </c>
      <c r="AI130" s="1">
        <v>44690.537569444445</v>
      </c>
      <c r="AJ130">
        <v>143</v>
      </c>
      <c r="AK130">
        <v>1</v>
      </c>
      <c r="AL130">
        <v>0</v>
      </c>
      <c r="AM130">
        <v>1</v>
      </c>
      <c r="AN130">
        <v>0</v>
      </c>
      <c r="AO130">
        <v>1</v>
      </c>
      <c r="AP130">
        <v>-53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x14ac:dyDescent="0.35">
      <c r="A131" t="s">
        <v>420</v>
      </c>
      <c r="B131" t="s">
        <v>80</v>
      </c>
      <c r="C131" t="s">
        <v>421</v>
      </c>
      <c r="D131" t="s">
        <v>82</v>
      </c>
      <c r="E131" s="2" t="str">
        <f>HYPERLINK("capsilon://?command=openfolder&amp;siteaddress=FAM.docvelocity-na8.net&amp;folderid=FX131A8FD7-0162-1108-2DBA-5B041560B298","FX22042702")</f>
        <v>FX22042702</v>
      </c>
      <c r="F131" t="s">
        <v>19</v>
      </c>
      <c r="G131" t="s">
        <v>19</v>
      </c>
      <c r="H131" t="s">
        <v>83</v>
      </c>
      <c r="I131" t="s">
        <v>422</v>
      </c>
      <c r="J131">
        <v>0</v>
      </c>
      <c r="K131" t="s">
        <v>85</v>
      </c>
      <c r="L131" t="s">
        <v>86</v>
      </c>
      <c r="M131" t="s">
        <v>87</v>
      </c>
      <c r="N131">
        <v>2</v>
      </c>
      <c r="O131" s="1">
        <v>44690.594050925924</v>
      </c>
      <c r="P131" s="1">
        <v>44690.615127314813</v>
      </c>
      <c r="Q131">
        <v>123</v>
      </c>
      <c r="R131">
        <v>1698</v>
      </c>
      <c r="S131" t="b">
        <v>0</v>
      </c>
      <c r="T131" t="s">
        <v>88</v>
      </c>
      <c r="U131" t="b">
        <v>0</v>
      </c>
      <c r="V131" t="s">
        <v>210</v>
      </c>
      <c r="W131" s="1">
        <v>44690.606782407405</v>
      </c>
      <c r="X131">
        <v>1092</v>
      </c>
      <c r="Y131">
        <v>52</v>
      </c>
      <c r="Z131">
        <v>0</v>
      </c>
      <c r="AA131">
        <v>52</v>
      </c>
      <c r="AB131">
        <v>0</v>
      </c>
      <c r="AC131">
        <v>42</v>
      </c>
      <c r="AD131">
        <v>-52</v>
      </c>
      <c r="AE131">
        <v>0</v>
      </c>
      <c r="AF131">
        <v>0</v>
      </c>
      <c r="AG131">
        <v>0</v>
      </c>
      <c r="AH131" t="s">
        <v>94</v>
      </c>
      <c r="AI131" s="1">
        <v>44690.615127314813</v>
      </c>
      <c r="AJ131">
        <v>606</v>
      </c>
      <c r="AK131">
        <v>3</v>
      </c>
      <c r="AL131">
        <v>0</v>
      </c>
      <c r="AM131">
        <v>3</v>
      </c>
      <c r="AN131">
        <v>0</v>
      </c>
      <c r="AO131">
        <v>3</v>
      </c>
      <c r="AP131">
        <v>-55</v>
      </c>
      <c r="AQ131">
        <v>0</v>
      </c>
      <c r="AR131">
        <v>0</v>
      </c>
      <c r="AS131">
        <v>0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x14ac:dyDescent="0.35">
      <c r="A132" t="s">
        <v>423</v>
      </c>
      <c r="B132" t="s">
        <v>80</v>
      </c>
      <c r="C132" t="s">
        <v>332</v>
      </c>
      <c r="D132" t="s">
        <v>82</v>
      </c>
      <c r="E132" s="2" t="str">
        <f>HYPERLINK("capsilon://?command=openfolder&amp;siteaddress=FAM.docvelocity-na8.net&amp;folderid=FX87F1265C-5C1B-82E3-B7C0-6972C82BD467","FX22049177")</f>
        <v>FX22049177</v>
      </c>
      <c r="F132" t="s">
        <v>19</v>
      </c>
      <c r="G132" t="s">
        <v>19</v>
      </c>
      <c r="H132" t="s">
        <v>83</v>
      </c>
      <c r="I132" t="s">
        <v>424</v>
      </c>
      <c r="J132">
        <v>0</v>
      </c>
      <c r="K132" t="s">
        <v>85</v>
      </c>
      <c r="L132" t="s">
        <v>86</v>
      </c>
      <c r="M132" t="s">
        <v>87</v>
      </c>
      <c r="N132">
        <v>2</v>
      </c>
      <c r="O132" s="1">
        <v>44690.598136574074</v>
      </c>
      <c r="P132" s="1">
        <v>44690.616319444445</v>
      </c>
      <c r="Q132">
        <v>79</v>
      </c>
      <c r="R132">
        <v>1492</v>
      </c>
      <c r="S132" t="b">
        <v>0</v>
      </c>
      <c r="T132" t="s">
        <v>88</v>
      </c>
      <c r="U132" t="b">
        <v>0</v>
      </c>
      <c r="V132" t="s">
        <v>106</v>
      </c>
      <c r="W132" s="1">
        <v>44690.608668981484</v>
      </c>
      <c r="X132">
        <v>894</v>
      </c>
      <c r="Y132">
        <v>52</v>
      </c>
      <c r="Z132">
        <v>0</v>
      </c>
      <c r="AA132">
        <v>52</v>
      </c>
      <c r="AB132">
        <v>0</v>
      </c>
      <c r="AC132">
        <v>40</v>
      </c>
      <c r="AD132">
        <v>-52</v>
      </c>
      <c r="AE132">
        <v>0</v>
      </c>
      <c r="AF132">
        <v>0</v>
      </c>
      <c r="AG132">
        <v>0</v>
      </c>
      <c r="AH132" t="s">
        <v>119</v>
      </c>
      <c r="AI132" s="1">
        <v>44690.616319444445</v>
      </c>
      <c r="AJ132">
        <v>598</v>
      </c>
      <c r="AK132">
        <v>3</v>
      </c>
      <c r="AL132">
        <v>0</v>
      </c>
      <c r="AM132">
        <v>3</v>
      </c>
      <c r="AN132">
        <v>0</v>
      </c>
      <c r="AO132">
        <v>3</v>
      </c>
      <c r="AP132">
        <v>-55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x14ac:dyDescent="0.35">
      <c r="A133" t="s">
        <v>425</v>
      </c>
      <c r="B133" t="s">
        <v>80</v>
      </c>
      <c r="C133" t="s">
        <v>426</v>
      </c>
      <c r="D133" t="s">
        <v>82</v>
      </c>
      <c r="E133" s="2" t="str">
        <f t="shared" ref="E133:E138" si="2">HYPERLINK("capsilon://?command=openfolder&amp;siteaddress=FAM.docvelocity-na8.net&amp;folderid=FX24D74E52-0A5C-8F87-78D3-37879462FFA2","FX22047648")</f>
        <v>FX22047648</v>
      </c>
      <c r="F133" t="s">
        <v>19</v>
      </c>
      <c r="G133" t="s">
        <v>19</v>
      </c>
      <c r="H133" t="s">
        <v>83</v>
      </c>
      <c r="I133" t="s">
        <v>427</v>
      </c>
      <c r="J133">
        <v>28</v>
      </c>
      <c r="K133" t="s">
        <v>85</v>
      </c>
      <c r="L133" t="s">
        <v>86</v>
      </c>
      <c r="M133" t="s">
        <v>87</v>
      </c>
      <c r="N133">
        <v>2</v>
      </c>
      <c r="O133" s="1">
        <v>44690.621990740743</v>
      </c>
      <c r="P133" s="1">
        <v>44690.627175925925</v>
      </c>
      <c r="Q133">
        <v>178</v>
      </c>
      <c r="R133">
        <v>270</v>
      </c>
      <c r="S133" t="b">
        <v>0</v>
      </c>
      <c r="T133" t="s">
        <v>88</v>
      </c>
      <c r="U133" t="b">
        <v>0</v>
      </c>
      <c r="V133" t="s">
        <v>106</v>
      </c>
      <c r="W133" s="1">
        <v>44690.624201388891</v>
      </c>
      <c r="X133">
        <v>137</v>
      </c>
      <c r="Y133">
        <v>21</v>
      </c>
      <c r="Z133">
        <v>0</v>
      </c>
      <c r="AA133">
        <v>21</v>
      </c>
      <c r="AB133">
        <v>0</v>
      </c>
      <c r="AC133">
        <v>1</v>
      </c>
      <c r="AD133">
        <v>7</v>
      </c>
      <c r="AE133">
        <v>0</v>
      </c>
      <c r="AF133">
        <v>0</v>
      </c>
      <c r="AG133">
        <v>0</v>
      </c>
      <c r="AH133" t="s">
        <v>119</v>
      </c>
      <c r="AI133" s="1">
        <v>44690.627175925925</v>
      </c>
      <c r="AJ133">
        <v>133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7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x14ac:dyDescent="0.35">
      <c r="A134" t="s">
        <v>428</v>
      </c>
      <c r="B134" t="s">
        <v>80</v>
      </c>
      <c r="C134" t="s">
        <v>426</v>
      </c>
      <c r="D134" t="s">
        <v>82</v>
      </c>
      <c r="E134" s="2" t="str">
        <f t="shared" si="2"/>
        <v>FX22047648</v>
      </c>
      <c r="F134" t="s">
        <v>19</v>
      </c>
      <c r="G134" t="s">
        <v>19</v>
      </c>
      <c r="H134" t="s">
        <v>83</v>
      </c>
      <c r="I134" t="s">
        <v>429</v>
      </c>
      <c r="J134">
        <v>28</v>
      </c>
      <c r="K134" t="s">
        <v>85</v>
      </c>
      <c r="L134" t="s">
        <v>86</v>
      </c>
      <c r="M134" t="s">
        <v>87</v>
      </c>
      <c r="N134">
        <v>2</v>
      </c>
      <c r="O134" s="1">
        <v>44690.622071759259</v>
      </c>
      <c r="P134" s="1">
        <v>44690.625625000001</v>
      </c>
      <c r="Q134">
        <v>65</v>
      </c>
      <c r="R134">
        <v>242</v>
      </c>
      <c r="S134" t="b">
        <v>0</v>
      </c>
      <c r="T134" t="s">
        <v>88</v>
      </c>
      <c r="U134" t="b">
        <v>0</v>
      </c>
      <c r="V134" t="s">
        <v>223</v>
      </c>
      <c r="W134" s="1">
        <v>44690.623657407406</v>
      </c>
      <c r="X134">
        <v>90</v>
      </c>
      <c r="Y134">
        <v>21</v>
      </c>
      <c r="Z134">
        <v>0</v>
      </c>
      <c r="AA134">
        <v>21</v>
      </c>
      <c r="AB134">
        <v>0</v>
      </c>
      <c r="AC134">
        <v>0</v>
      </c>
      <c r="AD134">
        <v>7</v>
      </c>
      <c r="AE134">
        <v>0</v>
      </c>
      <c r="AF134">
        <v>0</v>
      </c>
      <c r="AG134">
        <v>0</v>
      </c>
      <c r="AH134" t="s">
        <v>119</v>
      </c>
      <c r="AI134" s="1">
        <v>44690.625625000001</v>
      </c>
      <c r="AJ134">
        <v>152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x14ac:dyDescent="0.35">
      <c r="A135" t="s">
        <v>430</v>
      </c>
      <c r="B135" t="s">
        <v>80</v>
      </c>
      <c r="C135" t="s">
        <v>426</v>
      </c>
      <c r="D135" t="s">
        <v>82</v>
      </c>
      <c r="E135" s="2" t="str">
        <f t="shared" si="2"/>
        <v>FX22047648</v>
      </c>
      <c r="F135" t="s">
        <v>19</v>
      </c>
      <c r="G135" t="s">
        <v>19</v>
      </c>
      <c r="H135" t="s">
        <v>83</v>
      </c>
      <c r="I135" t="s">
        <v>431</v>
      </c>
      <c r="J135">
        <v>71</v>
      </c>
      <c r="K135" t="s">
        <v>85</v>
      </c>
      <c r="L135" t="s">
        <v>86</v>
      </c>
      <c r="M135" t="s">
        <v>87</v>
      </c>
      <c r="N135">
        <v>2</v>
      </c>
      <c r="O135" s="1">
        <v>44690.622303240743</v>
      </c>
      <c r="P135" s="1">
        <v>44690.629560185182</v>
      </c>
      <c r="Q135">
        <v>253</v>
      </c>
      <c r="R135">
        <v>374</v>
      </c>
      <c r="S135" t="b">
        <v>0</v>
      </c>
      <c r="T135" t="s">
        <v>88</v>
      </c>
      <c r="U135" t="b">
        <v>0</v>
      </c>
      <c r="V135" t="s">
        <v>223</v>
      </c>
      <c r="W135" s="1">
        <v>44690.625625000001</v>
      </c>
      <c r="X135">
        <v>169</v>
      </c>
      <c r="Y135">
        <v>36</v>
      </c>
      <c r="Z135">
        <v>0</v>
      </c>
      <c r="AA135">
        <v>36</v>
      </c>
      <c r="AB135">
        <v>0</v>
      </c>
      <c r="AC135">
        <v>1</v>
      </c>
      <c r="AD135">
        <v>35</v>
      </c>
      <c r="AE135">
        <v>0</v>
      </c>
      <c r="AF135">
        <v>0</v>
      </c>
      <c r="AG135">
        <v>0</v>
      </c>
      <c r="AH135" t="s">
        <v>119</v>
      </c>
      <c r="AI135" s="1">
        <v>44690.629560185182</v>
      </c>
      <c r="AJ135">
        <v>205</v>
      </c>
      <c r="AK135">
        <v>1</v>
      </c>
      <c r="AL135">
        <v>0</v>
      </c>
      <c r="AM135">
        <v>1</v>
      </c>
      <c r="AN135">
        <v>0</v>
      </c>
      <c r="AO135">
        <v>1</v>
      </c>
      <c r="AP135">
        <v>34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x14ac:dyDescent="0.35">
      <c r="A136" t="s">
        <v>432</v>
      </c>
      <c r="B136" t="s">
        <v>80</v>
      </c>
      <c r="C136" t="s">
        <v>426</v>
      </c>
      <c r="D136" t="s">
        <v>82</v>
      </c>
      <c r="E136" s="2" t="str">
        <f t="shared" si="2"/>
        <v>FX22047648</v>
      </c>
      <c r="F136" t="s">
        <v>19</v>
      </c>
      <c r="G136" t="s">
        <v>19</v>
      </c>
      <c r="H136" t="s">
        <v>83</v>
      </c>
      <c r="I136" t="s">
        <v>433</v>
      </c>
      <c r="J136">
        <v>71</v>
      </c>
      <c r="K136" t="s">
        <v>85</v>
      </c>
      <c r="L136" t="s">
        <v>86</v>
      </c>
      <c r="M136" t="s">
        <v>87</v>
      </c>
      <c r="N136">
        <v>2</v>
      </c>
      <c r="O136" s="1">
        <v>44690.622349537036</v>
      </c>
      <c r="P136" s="1">
        <v>44690.631412037037</v>
      </c>
      <c r="Q136">
        <v>392</v>
      </c>
      <c r="R136">
        <v>391</v>
      </c>
      <c r="S136" t="b">
        <v>0</v>
      </c>
      <c r="T136" t="s">
        <v>88</v>
      </c>
      <c r="U136" t="b">
        <v>0</v>
      </c>
      <c r="V136" t="s">
        <v>106</v>
      </c>
      <c r="W136" s="1">
        <v>44690.626886574071</v>
      </c>
      <c r="X136">
        <v>231</v>
      </c>
      <c r="Y136">
        <v>39</v>
      </c>
      <c r="Z136">
        <v>0</v>
      </c>
      <c r="AA136">
        <v>39</v>
      </c>
      <c r="AB136">
        <v>0</v>
      </c>
      <c r="AC136">
        <v>1</v>
      </c>
      <c r="AD136">
        <v>32</v>
      </c>
      <c r="AE136">
        <v>0</v>
      </c>
      <c r="AF136">
        <v>0</v>
      </c>
      <c r="AG136">
        <v>0</v>
      </c>
      <c r="AH136" t="s">
        <v>119</v>
      </c>
      <c r="AI136" s="1">
        <v>44690.631412037037</v>
      </c>
      <c r="AJ136">
        <v>160</v>
      </c>
      <c r="AK136">
        <v>1</v>
      </c>
      <c r="AL136">
        <v>0</v>
      </c>
      <c r="AM136">
        <v>1</v>
      </c>
      <c r="AN136">
        <v>0</v>
      </c>
      <c r="AO136">
        <v>1</v>
      </c>
      <c r="AP136">
        <v>31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x14ac:dyDescent="0.35">
      <c r="A137" t="s">
        <v>434</v>
      </c>
      <c r="B137" t="s">
        <v>80</v>
      </c>
      <c r="C137" t="s">
        <v>426</v>
      </c>
      <c r="D137" t="s">
        <v>82</v>
      </c>
      <c r="E137" s="2" t="str">
        <f t="shared" si="2"/>
        <v>FX22047648</v>
      </c>
      <c r="F137" t="s">
        <v>19</v>
      </c>
      <c r="G137" t="s">
        <v>19</v>
      </c>
      <c r="H137" t="s">
        <v>83</v>
      </c>
      <c r="I137" t="s">
        <v>435</v>
      </c>
      <c r="J137">
        <v>28</v>
      </c>
      <c r="K137" t="s">
        <v>85</v>
      </c>
      <c r="L137" t="s">
        <v>86</v>
      </c>
      <c r="M137" t="s">
        <v>87</v>
      </c>
      <c r="N137">
        <v>2</v>
      </c>
      <c r="O137" s="1">
        <v>44690.622430555559</v>
      </c>
      <c r="P137" s="1">
        <v>44690.633113425924</v>
      </c>
      <c r="Q137">
        <v>677</v>
      </c>
      <c r="R137">
        <v>246</v>
      </c>
      <c r="S137" t="b">
        <v>0</v>
      </c>
      <c r="T137" t="s">
        <v>88</v>
      </c>
      <c r="U137" t="b">
        <v>0</v>
      </c>
      <c r="V137" t="s">
        <v>223</v>
      </c>
      <c r="W137" s="1">
        <v>44690.626793981479</v>
      </c>
      <c r="X137">
        <v>100</v>
      </c>
      <c r="Y137">
        <v>21</v>
      </c>
      <c r="Z137">
        <v>0</v>
      </c>
      <c r="AA137">
        <v>21</v>
      </c>
      <c r="AB137">
        <v>0</v>
      </c>
      <c r="AC137">
        <v>1</v>
      </c>
      <c r="AD137">
        <v>7</v>
      </c>
      <c r="AE137">
        <v>0</v>
      </c>
      <c r="AF137">
        <v>0</v>
      </c>
      <c r="AG137">
        <v>0</v>
      </c>
      <c r="AH137" t="s">
        <v>119</v>
      </c>
      <c r="AI137" s="1">
        <v>44690.633113425924</v>
      </c>
      <c r="AJ137">
        <v>146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6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x14ac:dyDescent="0.35">
      <c r="A138" t="s">
        <v>436</v>
      </c>
      <c r="B138" t="s">
        <v>80</v>
      </c>
      <c r="C138" t="s">
        <v>426</v>
      </c>
      <c r="D138" t="s">
        <v>82</v>
      </c>
      <c r="E138" s="2" t="str">
        <f t="shared" si="2"/>
        <v>FX22047648</v>
      </c>
      <c r="F138" t="s">
        <v>19</v>
      </c>
      <c r="G138" t="s">
        <v>19</v>
      </c>
      <c r="H138" t="s">
        <v>83</v>
      </c>
      <c r="I138" t="s">
        <v>437</v>
      </c>
      <c r="J138">
        <v>28</v>
      </c>
      <c r="K138" t="s">
        <v>85</v>
      </c>
      <c r="L138" t="s">
        <v>86</v>
      </c>
      <c r="M138" t="s">
        <v>87</v>
      </c>
      <c r="N138">
        <v>2</v>
      </c>
      <c r="O138" s="1">
        <v>44690.622453703705</v>
      </c>
      <c r="P138" s="1">
        <v>44690.634398148148</v>
      </c>
      <c r="Q138">
        <v>842</v>
      </c>
      <c r="R138">
        <v>190</v>
      </c>
      <c r="S138" t="b">
        <v>0</v>
      </c>
      <c r="T138" t="s">
        <v>88</v>
      </c>
      <c r="U138" t="b">
        <v>0</v>
      </c>
      <c r="V138" t="s">
        <v>223</v>
      </c>
      <c r="W138" s="1">
        <v>44690.62773148148</v>
      </c>
      <c r="X138">
        <v>80</v>
      </c>
      <c r="Y138">
        <v>21</v>
      </c>
      <c r="Z138">
        <v>0</v>
      </c>
      <c r="AA138">
        <v>21</v>
      </c>
      <c r="AB138">
        <v>0</v>
      </c>
      <c r="AC138">
        <v>0</v>
      </c>
      <c r="AD138">
        <v>7</v>
      </c>
      <c r="AE138">
        <v>0</v>
      </c>
      <c r="AF138">
        <v>0</v>
      </c>
      <c r="AG138">
        <v>0</v>
      </c>
      <c r="AH138" t="s">
        <v>119</v>
      </c>
      <c r="AI138" s="1">
        <v>44690.634398148148</v>
      </c>
      <c r="AJ138">
        <v>110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7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x14ac:dyDescent="0.35">
      <c r="A139" t="s">
        <v>438</v>
      </c>
      <c r="B139" t="s">
        <v>80</v>
      </c>
      <c r="C139" t="s">
        <v>439</v>
      </c>
      <c r="D139" t="s">
        <v>82</v>
      </c>
      <c r="E139" s="2" t="str">
        <f>HYPERLINK("capsilon://?command=openfolder&amp;siteaddress=FAM.docvelocity-na8.net&amp;folderid=FX1BC8605A-0960-A5B8-0CFF-C2D503DF10D8","FX22047079")</f>
        <v>FX22047079</v>
      </c>
      <c r="F139" t="s">
        <v>19</v>
      </c>
      <c r="G139" t="s">
        <v>19</v>
      </c>
      <c r="H139" t="s">
        <v>83</v>
      </c>
      <c r="I139" t="s">
        <v>440</v>
      </c>
      <c r="J139">
        <v>0</v>
      </c>
      <c r="K139" t="s">
        <v>85</v>
      </c>
      <c r="L139" t="s">
        <v>86</v>
      </c>
      <c r="M139" t="s">
        <v>87</v>
      </c>
      <c r="N139">
        <v>2</v>
      </c>
      <c r="O139" s="1">
        <v>44690.63071759259</v>
      </c>
      <c r="P139" s="1">
        <v>44690.655960648146</v>
      </c>
      <c r="Q139">
        <v>1345</v>
      </c>
      <c r="R139">
        <v>836</v>
      </c>
      <c r="S139" t="b">
        <v>0</v>
      </c>
      <c r="T139" t="s">
        <v>88</v>
      </c>
      <c r="U139" t="b">
        <v>0</v>
      </c>
      <c r="V139" t="s">
        <v>114</v>
      </c>
      <c r="W139" s="1">
        <v>44690.653379629628</v>
      </c>
      <c r="X139">
        <v>631</v>
      </c>
      <c r="Y139">
        <v>52</v>
      </c>
      <c r="Z139">
        <v>0</v>
      </c>
      <c r="AA139">
        <v>52</v>
      </c>
      <c r="AB139">
        <v>0</v>
      </c>
      <c r="AC139">
        <v>42</v>
      </c>
      <c r="AD139">
        <v>-52</v>
      </c>
      <c r="AE139">
        <v>0</v>
      </c>
      <c r="AF139">
        <v>0</v>
      </c>
      <c r="AG139">
        <v>0</v>
      </c>
      <c r="AH139" t="s">
        <v>218</v>
      </c>
      <c r="AI139" s="1">
        <v>44690.655960648146</v>
      </c>
      <c r="AJ139">
        <v>98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-52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x14ac:dyDescent="0.35">
      <c r="A140" t="s">
        <v>441</v>
      </c>
      <c r="B140" t="s">
        <v>80</v>
      </c>
      <c r="C140" t="s">
        <v>439</v>
      </c>
      <c r="D140" t="s">
        <v>82</v>
      </c>
      <c r="E140" s="2" t="str">
        <f>HYPERLINK("capsilon://?command=openfolder&amp;siteaddress=FAM.docvelocity-na8.net&amp;folderid=FX1BC8605A-0960-A5B8-0CFF-C2D503DF10D8","FX22047079")</f>
        <v>FX22047079</v>
      </c>
      <c r="F140" t="s">
        <v>19</v>
      </c>
      <c r="G140" t="s">
        <v>19</v>
      </c>
      <c r="H140" t="s">
        <v>83</v>
      </c>
      <c r="I140" t="s">
        <v>442</v>
      </c>
      <c r="J140">
        <v>84</v>
      </c>
      <c r="K140" t="s">
        <v>85</v>
      </c>
      <c r="L140" t="s">
        <v>86</v>
      </c>
      <c r="M140" t="s">
        <v>82</v>
      </c>
      <c r="N140">
        <v>2</v>
      </c>
      <c r="O140" s="1">
        <v>44690.635231481479</v>
      </c>
      <c r="P140" s="1">
        <v>44690.646585648145</v>
      </c>
      <c r="Q140">
        <v>522</v>
      </c>
      <c r="R140">
        <v>459</v>
      </c>
      <c r="S140" t="b">
        <v>0</v>
      </c>
      <c r="T140" t="s">
        <v>443</v>
      </c>
      <c r="U140" t="b">
        <v>0</v>
      </c>
      <c r="V140" t="s">
        <v>210</v>
      </c>
      <c r="W140" s="1">
        <v>44690.640983796293</v>
      </c>
      <c r="X140">
        <v>454</v>
      </c>
      <c r="Y140">
        <v>64</v>
      </c>
      <c r="Z140">
        <v>0</v>
      </c>
      <c r="AA140">
        <v>64</v>
      </c>
      <c r="AB140">
        <v>0</v>
      </c>
      <c r="AC140">
        <v>12</v>
      </c>
      <c r="AD140">
        <v>20</v>
      </c>
      <c r="AE140">
        <v>0</v>
      </c>
      <c r="AF140">
        <v>0</v>
      </c>
      <c r="AG140">
        <v>0</v>
      </c>
      <c r="AH140" t="s">
        <v>443</v>
      </c>
      <c r="AI140" s="1">
        <v>44690.646585648145</v>
      </c>
      <c r="AJ140">
        <v>5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20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x14ac:dyDescent="0.35">
      <c r="A141" t="s">
        <v>444</v>
      </c>
      <c r="B141" t="s">
        <v>80</v>
      </c>
      <c r="C141" t="s">
        <v>445</v>
      </c>
      <c r="D141" t="s">
        <v>82</v>
      </c>
      <c r="E141" s="2" t="str">
        <f>HYPERLINK("capsilon://?command=openfolder&amp;siteaddress=FAM.docvelocity-na8.net&amp;folderid=FX637BEF1B-87C3-22C6-3177-1F693829DD47","FX22049909")</f>
        <v>FX22049909</v>
      </c>
      <c r="F141" t="s">
        <v>19</v>
      </c>
      <c r="G141" t="s">
        <v>19</v>
      </c>
      <c r="H141" t="s">
        <v>83</v>
      </c>
      <c r="I141" t="s">
        <v>446</v>
      </c>
      <c r="J141">
        <v>79</v>
      </c>
      <c r="K141" t="s">
        <v>85</v>
      </c>
      <c r="L141" t="s">
        <v>86</v>
      </c>
      <c r="M141" t="s">
        <v>87</v>
      </c>
      <c r="N141">
        <v>2</v>
      </c>
      <c r="O141" s="1">
        <v>44690.6408912037</v>
      </c>
      <c r="P141" s="1">
        <v>44690.648298611108</v>
      </c>
      <c r="Q141">
        <v>291</v>
      </c>
      <c r="R141">
        <v>349</v>
      </c>
      <c r="S141" t="b">
        <v>0</v>
      </c>
      <c r="T141" t="s">
        <v>88</v>
      </c>
      <c r="U141" t="b">
        <v>0</v>
      </c>
      <c r="V141" t="s">
        <v>210</v>
      </c>
      <c r="W141" s="1">
        <v>44690.643379629626</v>
      </c>
      <c r="X141">
        <v>206</v>
      </c>
      <c r="Y141">
        <v>69</v>
      </c>
      <c r="Z141">
        <v>0</v>
      </c>
      <c r="AA141">
        <v>69</v>
      </c>
      <c r="AB141">
        <v>0</v>
      </c>
      <c r="AC141">
        <v>6</v>
      </c>
      <c r="AD141">
        <v>10</v>
      </c>
      <c r="AE141">
        <v>0</v>
      </c>
      <c r="AF141">
        <v>0</v>
      </c>
      <c r="AG141">
        <v>0</v>
      </c>
      <c r="AH141" t="s">
        <v>218</v>
      </c>
      <c r="AI141" s="1">
        <v>44690.648298611108</v>
      </c>
      <c r="AJ141">
        <v>143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10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x14ac:dyDescent="0.35">
      <c r="A142" t="s">
        <v>447</v>
      </c>
      <c r="B142" t="s">
        <v>80</v>
      </c>
      <c r="C142" t="s">
        <v>445</v>
      </c>
      <c r="D142" t="s">
        <v>82</v>
      </c>
      <c r="E142" s="2" t="str">
        <f>HYPERLINK("capsilon://?command=openfolder&amp;siteaddress=FAM.docvelocity-na8.net&amp;folderid=FX637BEF1B-87C3-22C6-3177-1F693829DD47","FX22049909")</f>
        <v>FX22049909</v>
      </c>
      <c r="F142" t="s">
        <v>19</v>
      </c>
      <c r="G142" t="s">
        <v>19</v>
      </c>
      <c r="H142" t="s">
        <v>83</v>
      </c>
      <c r="I142" t="s">
        <v>448</v>
      </c>
      <c r="J142">
        <v>84</v>
      </c>
      <c r="K142" t="s">
        <v>85</v>
      </c>
      <c r="L142" t="s">
        <v>86</v>
      </c>
      <c r="M142" t="s">
        <v>87</v>
      </c>
      <c r="N142">
        <v>2</v>
      </c>
      <c r="O142" s="1">
        <v>44690.641099537039</v>
      </c>
      <c r="P142" s="1">
        <v>44690.649513888886</v>
      </c>
      <c r="Q142">
        <v>437</v>
      </c>
      <c r="R142">
        <v>290</v>
      </c>
      <c r="S142" t="b">
        <v>0</v>
      </c>
      <c r="T142" t="s">
        <v>88</v>
      </c>
      <c r="U142" t="b">
        <v>0</v>
      </c>
      <c r="V142" t="s">
        <v>210</v>
      </c>
      <c r="W142" s="1">
        <v>44690.645532407405</v>
      </c>
      <c r="X142">
        <v>186</v>
      </c>
      <c r="Y142">
        <v>74</v>
      </c>
      <c r="Z142">
        <v>0</v>
      </c>
      <c r="AA142">
        <v>74</v>
      </c>
      <c r="AB142">
        <v>0</v>
      </c>
      <c r="AC142">
        <v>5</v>
      </c>
      <c r="AD142">
        <v>10</v>
      </c>
      <c r="AE142">
        <v>0</v>
      </c>
      <c r="AF142">
        <v>0</v>
      </c>
      <c r="AG142">
        <v>0</v>
      </c>
      <c r="AH142" t="s">
        <v>218</v>
      </c>
      <c r="AI142" s="1">
        <v>44690.649513888886</v>
      </c>
      <c r="AJ142">
        <v>104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10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x14ac:dyDescent="0.35">
      <c r="A143" t="s">
        <v>449</v>
      </c>
      <c r="B143" t="s">
        <v>80</v>
      </c>
      <c r="C143" t="s">
        <v>439</v>
      </c>
      <c r="D143" t="s">
        <v>82</v>
      </c>
      <c r="E143" s="2" t="str">
        <f>HYPERLINK("capsilon://?command=openfolder&amp;siteaddress=FAM.docvelocity-na8.net&amp;folderid=FX1BC8605A-0960-A5B8-0CFF-C2D503DF10D8","FX22047079")</f>
        <v>FX22047079</v>
      </c>
      <c r="F143" t="s">
        <v>19</v>
      </c>
      <c r="G143" t="s">
        <v>19</v>
      </c>
      <c r="H143" t="s">
        <v>83</v>
      </c>
      <c r="I143" t="s">
        <v>450</v>
      </c>
      <c r="J143">
        <v>0</v>
      </c>
      <c r="K143" t="s">
        <v>85</v>
      </c>
      <c r="L143" t="s">
        <v>86</v>
      </c>
      <c r="M143" t="s">
        <v>87</v>
      </c>
      <c r="N143">
        <v>2</v>
      </c>
      <c r="O143" s="1">
        <v>44690.642071759263</v>
      </c>
      <c r="P143" s="1">
        <v>44690.654814814814</v>
      </c>
      <c r="Q143">
        <v>303</v>
      </c>
      <c r="R143">
        <v>798</v>
      </c>
      <c r="S143" t="b">
        <v>0</v>
      </c>
      <c r="T143" t="s">
        <v>88</v>
      </c>
      <c r="U143" t="b">
        <v>0</v>
      </c>
      <c r="V143" t="s">
        <v>210</v>
      </c>
      <c r="W143" s="1">
        <v>44690.652546296296</v>
      </c>
      <c r="X143">
        <v>605</v>
      </c>
      <c r="Y143">
        <v>52</v>
      </c>
      <c r="Z143">
        <v>0</v>
      </c>
      <c r="AA143">
        <v>52</v>
      </c>
      <c r="AB143">
        <v>0</v>
      </c>
      <c r="AC143">
        <v>38</v>
      </c>
      <c r="AD143">
        <v>-52</v>
      </c>
      <c r="AE143">
        <v>0</v>
      </c>
      <c r="AF143">
        <v>0</v>
      </c>
      <c r="AG143">
        <v>0</v>
      </c>
      <c r="AH143" t="s">
        <v>218</v>
      </c>
      <c r="AI143" s="1">
        <v>44690.654814814814</v>
      </c>
      <c r="AJ143">
        <v>193</v>
      </c>
      <c r="AK143">
        <v>2</v>
      </c>
      <c r="AL143">
        <v>0</v>
      </c>
      <c r="AM143">
        <v>2</v>
      </c>
      <c r="AN143">
        <v>0</v>
      </c>
      <c r="AO143">
        <v>2</v>
      </c>
      <c r="AP143">
        <v>-54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x14ac:dyDescent="0.35">
      <c r="A144" t="s">
        <v>451</v>
      </c>
      <c r="B144" t="s">
        <v>80</v>
      </c>
      <c r="C144" t="s">
        <v>439</v>
      </c>
      <c r="D144" t="s">
        <v>82</v>
      </c>
      <c r="E144" s="2" t="str">
        <f>HYPERLINK("capsilon://?command=openfolder&amp;siteaddress=FAM.docvelocity-na8.net&amp;folderid=FX1BC8605A-0960-A5B8-0CFF-C2D503DF10D8","FX22047079")</f>
        <v>FX22047079</v>
      </c>
      <c r="F144" t="s">
        <v>19</v>
      </c>
      <c r="G144" t="s">
        <v>19</v>
      </c>
      <c r="H144" t="s">
        <v>83</v>
      </c>
      <c r="I144" t="s">
        <v>452</v>
      </c>
      <c r="J144">
        <v>84</v>
      </c>
      <c r="K144" t="s">
        <v>85</v>
      </c>
      <c r="L144" t="s">
        <v>86</v>
      </c>
      <c r="M144" t="s">
        <v>87</v>
      </c>
      <c r="N144">
        <v>2</v>
      </c>
      <c r="O144" s="1">
        <v>44690.644444444442</v>
      </c>
      <c r="P144" s="1">
        <v>44690.677025462966</v>
      </c>
      <c r="Q144">
        <v>2220</v>
      </c>
      <c r="R144">
        <v>595</v>
      </c>
      <c r="S144" t="b">
        <v>0</v>
      </c>
      <c r="T144" t="s">
        <v>88</v>
      </c>
      <c r="U144" t="b">
        <v>0</v>
      </c>
      <c r="V144" t="s">
        <v>210</v>
      </c>
      <c r="W144" s="1">
        <v>44690.654999999999</v>
      </c>
      <c r="X144">
        <v>211</v>
      </c>
      <c r="Y144">
        <v>64</v>
      </c>
      <c r="Z144">
        <v>0</v>
      </c>
      <c r="AA144">
        <v>64</v>
      </c>
      <c r="AB144">
        <v>0</v>
      </c>
      <c r="AC144">
        <v>12</v>
      </c>
      <c r="AD144">
        <v>20</v>
      </c>
      <c r="AE144">
        <v>0</v>
      </c>
      <c r="AF144">
        <v>0</v>
      </c>
      <c r="AG144">
        <v>0</v>
      </c>
      <c r="AH144" t="s">
        <v>119</v>
      </c>
      <c r="AI144" s="1">
        <v>44690.677025462966</v>
      </c>
      <c r="AJ144">
        <v>349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20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x14ac:dyDescent="0.35">
      <c r="A145" t="s">
        <v>453</v>
      </c>
      <c r="B145" t="s">
        <v>80</v>
      </c>
      <c r="C145" t="s">
        <v>454</v>
      </c>
      <c r="D145" t="s">
        <v>82</v>
      </c>
      <c r="E145" s="2" t="str">
        <f>HYPERLINK("capsilon://?command=openfolder&amp;siteaddress=FAM.docvelocity-na8.net&amp;folderid=FXB1CAC752-759D-D541-A60B-EECB1E896FA3","FX220410721")</f>
        <v>FX220410721</v>
      </c>
      <c r="F145" t="s">
        <v>19</v>
      </c>
      <c r="G145" t="s">
        <v>19</v>
      </c>
      <c r="H145" t="s">
        <v>83</v>
      </c>
      <c r="I145" t="s">
        <v>455</v>
      </c>
      <c r="J145">
        <v>0</v>
      </c>
      <c r="K145" t="s">
        <v>85</v>
      </c>
      <c r="L145" t="s">
        <v>86</v>
      </c>
      <c r="M145" t="s">
        <v>87</v>
      </c>
      <c r="N145">
        <v>2</v>
      </c>
      <c r="O145" s="1">
        <v>44690.674953703703</v>
      </c>
      <c r="P145" s="1">
        <v>44690.713842592595</v>
      </c>
      <c r="Q145">
        <v>2686</v>
      </c>
      <c r="R145">
        <v>674</v>
      </c>
      <c r="S145" t="b">
        <v>0</v>
      </c>
      <c r="T145" t="s">
        <v>88</v>
      </c>
      <c r="U145" t="b">
        <v>0</v>
      </c>
      <c r="V145" t="s">
        <v>456</v>
      </c>
      <c r="W145" s="1">
        <v>44690.684363425928</v>
      </c>
      <c r="X145">
        <v>541</v>
      </c>
      <c r="Y145">
        <v>52</v>
      </c>
      <c r="Z145">
        <v>0</v>
      </c>
      <c r="AA145">
        <v>52</v>
      </c>
      <c r="AB145">
        <v>0</v>
      </c>
      <c r="AC145">
        <v>27</v>
      </c>
      <c r="AD145">
        <v>-52</v>
      </c>
      <c r="AE145">
        <v>0</v>
      </c>
      <c r="AF145">
        <v>0</v>
      </c>
      <c r="AG145">
        <v>0</v>
      </c>
      <c r="AH145" t="s">
        <v>218</v>
      </c>
      <c r="AI145" s="1">
        <v>44690.713842592595</v>
      </c>
      <c r="AJ145">
        <v>123</v>
      </c>
      <c r="AK145">
        <v>2</v>
      </c>
      <c r="AL145">
        <v>0</v>
      </c>
      <c r="AM145">
        <v>2</v>
      </c>
      <c r="AN145">
        <v>0</v>
      </c>
      <c r="AO145">
        <v>2</v>
      </c>
      <c r="AP145">
        <v>-54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x14ac:dyDescent="0.35">
      <c r="A146" t="s">
        <v>457</v>
      </c>
      <c r="B146" t="s">
        <v>80</v>
      </c>
      <c r="C146" t="s">
        <v>458</v>
      </c>
      <c r="D146" t="s">
        <v>82</v>
      </c>
      <c r="E146" s="2" t="str">
        <f>HYPERLINK("capsilon://?command=openfolder&amp;siteaddress=FAM.docvelocity-na8.net&amp;folderid=FXC39D9DFF-FCFC-DCCD-0BCF-51613D307BB5","FX2205624")</f>
        <v>FX2205624</v>
      </c>
      <c r="F146" t="s">
        <v>19</v>
      </c>
      <c r="G146" t="s">
        <v>19</v>
      </c>
      <c r="H146" t="s">
        <v>83</v>
      </c>
      <c r="I146" t="s">
        <v>459</v>
      </c>
      <c r="J146">
        <v>0</v>
      </c>
      <c r="K146" t="s">
        <v>85</v>
      </c>
      <c r="L146" t="s">
        <v>86</v>
      </c>
      <c r="M146" t="s">
        <v>87</v>
      </c>
      <c r="N146">
        <v>2</v>
      </c>
      <c r="O146" s="1">
        <v>44690.728877314818</v>
      </c>
      <c r="P146" s="1">
        <v>44690.779606481483</v>
      </c>
      <c r="Q146">
        <v>3626</v>
      </c>
      <c r="R146">
        <v>757</v>
      </c>
      <c r="S146" t="b">
        <v>0</v>
      </c>
      <c r="T146" t="s">
        <v>88</v>
      </c>
      <c r="U146" t="b">
        <v>0</v>
      </c>
      <c r="V146" t="s">
        <v>210</v>
      </c>
      <c r="W146" s="1">
        <v>44690.738564814812</v>
      </c>
      <c r="X146">
        <v>519</v>
      </c>
      <c r="Y146">
        <v>52</v>
      </c>
      <c r="Z146">
        <v>0</v>
      </c>
      <c r="AA146">
        <v>52</v>
      </c>
      <c r="AB146">
        <v>0</v>
      </c>
      <c r="AC146">
        <v>30</v>
      </c>
      <c r="AD146">
        <v>-52</v>
      </c>
      <c r="AE146">
        <v>0</v>
      </c>
      <c r="AF146">
        <v>0</v>
      </c>
      <c r="AG146">
        <v>0</v>
      </c>
      <c r="AH146" t="s">
        <v>218</v>
      </c>
      <c r="AI146" s="1">
        <v>44690.779606481483</v>
      </c>
      <c r="AJ146">
        <v>230</v>
      </c>
      <c r="AK146">
        <v>1</v>
      </c>
      <c r="AL146">
        <v>0</v>
      </c>
      <c r="AM146">
        <v>1</v>
      </c>
      <c r="AN146">
        <v>0</v>
      </c>
      <c r="AO146">
        <v>1</v>
      </c>
      <c r="AP146">
        <v>-53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x14ac:dyDescent="0.35">
      <c r="A147" t="s">
        <v>460</v>
      </c>
      <c r="B147" t="s">
        <v>80</v>
      </c>
      <c r="C147" t="s">
        <v>458</v>
      </c>
      <c r="D147" t="s">
        <v>82</v>
      </c>
      <c r="E147" s="2" t="str">
        <f>HYPERLINK("capsilon://?command=openfolder&amp;siteaddress=FAM.docvelocity-na8.net&amp;folderid=FXC39D9DFF-FCFC-DCCD-0BCF-51613D307BB5","FX2205624")</f>
        <v>FX2205624</v>
      </c>
      <c r="F147" t="s">
        <v>19</v>
      </c>
      <c r="G147" t="s">
        <v>19</v>
      </c>
      <c r="H147" t="s">
        <v>83</v>
      </c>
      <c r="I147" t="s">
        <v>461</v>
      </c>
      <c r="J147">
        <v>0</v>
      </c>
      <c r="K147" t="s">
        <v>85</v>
      </c>
      <c r="L147" t="s">
        <v>86</v>
      </c>
      <c r="M147" t="s">
        <v>87</v>
      </c>
      <c r="N147">
        <v>2</v>
      </c>
      <c r="O147" s="1">
        <v>44690.729085648149</v>
      </c>
      <c r="P147" s="1">
        <v>44690.781145833331</v>
      </c>
      <c r="Q147">
        <v>3887</v>
      </c>
      <c r="R147">
        <v>611</v>
      </c>
      <c r="S147" t="b">
        <v>0</v>
      </c>
      <c r="T147" t="s">
        <v>88</v>
      </c>
      <c r="U147" t="b">
        <v>0</v>
      </c>
      <c r="V147" t="s">
        <v>114</v>
      </c>
      <c r="W147" s="1">
        <v>44690.739432870374</v>
      </c>
      <c r="X147">
        <v>466</v>
      </c>
      <c r="Y147">
        <v>52</v>
      </c>
      <c r="Z147">
        <v>0</v>
      </c>
      <c r="AA147">
        <v>52</v>
      </c>
      <c r="AB147">
        <v>0</v>
      </c>
      <c r="AC147">
        <v>39</v>
      </c>
      <c r="AD147">
        <v>-52</v>
      </c>
      <c r="AE147">
        <v>0</v>
      </c>
      <c r="AF147">
        <v>0</v>
      </c>
      <c r="AG147">
        <v>0</v>
      </c>
      <c r="AH147" t="s">
        <v>218</v>
      </c>
      <c r="AI147" s="1">
        <v>44690.781145833331</v>
      </c>
      <c r="AJ147">
        <v>132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-52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x14ac:dyDescent="0.35">
      <c r="A148" t="s">
        <v>462</v>
      </c>
      <c r="B148" t="s">
        <v>80</v>
      </c>
      <c r="C148" t="s">
        <v>458</v>
      </c>
      <c r="D148" t="s">
        <v>82</v>
      </c>
      <c r="E148" s="2" t="str">
        <f>HYPERLINK("capsilon://?command=openfolder&amp;siteaddress=FAM.docvelocity-na8.net&amp;folderid=FXC39D9DFF-FCFC-DCCD-0BCF-51613D307BB5","FX2205624")</f>
        <v>FX2205624</v>
      </c>
      <c r="F148" t="s">
        <v>19</v>
      </c>
      <c r="G148" t="s">
        <v>19</v>
      </c>
      <c r="H148" t="s">
        <v>83</v>
      </c>
      <c r="I148" t="s">
        <v>463</v>
      </c>
      <c r="J148">
        <v>0</v>
      </c>
      <c r="K148" t="s">
        <v>85</v>
      </c>
      <c r="L148" t="s">
        <v>86</v>
      </c>
      <c r="M148" t="s">
        <v>87</v>
      </c>
      <c r="N148">
        <v>2</v>
      </c>
      <c r="O148" s="1">
        <v>44690.729386574072</v>
      </c>
      <c r="P148" s="1">
        <v>44690.78297453704</v>
      </c>
      <c r="Q148">
        <v>3982</v>
      </c>
      <c r="R148">
        <v>648</v>
      </c>
      <c r="S148" t="b">
        <v>0</v>
      </c>
      <c r="T148" t="s">
        <v>88</v>
      </c>
      <c r="U148" t="b">
        <v>0</v>
      </c>
      <c r="V148" t="s">
        <v>456</v>
      </c>
      <c r="W148" s="1">
        <v>44690.739872685182</v>
      </c>
      <c r="X148">
        <v>486</v>
      </c>
      <c r="Y148">
        <v>52</v>
      </c>
      <c r="Z148">
        <v>0</v>
      </c>
      <c r="AA148">
        <v>52</v>
      </c>
      <c r="AB148">
        <v>0</v>
      </c>
      <c r="AC148">
        <v>24</v>
      </c>
      <c r="AD148">
        <v>-52</v>
      </c>
      <c r="AE148">
        <v>0</v>
      </c>
      <c r="AF148">
        <v>0</v>
      </c>
      <c r="AG148">
        <v>0</v>
      </c>
      <c r="AH148" t="s">
        <v>218</v>
      </c>
      <c r="AI148" s="1">
        <v>44690.78297453704</v>
      </c>
      <c r="AJ148">
        <v>157</v>
      </c>
      <c r="AK148">
        <v>1</v>
      </c>
      <c r="AL148">
        <v>0</v>
      </c>
      <c r="AM148">
        <v>1</v>
      </c>
      <c r="AN148">
        <v>0</v>
      </c>
      <c r="AO148">
        <v>1</v>
      </c>
      <c r="AP148">
        <v>-53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x14ac:dyDescent="0.35">
      <c r="A149" t="s">
        <v>464</v>
      </c>
      <c r="B149" t="s">
        <v>80</v>
      </c>
      <c r="C149" t="s">
        <v>195</v>
      </c>
      <c r="D149" t="s">
        <v>82</v>
      </c>
      <c r="E149" s="2" t="str">
        <f>HYPERLINK("capsilon://?command=openfolder&amp;siteaddress=FAM.docvelocity-na8.net&amp;folderid=FX94DC2577-C75D-6723-8EC5-EE92E4B44981","FX22043047")</f>
        <v>FX22043047</v>
      </c>
      <c r="F149" t="s">
        <v>19</v>
      </c>
      <c r="G149" t="s">
        <v>19</v>
      </c>
      <c r="H149" t="s">
        <v>83</v>
      </c>
      <c r="I149" t="s">
        <v>465</v>
      </c>
      <c r="J149">
        <v>0</v>
      </c>
      <c r="K149" t="s">
        <v>85</v>
      </c>
      <c r="L149" t="s">
        <v>86</v>
      </c>
      <c r="M149" t="s">
        <v>87</v>
      </c>
      <c r="N149">
        <v>2</v>
      </c>
      <c r="O149" s="1">
        <v>44690.731770833336</v>
      </c>
      <c r="P149" s="1">
        <v>44690.783634259256</v>
      </c>
      <c r="Q149">
        <v>4341</v>
      </c>
      <c r="R149">
        <v>140</v>
      </c>
      <c r="S149" t="b">
        <v>0</v>
      </c>
      <c r="T149" t="s">
        <v>88</v>
      </c>
      <c r="U149" t="b">
        <v>0</v>
      </c>
      <c r="V149" t="s">
        <v>210</v>
      </c>
      <c r="W149" s="1">
        <v>44690.739178240743</v>
      </c>
      <c r="X149">
        <v>52</v>
      </c>
      <c r="Y149">
        <v>9</v>
      </c>
      <c r="Z149">
        <v>0</v>
      </c>
      <c r="AA149">
        <v>9</v>
      </c>
      <c r="AB149">
        <v>0</v>
      </c>
      <c r="AC149">
        <v>0</v>
      </c>
      <c r="AD149">
        <v>-9</v>
      </c>
      <c r="AE149">
        <v>0</v>
      </c>
      <c r="AF149">
        <v>0</v>
      </c>
      <c r="AG149">
        <v>0</v>
      </c>
      <c r="AH149" t="s">
        <v>218</v>
      </c>
      <c r="AI149" s="1">
        <v>44690.783634259256</v>
      </c>
      <c r="AJ149">
        <v>56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-9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x14ac:dyDescent="0.35">
      <c r="A150" t="s">
        <v>466</v>
      </c>
      <c r="B150" t="s">
        <v>80</v>
      </c>
      <c r="C150" t="s">
        <v>467</v>
      </c>
      <c r="D150" t="s">
        <v>82</v>
      </c>
      <c r="E150" s="2" t="str">
        <f>HYPERLINK("capsilon://?command=openfolder&amp;siteaddress=FAM.docvelocity-na8.net&amp;folderid=FX3E12A240-2CB7-EF7C-AEE5-822E93DC33AE","FX220410367")</f>
        <v>FX220410367</v>
      </c>
      <c r="F150" t="s">
        <v>19</v>
      </c>
      <c r="G150" t="s">
        <v>19</v>
      </c>
      <c r="H150" t="s">
        <v>83</v>
      </c>
      <c r="I150" t="s">
        <v>468</v>
      </c>
      <c r="J150">
        <v>65</v>
      </c>
      <c r="K150" t="s">
        <v>85</v>
      </c>
      <c r="L150" t="s">
        <v>86</v>
      </c>
      <c r="M150" t="s">
        <v>87</v>
      </c>
      <c r="N150">
        <v>2</v>
      </c>
      <c r="O150" s="1">
        <v>44690.761516203704</v>
      </c>
      <c r="P150" s="1">
        <v>44690.785081018519</v>
      </c>
      <c r="Q150">
        <v>1221</v>
      </c>
      <c r="R150">
        <v>815</v>
      </c>
      <c r="S150" t="b">
        <v>0</v>
      </c>
      <c r="T150" t="s">
        <v>88</v>
      </c>
      <c r="U150" t="b">
        <v>0</v>
      </c>
      <c r="V150" t="s">
        <v>106</v>
      </c>
      <c r="W150" s="1">
        <v>44690.770254629628</v>
      </c>
      <c r="X150">
        <v>663</v>
      </c>
      <c r="Y150">
        <v>64</v>
      </c>
      <c r="Z150">
        <v>0</v>
      </c>
      <c r="AA150">
        <v>64</v>
      </c>
      <c r="AB150">
        <v>5</v>
      </c>
      <c r="AC150">
        <v>26</v>
      </c>
      <c r="AD150">
        <v>1</v>
      </c>
      <c r="AE150">
        <v>0</v>
      </c>
      <c r="AF150">
        <v>0</v>
      </c>
      <c r="AG150">
        <v>0</v>
      </c>
      <c r="AH150" t="s">
        <v>218</v>
      </c>
      <c r="AI150" s="1">
        <v>44690.785081018519</v>
      </c>
      <c r="AJ150">
        <v>124</v>
      </c>
      <c r="AK150">
        <v>2</v>
      </c>
      <c r="AL150">
        <v>0</v>
      </c>
      <c r="AM150">
        <v>2</v>
      </c>
      <c r="AN150">
        <v>0</v>
      </c>
      <c r="AO150">
        <v>2</v>
      </c>
      <c r="AP150">
        <v>-1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x14ac:dyDescent="0.35">
      <c r="A151" t="s">
        <v>469</v>
      </c>
      <c r="B151" t="s">
        <v>80</v>
      </c>
      <c r="C151" t="s">
        <v>470</v>
      </c>
      <c r="D151" t="s">
        <v>82</v>
      </c>
      <c r="E151" s="2" t="str">
        <f>HYPERLINK("capsilon://?command=openfolder&amp;siteaddress=FAM.docvelocity-na8.net&amp;folderid=FX7B37DFB3-AB11-7F82-2A18-5D0740513A60","FX220410530")</f>
        <v>FX220410530</v>
      </c>
      <c r="F151" t="s">
        <v>19</v>
      </c>
      <c r="G151" t="s">
        <v>19</v>
      </c>
      <c r="H151" t="s">
        <v>83</v>
      </c>
      <c r="I151" t="s">
        <v>471</v>
      </c>
      <c r="J151">
        <v>67</v>
      </c>
      <c r="K151" t="s">
        <v>85</v>
      </c>
      <c r="L151" t="s">
        <v>86</v>
      </c>
      <c r="M151" t="s">
        <v>87</v>
      </c>
      <c r="N151">
        <v>2</v>
      </c>
      <c r="O151" s="1">
        <v>44690.806087962963</v>
      </c>
      <c r="P151" s="1">
        <v>44690.847210648149</v>
      </c>
      <c r="Q151">
        <v>2433</v>
      </c>
      <c r="R151">
        <v>1120</v>
      </c>
      <c r="S151" t="b">
        <v>0</v>
      </c>
      <c r="T151" t="s">
        <v>88</v>
      </c>
      <c r="U151" t="b">
        <v>0</v>
      </c>
      <c r="V151" t="s">
        <v>162</v>
      </c>
      <c r="W151" s="1">
        <v>44690.838391203702</v>
      </c>
      <c r="X151">
        <v>558</v>
      </c>
      <c r="Y151">
        <v>44</v>
      </c>
      <c r="Z151">
        <v>0</v>
      </c>
      <c r="AA151">
        <v>44</v>
      </c>
      <c r="AB151">
        <v>5</v>
      </c>
      <c r="AC151">
        <v>12</v>
      </c>
      <c r="AD151">
        <v>23</v>
      </c>
      <c r="AE151">
        <v>0</v>
      </c>
      <c r="AF151">
        <v>0</v>
      </c>
      <c r="AG151">
        <v>0</v>
      </c>
      <c r="AH151" t="s">
        <v>472</v>
      </c>
      <c r="AI151" s="1">
        <v>44690.847210648149</v>
      </c>
      <c r="AJ151">
        <v>145</v>
      </c>
      <c r="AK151">
        <v>4</v>
      </c>
      <c r="AL151">
        <v>0</v>
      </c>
      <c r="AM151">
        <v>4</v>
      </c>
      <c r="AN151">
        <v>0</v>
      </c>
      <c r="AO151">
        <v>3</v>
      </c>
      <c r="AP151">
        <v>19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x14ac:dyDescent="0.35">
      <c r="A152" t="s">
        <v>473</v>
      </c>
      <c r="B152" t="s">
        <v>80</v>
      </c>
      <c r="C152" t="s">
        <v>470</v>
      </c>
      <c r="D152" t="s">
        <v>82</v>
      </c>
      <c r="E152" s="2" t="str">
        <f>HYPERLINK("capsilon://?command=openfolder&amp;siteaddress=FAM.docvelocity-na8.net&amp;folderid=FX7B37DFB3-AB11-7F82-2A18-5D0740513A60","FX220410530")</f>
        <v>FX220410530</v>
      </c>
      <c r="F152" t="s">
        <v>19</v>
      </c>
      <c r="G152" t="s">
        <v>19</v>
      </c>
      <c r="H152" t="s">
        <v>83</v>
      </c>
      <c r="I152" t="s">
        <v>474</v>
      </c>
      <c r="J152">
        <v>0</v>
      </c>
      <c r="K152" t="s">
        <v>85</v>
      </c>
      <c r="L152" t="s">
        <v>86</v>
      </c>
      <c r="M152" t="s">
        <v>87</v>
      </c>
      <c r="N152">
        <v>2</v>
      </c>
      <c r="O152" s="1">
        <v>44690.806979166664</v>
      </c>
      <c r="P152" s="1">
        <v>44690.848668981482</v>
      </c>
      <c r="Q152">
        <v>3062</v>
      </c>
      <c r="R152">
        <v>540</v>
      </c>
      <c r="S152" t="b">
        <v>0</v>
      </c>
      <c r="T152" t="s">
        <v>88</v>
      </c>
      <c r="U152" t="b">
        <v>0</v>
      </c>
      <c r="V152" t="s">
        <v>162</v>
      </c>
      <c r="W152" s="1">
        <v>44690.843194444446</v>
      </c>
      <c r="X152">
        <v>415</v>
      </c>
      <c r="Y152">
        <v>52</v>
      </c>
      <c r="Z152">
        <v>0</v>
      </c>
      <c r="AA152">
        <v>52</v>
      </c>
      <c r="AB152">
        <v>0</v>
      </c>
      <c r="AC152">
        <v>10</v>
      </c>
      <c r="AD152">
        <v>-52</v>
      </c>
      <c r="AE152">
        <v>0</v>
      </c>
      <c r="AF152">
        <v>0</v>
      </c>
      <c r="AG152">
        <v>0</v>
      </c>
      <c r="AH152" t="s">
        <v>472</v>
      </c>
      <c r="AI152" s="1">
        <v>44690.848668981482</v>
      </c>
      <c r="AJ152">
        <v>125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-52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x14ac:dyDescent="0.35">
      <c r="A153" t="s">
        <v>475</v>
      </c>
      <c r="B153" t="s">
        <v>80</v>
      </c>
      <c r="C153" t="s">
        <v>476</v>
      </c>
      <c r="D153" t="s">
        <v>82</v>
      </c>
      <c r="E153" s="2" t="str">
        <f>HYPERLINK("capsilon://?command=openfolder&amp;siteaddress=FAM.docvelocity-na8.net&amp;folderid=FX0CA3F25A-D117-111D-A311-1DE32DAB78BD","FX22045180")</f>
        <v>FX22045180</v>
      </c>
      <c r="F153" t="s">
        <v>19</v>
      </c>
      <c r="G153" t="s">
        <v>19</v>
      </c>
      <c r="H153" t="s">
        <v>83</v>
      </c>
      <c r="I153" t="s">
        <v>477</v>
      </c>
      <c r="J153">
        <v>84</v>
      </c>
      <c r="K153" t="s">
        <v>85</v>
      </c>
      <c r="L153" t="s">
        <v>86</v>
      </c>
      <c r="M153" t="s">
        <v>87</v>
      </c>
      <c r="N153">
        <v>2</v>
      </c>
      <c r="O153" s="1">
        <v>44690.846099537041</v>
      </c>
      <c r="P153" s="1">
        <v>44690.862002314818</v>
      </c>
      <c r="Q153">
        <v>631</v>
      </c>
      <c r="R153">
        <v>743</v>
      </c>
      <c r="S153" t="b">
        <v>0</v>
      </c>
      <c r="T153" t="s">
        <v>88</v>
      </c>
      <c r="U153" t="b">
        <v>0</v>
      </c>
      <c r="V153" t="s">
        <v>162</v>
      </c>
      <c r="W153" s="1">
        <v>44690.851770833331</v>
      </c>
      <c r="X153">
        <v>440</v>
      </c>
      <c r="Y153">
        <v>79</v>
      </c>
      <c r="Z153">
        <v>0</v>
      </c>
      <c r="AA153">
        <v>79</v>
      </c>
      <c r="AB153">
        <v>5</v>
      </c>
      <c r="AC153">
        <v>18</v>
      </c>
      <c r="AD153">
        <v>5</v>
      </c>
      <c r="AE153">
        <v>0</v>
      </c>
      <c r="AF153">
        <v>0</v>
      </c>
      <c r="AG153">
        <v>0</v>
      </c>
      <c r="AH153" t="s">
        <v>472</v>
      </c>
      <c r="AI153" s="1">
        <v>44690.862002314818</v>
      </c>
      <c r="AJ153">
        <v>303</v>
      </c>
      <c r="AK153">
        <v>3</v>
      </c>
      <c r="AL153">
        <v>0</v>
      </c>
      <c r="AM153">
        <v>3</v>
      </c>
      <c r="AN153">
        <v>0</v>
      </c>
      <c r="AO153">
        <v>3</v>
      </c>
      <c r="AP153">
        <v>2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x14ac:dyDescent="0.35">
      <c r="A154" t="s">
        <v>478</v>
      </c>
      <c r="B154" t="s">
        <v>80</v>
      </c>
      <c r="C154" t="s">
        <v>476</v>
      </c>
      <c r="D154" t="s">
        <v>82</v>
      </c>
      <c r="E154" s="2" t="str">
        <f>HYPERLINK("capsilon://?command=openfolder&amp;siteaddress=FAM.docvelocity-na8.net&amp;folderid=FX0CA3F25A-D117-111D-A311-1DE32DAB78BD","FX22045180")</f>
        <v>FX22045180</v>
      </c>
      <c r="F154" t="s">
        <v>19</v>
      </c>
      <c r="G154" t="s">
        <v>19</v>
      </c>
      <c r="H154" t="s">
        <v>83</v>
      </c>
      <c r="I154" t="s">
        <v>479</v>
      </c>
      <c r="J154">
        <v>94</v>
      </c>
      <c r="K154" t="s">
        <v>85</v>
      </c>
      <c r="L154" t="s">
        <v>86</v>
      </c>
      <c r="M154" t="s">
        <v>87</v>
      </c>
      <c r="N154">
        <v>2</v>
      </c>
      <c r="O154" s="1">
        <v>44690.846168981479</v>
      </c>
      <c r="P154" s="1">
        <v>44690.864027777781</v>
      </c>
      <c r="Q154">
        <v>865</v>
      </c>
      <c r="R154">
        <v>678</v>
      </c>
      <c r="S154" t="b">
        <v>0</v>
      </c>
      <c r="T154" t="s">
        <v>88</v>
      </c>
      <c r="U154" t="b">
        <v>0</v>
      </c>
      <c r="V154" t="s">
        <v>162</v>
      </c>
      <c r="W154" s="1">
        <v>44690.857615740744</v>
      </c>
      <c r="X154">
        <v>504</v>
      </c>
      <c r="Y154">
        <v>89</v>
      </c>
      <c r="Z154">
        <v>0</v>
      </c>
      <c r="AA154">
        <v>89</v>
      </c>
      <c r="AB154">
        <v>5</v>
      </c>
      <c r="AC154">
        <v>10</v>
      </c>
      <c r="AD154">
        <v>5</v>
      </c>
      <c r="AE154">
        <v>0</v>
      </c>
      <c r="AF154">
        <v>0</v>
      </c>
      <c r="AG154">
        <v>0</v>
      </c>
      <c r="AH154" t="s">
        <v>472</v>
      </c>
      <c r="AI154" s="1">
        <v>44690.864027777781</v>
      </c>
      <c r="AJ154">
        <v>174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5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x14ac:dyDescent="0.35">
      <c r="A155" t="s">
        <v>480</v>
      </c>
      <c r="B155" t="s">
        <v>80</v>
      </c>
      <c r="C155" t="s">
        <v>476</v>
      </c>
      <c r="D155" t="s">
        <v>82</v>
      </c>
      <c r="E155" s="2" t="str">
        <f>HYPERLINK("capsilon://?command=openfolder&amp;siteaddress=FAM.docvelocity-na8.net&amp;folderid=FX0CA3F25A-D117-111D-A311-1DE32DAB78BD","FX22045180")</f>
        <v>FX22045180</v>
      </c>
      <c r="F155" t="s">
        <v>19</v>
      </c>
      <c r="G155" t="s">
        <v>19</v>
      </c>
      <c r="H155" t="s">
        <v>83</v>
      </c>
      <c r="I155" t="s">
        <v>481</v>
      </c>
      <c r="J155">
        <v>84</v>
      </c>
      <c r="K155" t="s">
        <v>85</v>
      </c>
      <c r="L155" t="s">
        <v>86</v>
      </c>
      <c r="M155" t="s">
        <v>87</v>
      </c>
      <c r="N155">
        <v>2</v>
      </c>
      <c r="O155" s="1">
        <v>44690.849502314813</v>
      </c>
      <c r="P155" s="1">
        <v>44690.865659722222</v>
      </c>
      <c r="Q155">
        <v>872</v>
      </c>
      <c r="R155">
        <v>524</v>
      </c>
      <c r="S155" t="b">
        <v>0</v>
      </c>
      <c r="T155" t="s">
        <v>88</v>
      </c>
      <c r="U155" t="b">
        <v>0</v>
      </c>
      <c r="V155" t="s">
        <v>162</v>
      </c>
      <c r="W155" s="1">
        <v>44690.86204861111</v>
      </c>
      <c r="X155">
        <v>383</v>
      </c>
      <c r="Y155">
        <v>79</v>
      </c>
      <c r="Z155">
        <v>0</v>
      </c>
      <c r="AA155">
        <v>79</v>
      </c>
      <c r="AB155">
        <v>5</v>
      </c>
      <c r="AC155">
        <v>18</v>
      </c>
      <c r="AD155">
        <v>5</v>
      </c>
      <c r="AE155">
        <v>0</v>
      </c>
      <c r="AF155">
        <v>0</v>
      </c>
      <c r="AG155">
        <v>0</v>
      </c>
      <c r="AH155" t="s">
        <v>472</v>
      </c>
      <c r="AI155" s="1">
        <v>44690.865659722222</v>
      </c>
      <c r="AJ155">
        <v>141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5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x14ac:dyDescent="0.35">
      <c r="A156" t="s">
        <v>482</v>
      </c>
      <c r="B156" t="s">
        <v>80</v>
      </c>
      <c r="C156" t="s">
        <v>476</v>
      </c>
      <c r="D156" t="s">
        <v>82</v>
      </c>
      <c r="E156" s="2" t="str">
        <f>HYPERLINK("capsilon://?command=openfolder&amp;siteaddress=FAM.docvelocity-na8.net&amp;folderid=FX0CA3F25A-D117-111D-A311-1DE32DAB78BD","FX22045180")</f>
        <v>FX22045180</v>
      </c>
      <c r="F156" t="s">
        <v>19</v>
      </c>
      <c r="G156" t="s">
        <v>19</v>
      </c>
      <c r="H156" t="s">
        <v>83</v>
      </c>
      <c r="I156" t="s">
        <v>483</v>
      </c>
      <c r="J156">
        <v>94</v>
      </c>
      <c r="K156" t="s">
        <v>85</v>
      </c>
      <c r="L156" t="s">
        <v>86</v>
      </c>
      <c r="M156" t="s">
        <v>87</v>
      </c>
      <c r="N156">
        <v>2</v>
      </c>
      <c r="O156" s="1">
        <v>44690.849710648145</v>
      </c>
      <c r="P156" s="1">
        <v>44690.8674537037</v>
      </c>
      <c r="Q156">
        <v>1102</v>
      </c>
      <c r="R156">
        <v>431</v>
      </c>
      <c r="S156" t="b">
        <v>0</v>
      </c>
      <c r="T156" t="s">
        <v>88</v>
      </c>
      <c r="U156" t="b">
        <v>0</v>
      </c>
      <c r="V156" t="s">
        <v>162</v>
      </c>
      <c r="W156" s="1">
        <v>44690.865266203706</v>
      </c>
      <c r="X156">
        <v>277</v>
      </c>
      <c r="Y156">
        <v>94</v>
      </c>
      <c r="Z156">
        <v>0</v>
      </c>
      <c r="AA156">
        <v>94</v>
      </c>
      <c r="AB156">
        <v>5</v>
      </c>
      <c r="AC156">
        <v>10</v>
      </c>
      <c r="AD156">
        <v>0</v>
      </c>
      <c r="AE156">
        <v>0</v>
      </c>
      <c r="AF156">
        <v>0</v>
      </c>
      <c r="AG156">
        <v>0</v>
      </c>
      <c r="AH156" t="s">
        <v>472</v>
      </c>
      <c r="AI156" s="1">
        <v>44690.8674537037</v>
      </c>
      <c r="AJ156">
        <v>154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x14ac:dyDescent="0.35">
      <c r="A157" t="s">
        <v>484</v>
      </c>
      <c r="B157" t="s">
        <v>80</v>
      </c>
      <c r="C157" t="s">
        <v>485</v>
      </c>
      <c r="D157" t="s">
        <v>82</v>
      </c>
      <c r="E157" s="2" t="str">
        <f>HYPERLINK("capsilon://?command=openfolder&amp;siteaddress=FAM.docvelocity-na8.net&amp;folderid=FX1C404B1A-4428-169F-A2BF-183EE7EBF15F","FX22048024")</f>
        <v>FX22048024</v>
      </c>
      <c r="F157" t="s">
        <v>19</v>
      </c>
      <c r="G157" t="s">
        <v>19</v>
      </c>
      <c r="H157" t="s">
        <v>83</v>
      </c>
      <c r="I157" t="s">
        <v>486</v>
      </c>
      <c r="J157">
        <v>28</v>
      </c>
      <c r="K157" t="s">
        <v>85</v>
      </c>
      <c r="L157" t="s">
        <v>86</v>
      </c>
      <c r="M157" t="s">
        <v>87</v>
      </c>
      <c r="N157">
        <v>2</v>
      </c>
      <c r="O157" s="1">
        <v>44690.861562500002</v>
      </c>
      <c r="P157" s="1">
        <v>44690.868611111109</v>
      </c>
      <c r="Q157">
        <v>350</v>
      </c>
      <c r="R157">
        <v>259</v>
      </c>
      <c r="S157" t="b">
        <v>0</v>
      </c>
      <c r="T157" t="s">
        <v>88</v>
      </c>
      <c r="U157" t="b">
        <v>0</v>
      </c>
      <c r="V157" t="s">
        <v>126</v>
      </c>
      <c r="W157" s="1">
        <v>44690.866180555553</v>
      </c>
      <c r="X157">
        <v>156</v>
      </c>
      <c r="Y157">
        <v>21</v>
      </c>
      <c r="Z157">
        <v>0</v>
      </c>
      <c r="AA157">
        <v>21</v>
      </c>
      <c r="AB157">
        <v>0</v>
      </c>
      <c r="AC157">
        <v>0</v>
      </c>
      <c r="AD157">
        <v>7</v>
      </c>
      <c r="AE157">
        <v>0</v>
      </c>
      <c r="AF157">
        <v>0</v>
      </c>
      <c r="AG157">
        <v>0</v>
      </c>
      <c r="AH157" t="s">
        <v>472</v>
      </c>
      <c r="AI157" s="1">
        <v>44690.868611111109</v>
      </c>
      <c r="AJ157">
        <v>99</v>
      </c>
      <c r="AK157">
        <v>1</v>
      </c>
      <c r="AL157">
        <v>0</v>
      </c>
      <c r="AM157">
        <v>1</v>
      </c>
      <c r="AN157">
        <v>0</v>
      </c>
      <c r="AO157">
        <v>1</v>
      </c>
      <c r="AP157">
        <v>6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x14ac:dyDescent="0.35">
      <c r="A158" t="s">
        <v>487</v>
      </c>
      <c r="B158" t="s">
        <v>80</v>
      </c>
      <c r="C158" t="s">
        <v>488</v>
      </c>
      <c r="D158" t="s">
        <v>82</v>
      </c>
      <c r="E158" s="2" t="str">
        <f>HYPERLINK("capsilon://?command=openfolder&amp;siteaddress=FAM.docvelocity-na8.net&amp;folderid=FX22E811D4-1EA9-5BEA-4906-2C5CB375818B","FX220410959")</f>
        <v>FX220410959</v>
      </c>
      <c r="F158" t="s">
        <v>19</v>
      </c>
      <c r="G158" t="s">
        <v>19</v>
      </c>
      <c r="H158" t="s">
        <v>83</v>
      </c>
      <c r="I158" t="s">
        <v>489</v>
      </c>
      <c r="J158">
        <v>0</v>
      </c>
      <c r="K158" t="s">
        <v>85</v>
      </c>
      <c r="L158" t="s">
        <v>86</v>
      </c>
      <c r="M158" t="s">
        <v>87</v>
      </c>
      <c r="N158">
        <v>2</v>
      </c>
      <c r="O158" s="1">
        <v>44690.984756944446</v>
      </c>
      <c r="P158" s="1">
        <v>44691.056863425925</v>
      </c>
      <c r="Q158">
        <v>5379</v>
      </c>
      <c r="R158">
        <v>851</v>
      </c>
      <c r="S158" t="b">
        <v>0</v>
      </c>
      <c r="T158" t="s">
        <v>88</v>
      </c>
      <c r="U158" t="b">
        <v>0</v>
      </c>
      <c r="V158" t="s">
        <v>150</v>
      </c>
      <c r="W158" s="1">
        <v>44691.000497685185</v>
      </c>
      <c r="X158">
        <v>549</v>
      </c>
      <c r="Y158">
        <v>52</v>
      </c>
      <c r="Z158">
        <v>0</v>
      </c>
      <c r="AA158">
        <v>52</v>
      </c>
      <c r="AB158">
        <v>0</v>
      </c>
      <c r="AC158">
        <v>10</v>
      </c>
      <c r="AD158">
        <v>-52</v>
      </c>
      <c r="AE158">
        <v>0</v>
      </c>
      <c r="AF158">
        <v>0</v>
      </c>
      <c r="AG158">
        <v>0</v>
      </c>
      <c r="AH158" t="s">
        <v>472</v>
      </c>
      <c r="AI158" s="1">
        <v>44691.056863425925</v>
      </c>
      <c r="AJ158">
        <v>296</v>
      </c>
      <c r="AK158">
        <v>1</v>
      </c>
      <c r="AL158">
        <v>0</v>
      </c>
      <c r="AM158">
        <v>1</v>
      </c>
      <c r="AN158">
        <v>0</v>
      </c>
      <c r="AO158">
        <v>1</v>
      </c>
      <c r="AP158">
        <v>-53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x14ac:dyDescent="0.35">
      <c r="A159" t="s">
        <v>490</v>
      </c>
      <c r="B159" t="s">
        <v>80</v>
      </c>
      <c r="C159" t="s">
        <v>491</v>
      </c>
      <c r="D159" t="s">
        <v>82</v>
      </c>
      <c r="E159" s="2" t="str">
        <f>HYPERLINK("capsilon://?command=openfolder&amp;siteaddress=FAM.docvelocity-na8.net&amp;folderid=FX66C008F7-0E3C-0F50-3E1E-ED3E6B3D48D6","FX220410113")</f>
        <v>FX220410113</v>
      </c>
      <c r="F159" t="s">
        <v>19</v>
      </c>
      <c r="G159" t="s">
        <v>19</v>
      </c>
      <c r="H159" t="s">
        <v>83</v>
      </c>
      <c r="I159" t="s">
        <v>492</v>
      </c>
      <c r="J159">
        <v>184</v>
      </c>
      <c r="K159" t="s">
        <v>85</v>
      </c>
      <c r="L159" t="s">
        <v>86</v>
      </c>
      <c r="M159" t="s">
        <v>87</v>
      </c>
      <c r="N159">
        <v>1</v>
      </c>
      <c r="O159" s="1">
        <v>44690.986886574072</v>
      </c>
      <c r="P159" s="1">
        <v>44691.004675925928</v>
      </c>
      <c r="Q159">
        <v>1118</v>
      </c>
      <c r="R159">
        <v>419</v>
      </c>
      <c r="S159" t="b">
        <v>0</v>
      </c>
      <c r="T159" t="s">
        <v>88</v>
      </c>
      <c r="U159" t="b">
        <v>0</v>
      </c>
      <c r="V159" t="s">
        <v>150</v>
      </c>
      <c r="W159" s="1">
        <v>44691.004675925928</v>
      </c>
      <c r="X159">
        <v>360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184</v>
      </c>
      <c r="AE159">
        <v>174</v>
      </c>
      <c r="AF159">
        <v>0</v>
      </c>
      <c r="AG159">
        <v>4</v>
      </c>
      <c r="AH159" t="s">
        <v>88</v>
      </c>
      <c r="AI159" t="s">
        <v>88</v>
      </c>
      <c r="AJ159" t="s">
        <v>88</v>
      </c>
      <c r="AK159" t="s">
        <v>88</v>
      </c>
      <c r="AL159" t="s">
        <v>88</v>
      </c>
      <c r="AM159" t="s">
        <v>88</v>
      </c>
      <c r="AN159" t="s">
        <v>88</v>
      </c>
      <c r="AO159" t="s">
        <v>88</v>
      </c>
      <c r="AP159" t="s">
        <v>88</v>
      </c>
      <c r="AQ159" t="s">
        <v>88</v>
      </c>
      <c r="AR159" t="s">
        <v>88</v>
      </c>
      <c r="AS159" t="s">
        <v>88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x14ac:dyDescent="0.35">
      <c r="A160" t="s">
        <v>493</v>
      </c>
      <c r="B160" t="s">
        <v>80</v>
      </c>
      <c r="C160" t="s">
        <v>491</v>
      </c>
      <c r="D160" t="s">
        <v>82</v>
      </c>
      <c r="E160" s="2" t="str">
        <f>HYPERLINK("capsilon://?command=openfolder&amp;siteaddress=FAM.docvelocity-na8.net&amp;folderid=FX66C008F7-0E3C-0F50-3E1E-ED3E6B3D48D6","FX220410113")</f>
        <v>FX220410113</v>
      </c>
      <c r="F160" t="s">
        <v>19</v>
      </c>
      <c r="G160" t="s">
        <v>19</v>
      </c>
      <c r="H160" t="s">
        <v>83</v>
      </c>
      <c r="I160" t="s">
        <v>492</v>
      </c>
      <c r="J160">
        <v>232</v>
      </c>
      <c r="K160" t="s">
        <v>85</v>
      </c>
      <c r="L160" t="s">
        <v>86</v>
      </c>
      <c r="M160" t="s">
        <v>87</v>
      </c>
      <c r="N160">
        <v>2</v>
      </c>
      <c r="O160" s="1">
        <v>44691.005370370367</v>
      </c>
      <c r="P160" s="1">
        <v>44691.061851851853</v>
      </c>
      <c r="Q160">
        <v>2275</v>
      </c>
      <c r="R160">
        <v>2605</v>
      </c>
      <c r="S160" t="b">
        <v>0</v>
      </c>
      <c r="T160" t="s">
        <v>88</v>
      </c>
      <c r="U160" t="b">
        <v>1</v>
      </c>
      <c r="V160" t="s">
        <v>162</v>
      </c>
      <c r="W160" s="1">
        <v>44691.026400462964</v>
      </c>
      <c r="X160">
        <v>1747</v>
      </c>
      <c r="Y160">
        <v>202</v>
      </c>
      <c r="Z160">
        <v>0</v>
      </c>
      <c r="AA160">
        <v>202</v>
      </c>
      <c r="AB160">
        <v>0</v>
      </c>
      <c r="AC160">
        <v>35</v>
      </c>
      <c r="AD160">
        <v>30</v>
      </c>
      <c r="AE160">
        <v>0</v>
      </c>
      <c r="AF160">
        <v>0</v>
      </c>
      <c r="AG160">
        <v>0</v>
      </c>
      <c r="AH160" t="s">
        <v>167</v>
      </c>
      <c r="AI160" s="1">
        <v>44691.061851851853</v>
      </c>
      <c r="AJ160">
        <v>837</v>
      </c>
      <c r="AK160">
        <v>2</v>
      </c>
      <c r="AL160">
        <v>0</v>
      </c>
      <c r="AM160">
        <v>2</v>
      </c>
      <c r="AN160">
        <v>0</v>
      </c>
      <c r="AO160">
        <v>2</v>
      </c>
      <c r="AP160">
        <v>28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x14ac:dyDescent="0.35">
      <c r="A161" t="s">
        <v>494</v>
      </c>
      <c r="B161" t="s">
        <v>80</v>
      </c>
      <c r="C161" t="s">
        <v>495</v>
      </c>
      <c r="D161" t="s">
        <v>82</v>
      </c>
      <c r="E161" s="2" t="str">
        <f>HYPERLINK("capsilon://?command=openfolder&amp;siteaddress=FAM.docvelocity-na8.net&amp;folderid=FXD5B4149A-FEBF-8E84-D1FB-F76229A906E6","FX22048093")</f>
        <v>FX22048093</v>
      </c>
      <c r="F161" t="s">
        <v>19</v>
      </c>
      <c r="G161" t="s">
        <v>19</v>
      </c>
      <c r="H161" t="s">
        <v>83</v>
      </c>
      <c r="I161" t="s">
        <v>496</v>
      </c>
      <c r="J161">
        <v>66</v>
      </c>
      <c r="K161" t="s">
        <v>85</v>
      </c>
      <c r="L161" t="s">
        <v>86</v>
      </c>
      <c r="M161" t="s">
        <v>87</v>
      </c>
      <c r="N161">
        <v>2</v>
      </c>
      <c r="O161" s="1">
        <v>44691.015613425923</v>
      </c>
      <c r="P161" s="1">
        <v>44691.061909722222</v>
      </c>
      <c r="Q161">
        <v>3094</v>
      </c>
      <c r="R161">
        <v>906</v>
      </c>
      <c r="S161" t="b">
        <v>0</v>
      </c>
      <c r="T161" t="s">
        <v>88</v>
      </c>
      <c r="U161" t="b">
        <v>0</v>
      </c>
      <c r="V161" t="s">
        <v>126</v>
      </c>
      <c r="W161" s="1">
        <v>44691.030486111114</v>
      </c>
      <c r="X161">
        <v>454</v>
      </c>
      <c r="Y161">
        <v>51</v>
      </c>
      <c r="Z161">
        <v>0</v>
      </c>
      <c r="AA161">
        <v>51</v>
      </c>
      <c r="AB161">
        <v>5</v>
      </c>
      <c r="AC161">
        <v>3</v>
      </c>
      <c r="AD161">
        <v>15</v>
      </c>
      <c r="AE161">
        <v>0</v>
      </c>
      <c r="AF161">
        <v>0</v>
      </c>
      <c r="AG161">
        <v>0</v>
      </c>
      <c r="AH161" t="s">
        <v>163</v>
      </c>
      <c r="AI161" s="1">
        <v>44691.061909722222</v>
      </c>
      <c r="AJ161">
        <v>441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15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x14ac:dyDescent="0.35">
      <c r="A162" t="s">
        <v>497</v>
      </c>
      <c r="B162" t="s">
        <v>80</v>
      </c>
      <c r="C162" t="s">
        <v>498</v>
      </c>
      <c r="D162" t="s">
        <v>82</v>
      </c>
      <c r="E162" s="2" t="str">
        <f>HYPERLINK("capsilon://?command=openfolder&amp;siteaddress=FAM.docvelocity-na8.net&amp;folderid=FXBEA647B9-72BA-4F68-8C96-DB4B71287439","FX22035452")</f>
        <v>FX22035452</v>
      </c>
      <c r="F162" t="s">
        <v>19</v>
      </c>
      <c r="G162" t="s">
        <v>19</v>
      </c>
      <c r="H162" t="s">
        <v>83</v>
      </c>
      <c r="I162" t="s">
        <v>499</v>
      </c>
      <c r="J162">
        <v>0</v>
      </c>
      <c r="K162" t="s">
        <v>85</v>
      </c>
      <c r="L162" t="s">
        <v>86</v>
      </c>
      <c r="M162" t="s">
        <v>87</v>
      </c>
      <c r="N162">
        <v>2</v>
      </c>
      <c r="O162" s="1">
        <v>44691.021956018521</v>
      </c>
      <c r="P162" s="1">
        <v>44691.058518518519</v>
      </c>
      <c r="Q162">
        <v>2528</v>
      </c>
      <c r="R162">
        <v>631</v>
      </c>
      <c r="S162" t="b">
        <v>0</v>
      </c>
      <c r="T162" t="s">
        <v>88</v>
      </c>
      <c r="U162" t="b">
        <v>0</v>
      </c>
      <c r="V162" t="s">
        <v>162</v>
      </c>
      <c r="W162" s="1">
        <v>44691.032071759262</v>
      </c>
      <c r="X162">
        <v>489</v>
      </c>
      <c r="Y162">
        <v>52</v>
      </c>
      <c r="Z162">
        <v>0</v>
      </c>
      <c r="AA162">
        <v>52</v>
      </c>
      <c r="AB162">
        <v>0</v>
      </c>
      <c r="AC162">
        <v>27</v>
      </c>
      <c r="AD162">
        <v>-52</v>
      </c>
      <c r="AE162">
        <v>0</v>
      </c>
      <c r="AF162">
        <v>0</v>
      </c>
      <c r="AG162">
        <v>0</v>
      </c>
      <c r="AH162" t="s">
        <v>472</v>
      </c>
      <c r="AI162" s="1">
        <v>44691.058518518519</v>
      </c>
      <c r="AJ162">
        <v>142</v>
      </c>
      <c r="AK162">
        <v>1</v>
      </c>
      <c r="AL162">
        <v>0</v>
      </c>
      <c r="AM162">
        <v>1</v>
      </c>
      <c r="AN162">
        <v>0</v>
      </c>
      <c r="AO162">
        <v>1</v>
      </c>
      <c r="AP162">
        <v>-53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x14ac:dyDescent="0.35">
      <c r="A163" t="s">
        <v>500</v>
      </c>
      <c r="B163" t="s">
        <v>80</v>
      </c>
      <c r="C163" t="s">
        <v>498</v>
      </c>
      <c r="D163" t="s">
        <v>82</v>
      </c>
      <c r="E163" s="2" t="str">
        <f>HYPERLINK("capsilon://?command=openfolder&amp;siteaddress=FAM.docvelocity-na8.net&amp;folderid=FXBEA647B9-72BA-4F68-8C96-DB4B71287439","FX22035452")</f>
        <v>FX22035452</v>
      </c>
      <c r="F163" t="s">
        <v>19</v>
      </c>
      <c r="G163" t="s">
        <v>19</v>
      </c>
      <c r="H163" t="s">
        <v>83</v>
      </c>
      <c r="I163" t="s">
        <v>501</v>
      </c>
      <c r="J163">
        <v>0</v>
      </c>
      <c r="K163" t="s">
        <v>85</v>
      </c>
      <c r="L163" t="s">
        <v>86</v>
      </c>
      <c r="M163" t="s">
        <v>87</v>
      </c>
      <c r="N163">
        <v>2</v>
      </c>
      <c r="O163" s="1">
        <v>44691.024583333332</v>
      </c>
      <c r="P163" s="1">
        <v>44691.060428240744</v>
      </c>
      <c r="Q163">
        <v>2647</v>
      </c>
      <c r="R163">
        <v>450</v>
      </c>
      <c r="S163" t="b">
        <v>0</v>
      </c>
      <c r="T163" t="s">
        <v>88</v>
      </c>
      <c r="U163" t="b">
        <v>0</v>
      </c>
      <c r="V163" t="s">
        <v>126</v>
      </c>
      <c r="W163" s="1">
        <v>44691.033090277779</v>
      </c>
      <c r="X163">
        <v>224</v>
      </c>
      <c r="Y163">
        <v>52</v>
      </c>
      <c r="Z163">
        <v>0</v>
      </c>
      <c r="AA163">
        <v>52</v>
      </c>
      <c r="AB163">
        <v>0</v>
      </c>
      <c r="AC163">
        <v>35</v>
      </c>
      <c r="AD163">
        <v>-52</v>
      </c>
      <c r="AE163">
        <v>0</v>
      </c>
      <c r="AF163">
        <v>0</v>
      </c>
      <c r="AG163">
        <v>0</v>
      </c>
      <c r="AH163" t="s">
        <v>127</v>
      </c>
      <c r="AI163" s="1">
        <v>44691.060428240744</v>
      </c>
      <c r="AJ163">
        <v>226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-52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x14ac:dyDescent="0.35">
      <c r="A164" t="s">
        <v>502</v>
      </c>
      <c r="B164" t="s">
        <v>80</v>
      </c>
      <c r="C164" t="s">
        <v>187</v>
      </c>
      <c r="D164" t="s">
        <v>82</v>
      </c>
      <c r="E164" s="2" t="str">
        <f>HYPERLINK("capsilon://?command=openfolder&amp;siteaddress=FAM.docvelocity-na8.net&amp;folderid=FXCBA6BF74-ABDB-94A5-6DB6-9FAD4D63CEB1","FX22047086")</f>
        <v>FX22047086</v>
      </c>
      <c r="F164" t="s">
        <v>19</v>
      </c>
      <c r="G164" t="s">
        <v>19</v>
      </c>
      <c r="H164" t="s">
        <v>83</v>
      </c>
      <c r="I164" t="s">
        <v>503</v>
      </c>
      <c r="J164">
        <v>69</v>
      </c>
      <c r="K164" t="s">
        <v>85</v>
      </c>
      <c r="L164" t="s">
        <v>86</v>
      </c>
      <c r="M164" t="s">
        <v>87</v>
      </c>
      <c r="N164">
        <v>2</v>
      </c>
      <c r="O164" s="1">
        <v>44691.04105324074</v>
      </c>
      <c r="P164" s="1">
        <v>44691.061423611114</v>
      </c>
      <c r="Q164">
        <v>1030</v>
      </c>
      <c r="R164">
        <v>730</v>
      </c>
      <c r="S164" t="b">
        <v>0</v>
      </c>
      <c r="T164" t="s">
        <v>88</v>
      </c>
      <c r="U164" t="b">
        <v>0</v>
      </c>
      <c r="V164" t="s">
        <v>150</v>
      </c>
      <c r="W164" s="1">
        <v>44691.047083333331</v>
      </c>
      <c r="X164">
        <v>480</v>
      </c>
      <c r="Y164">
        <v>59</v>
      </c>
      <c r="Z164">
        <v>0</v>
      </c>
      <c r="AA164">
        <v>59</v>
      </c>
      <c r="AB164">
        <v>0</v>
      </c>
      <c r="AC164">
        <v>6</v>
      </c>
      <c r="AD164">
        <v>10</v>
      </c>
      <c r="AE164">
        <v>0</v>
      </c>
      <c r="AF164">
        <v>0</v>
      </c>
      <c r="AG164">
        <v>0</v>
      </c>
      <c r="AH164" t="s">
        <v>472</v>
      </c>
      <c r="AI164" s="1">
        <v>44691.061423611114</v>
      </c>
      <c r="AJ164">
        <v>250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10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x14ac:dyDescent="0.35">
      <c r="A165" t="s">
        <v>504</v>
      </c>
      <c r="B165" t="s">
        <v>80</v>
      </c>
      <c r="C165" t="s">
        <v>391</v>
      </c>
      <c r="D165" t="s">
        <v>82</v>
      </c>
      <c r="E165" s="2" t="str">
        <f>HYPERLINK("capsilon://?command=openfolder&amp;siteaddress=FAM.docvelocity-na8.net&amp;folderid=FX23C5A874-9336-3F9E-09C2-2101A4CB696E","FX2205723")</f>
        <v>FX2205723</v>
      </c>
      <c r="F165" t="s">
        <v>19</v>
      </c>
      <c r="G165" t="s">
        <v>19</v>
      </c>
      <c r="H165" t="s">
        <v>83</v>
      </c>
      <c r="I165" t="s">
        <v>505</v>
      </c>
      <c r="J165">
        <v>0</v>
      </c>
      <c r="K165" t="s">
        <v>85</v>
      </c>
      <c r="L165" t="s">
        <v>86</v>
      </c>
      <c r="M165" t="s">
        <v>87</v>
      </c>
      <c r="N165">
        <v>1</v>
      </c>
      <c r="O165" s="1">
        <v>44691.079097222224</v>
      </c>
      <c r="P165" s="1">
        <v>44691.090821759259</v>
      </c>
      <c r="Q165">
        <v>471</v>
      </c>
      <c r="R165">
        <v>542</v>
      </c>
      <c r="S165" t="b">
        <v>0</v>
      </c>
      <c r="T165" t="s">
        <v>88</v>
      </c>
      <c r="U165" t="b">
        <v>0</v>
      </c>
      <c r="V165" t="s">
        <v>150</v>
      </c>
      <c r="W165" s="1">
        <v>44691.090821759259</v>
      </c>
      <c r="X165">
        <v>538</v>
      </c>
      <c r="Y165">
        <v>19</v>
      </c>
      <c r="Z165">
        <v>0</v>
      </c>
      <c r="AA165">
        <v>19</v>
      </c>
      <c r="AB165">
        <v>0</v>
      </c>
      <c r="AC165">
        <v>22</v>
      </c>
      <c r="AD165">
        <v>-19</v>
      </c>
      <c r="AE165">
        <v>52</v>
      </c>
      <c r="AF165">
        <v>0</v>
      </c>
      <c r="AG165">
        <v>1</v>
      </c>
      <c r="AH165" t="s">
        <v>88</v>
      </c>
      <c r="AI165" t="s">
        <v>88</v>
      </c>
      <c r="AJ165" t="s">
        <v>88</v>
      </c>
      <c r="AK165" t="s">
        <v>88</v>
      </c>
      <c r="AL165" t="s">
        <v>88</v>
      </c>
      <c r="AM165" t="s">
        <v>88</v>
      </c>
      <c r="AN165" t="s">
        <v>88</v>
      </c>
      <c r="AO165" t="s">
        <v>88</v>
      </c>
      <c r="AP165" t="s">
        <v>88</v>
      </c>
      <c r="AQ165" t="s">
        <v>88</v>
      </c>
      <c r="AR165" t="s">
        <v>88</v>
      </c>
      <c r="AS165" t="s">
        <v>88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x14ac:dyDescent="0.35">
      <c r="A166" t="s">
        <v>506</v>
      </c>
      <c r="B166" t="s">
        <v>80</v>
      </c>
      <c r="C166" t="s">
        <v>391</v>
      </c>
      <c r="D166" t="s">
        <v>82</v>
      </c>
      <c r="E166" s="2" t="str">
        <f>HYPERLINK("capsilon://?command=openfolder&amp;siteaddress=FAM.docvelocity-na8.net&amp;folderid=FX23C5A874-9336-3F9E-09C2-2101A4CB696E","FX2205723")</f>
        <v>FX2205723</v>
      </c>
      <c r="F166" t="s">
        <v>19</v>
      </c>
      <c r="G166" t="s">
        <v>19</v>
      </c>
      <c r="H166" t="s">
        <v>83</v>
      </c>
      <c r="I166" t="s">
        <v>505</v>
      </c>
      <c r="J166">
        <v>0</v>
      </c>
      <c r="K166" t="s">
        <v>85</v>
      </c>
      <c r="L166" t="s">
        <v>86</v>
      </c>
      <c r="M166" t="s">
        <v>87</v>
      </c>
      <c r="N166">
        <v>2</v>
      </c>
      <c r="O166" s="1">
        <v>44691.091215277775</v>
      </c>
      <c r="P166" s="1">
        <v>44691.133796296293</v>
      </c>
      <c r="Q166">
        <v>2323</v>
      </c>
      <c r="R166">
        <v>1356</v>
      </c>
      <c r="S166" t="b">
        <v>0</v>
      </c>
      <c r="T166" t="s">
        <v>88</v>
      </c>
      <c r="U166" t="b">
        <v>1</v>
      </c>
      <c r="V166" t="s">
        <v>150</v>
      </c>
      <c r="W166" s="1">
        <v>44691.106736111113</v>
      </c>
      <c r="X166">
        <v>990</v>
      </c>
      <c r="Y166">
        <v>37</v>
      </c>
      <c r="Z166">
        <v>0</v>
      </c>
      <c r="AA166">
        <v>37</v>
      </c>
      <c r="AB166">
        <v>0</v>
      </c>
      <c r="AC166">
        <v>35</v>
      </c>
      <c r="AD166">
        <v>-37</v>
      </c>
      <c r="AE166">
        <v>0</v>
      </c>
      <c r="AF166">
        <v>0</v>
      </c>
      <c r="AG166">
        <v>0</v>
      </c>
      <c r="AH166" t="s">
        <v>167</v>
      </c>
      <c r="AI166" s="1">
        <v>44691.133796296293</v>
      </c>
      <c r="AJ166">
        <v>354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-38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x14ac:dyDescent="0.35">
      <c r="A167" t="s">
        <v>507</v>
      </c>
      <c r="B167" t="s">
        <v>80</v>
      </c>
      <c r="C167" t="s">
        <v>508</v>
      </c>
      <c r="D167" t="s">
        <v>82</v>
      </c>
      <c r="E167" s="2" t="str">
        <f>HYPERLINK("capsilon://?command=openfolder&amp;siteaddress=FAM.docvelocity-na8.net&amp;folderid=FXF3B3D4A8-5788-3CE6-D26D-648618F5EDAE","FX22048369")</f>
        <v>FX22048369</v>
      </c>
      <c r="F167" t="s">
        <v>19</v>
      </c>
      <c r="G167" t="s">
        <v>19</v>
      </c>
      <c r="H167" t="s">
        <v>83</v>
      </c>
      <c r="I167" t="s">
        <v>509</v>
      </c>
      <c r="J167">
        <v>0</v>
      </c>
      <c r="K167" t="s">
        <v>85</v>
      </c>
      <c r="L167" t="s">
        <v>86</v>
      </c>
      <c r="M167" t="s">
        <v>87</v>
      </c>
      <c r="N167">
        <v>2</v>
      </c>
      <c r="O167" s="1">
        <v>44691.514456018522</v>
      </c>
      <c r="P167" s="1">
        <v>44691.53707175926</v>
      </c>
      <c r="Q167">
        <v>1619</v>
      </c>
      <c r="R167">
        <v>335</v>
      </c>
      <c r="S167" t="b">
        <v>0</v>
      </c>
      <c r="T167" t="s">
        <v>88</v>
      </c>
      <c r="U167" t="b">
        <v>0</v>
      </c>
      <c r="V167" t="s">
        <v>102</v>
      </c>
      <c r="W167" s="1">
        <v>44691.517511574071</v>
      </c>
      <c r="X167">
        <v>259</v>
      </c>
      <c r="Y167">
        <v>9</v>
      </c>
      <c r="Z167">
        <v>0</v>
      </c>
      <c r="AA167">
        <v>9</v>
      </c>
      <c r="AB167">
        <v>0</v>
      </c>
      <c r="AC167">
        <v>2</v>
      </c>
      <c r="AD167">
        <v>-9</v>
      </c>
      <c r="AE167">
        <v>0</v>
      </c>
      <c r="AF167">
        <v>0</v>
      </c>
      <c r="AG167">
        <v>0</v>
      </c>
      <c r="AH167" t="s">
        <v>94</v>
      </c>
      <c r="AI167" s="1">
        <v>44691.53707175926</v>
      </c>
      <c r="AJ167">
        <v>76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-9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x14ac:dyDescent="0.35">
      <c r="A168" t="s">
        <v>510</v>
      </c>
      <c r="B168" t="s">
        <v>80</v>
      </c>
      <c r="C168" t="s">
        <v>511</v>
      </c>
      <c r="D168" t="s">
        <v>82</v>
      </c>
      <c r="E168" s="2" t="str">
        <f t="shared" ref="E168:E173" si="3">HYPERLINK("capsilon://?command=openfolder&amp;siteaddress=FAM.docvelocity-na8.net&amp;folderid=FXDED353E1-335E-B01F-F90C-6ADA26E983B3","FX220313167")</f>
        <v>FX220313167</v>
      </c>
      <c r="F168" t="s">
        <v>19</v>
      </c>
      <c r="G168" t="s">
        <v>19</v>
      </c>
      <c r="H168" t="s">
        <v>83</v>
      </c>
      <c r="I168" t="s">
        <v>512</v>
      </c>
      <c r="J168">
        <v>28</v>
      </c>
      <c r="K168" t="s">
        <v>85</v>
      </c>
      <c r="L168" t="s">
        <v>86</v>
      </c>
      <c r="M168" t="s">
        <v>87</v>
      </c>
      <c r="N168">
        <v>1</v>
      </c>
      <c r="O168" s="1">
        <v>44691.517407407409</v>
      </c>
      <c r="P168" s="1">
        <v>44691.523252314815</v>
      </c>
      <c r="Q168">
        <v>332</v>
      </c>
      <c r="R168">
        <v>173</v>
      </c>
      <c r="S168" t="b">
        <v>0</v>
      </c>
      <c r="T168" t="s">
        <v>88</v>
      </c>
      <c r="U168" t="b">
        <v>0</v>
      </c>
      <c r="V168" t="s">
        <v>106</v>
      </c>
      <c r="W168" s="1">
        <v>44691.523252314815</v>
      </c>
      <c r="X168">
        <v>82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28</v>
      </c>
      <c r="AE168">
        <v>21</v>
      </c>
      <c r="AF168">
        <v>0</v>
      </c>
      <c r="AG168">
        <v>2</v>
      </c>
      <c r="AH168" t="s">
        <v>88</v>
      </c>
      <c r="AI168" t="s">
        <v>88</v>
      </c>
      <c r="AJ168" t="s">
        <v>88</v>
      </c>
      <c r="AK168" t="s">
        <v>88</v>
      </c>
      <c r="AL168" t="s">
        <v>88</v>
      </c>
      <c r="AM168" t="s">
        <v>88</v>
      </c>
      <c r="AN168" t="s">
        <v>88</v>
      </c>
      <c r="AO168" t="s">
        <v>88</v>
      </c>
      <c r="AP168" t="s">
        <v>88</v>
      </c>
      <c r="AQ168" t="s">
        <v>88</v>
      </c>
      <c r="AR168" t="s">
        <v>88</v>
      </c>
      <c r="AS168" t="s">
        <v>88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x14ac:dyDescent="0.35">
      <c r="A169" t="s">
        <v>513</v>
      </c>
      <c r="B169" t="s">
        <v>80</v>
      </c>
      <c r="C169" t="s">
        <v>511</v>
      </c>
      <c r="D169" t="s">
        <v>82</v>
      </c>
      <c r="E169" s="2" t="str">
        <f t="shared" si="3"/>
        <v>FX220313167</v>
      </c>
      <c r="F169" t="s">
        <v>19</v>
      </c>
      <c r="G169" t="s">
        <v>19</v>
      </c>
      <c r="H169" t="s">
        <v>83</v>
      </c>
      <c r="I169" t="s">
        <v>514</v>
      </c>
      <c r="J169">
        <v>28</v>
      </c>
      <c r="K169" t="s">
        <v>85</v>
      </c>
      <c r="L169" t="s">
        <v>86</v>
      </c>
      <c r="M169" t="s">
        <v>87</v>
      </c>
      <c r="N169">
        <v>1</v>
      </c>
      <c r="O169" s="1">
        <v>44691.517546296294</v>
      </c>
      <c r="P169" s="1">
        <v>44691.522291666668</v>
      </c>
      <c r="Q169">
        <v>272</v>
      </c>
      <c r="R169">
        <v>138</v>
      </c>
      <c r="S169" t="b">
        <v>0</v>
      </c>
      <c r="T169" t="s">
        <v>88</v>
      </c>
      <c r="U169" t="b">
        <v>0</v>
      </c>
      <c r="V169" t="s">
        <v>106</v>
      </c>
      <c r="W169" s="1">
        <v>44691.522291666668</v>
      </c>
      <c r="X169">
        <v>126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28</v>
      </c>
      <c r="AE169">
        <v>21</v>
      </c>
      <c r="AF169">
        <v>0</v>
      </c>
      <c r="AG169">
        <v>2</v>
      </c>
      <c r="AH169" t="s">
        <v>88</v>
      </c>
      <c r="AI169" t="s">
        <v>88</v>
      </c>
      <c r="AJ169" t="s">
        <v>88</v>
      </c>
      <c r="AK169" t="s">
        <v>88</v>
      </c>
      <c r="AL169" t="s">
        <v>88</v>
      </c>
      <c r="AM169" t="s">
        <v>88</v>
      </c>
      <c r="AN169" t="s">
        <v>88</v>
      </c>
      <c r="AO169" t="s">
        <v>88</v>
      </c>
      <c r="AP169" t="s">
        <v>88</v>
      </c>
      <c r="AQ169" t="s">
        <v>88</v>
      </c>
      <c r="AR169" t="s">
        <v>88</v>
      </c>
      <c r="AS169" t="s">
        <v>88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x14ac:dyDescent="0.35">
      <c r="A170" t="s">
        <v>515</v>
      </c>
      <c r="B170" t="s">
        <v>80</v>
      </c>
      <c r="C170" t="s">
        <v>511</v>
      </c>
      <c r="D170" t="s">
        <v>82</v>
      </c>
      <c r="E170" s="2" t="str">
        <f t="shared" si="3"/>
        <v>FX220313167</v>
      </c>
      <c r="F170" t="s">
        <v>19</v>
      </c>
      <c r="G170" t="s">
        <v>19</v>
      </c>
      <c r="H170" t="s">
        <v>83</v>
      </c>
      <c r="I170" t="s">
        <v>516</v>
      </c>
      <c r="J170">
        <v>28</v>
      </c>
      <c r="K170" t="s">
        <v>85</v>
      </c>
      <c r="L170" t="s">
        <v>86</v>
      </c>
      <c r="M170" t="s">
        <v>87</v>
      </c>
      <c r="N170">
        <v>1</v>
      </c>
      <c r="O170" s="1">
        <v>44691.51766203704</v>
      </c>
      <c r="P170" s="1">
        <v>44691.529699074075</v>
      </c>
      <c r="Q170">
        <v>776</v>
      </c>
      <c r="R170">
        <v>264</v>
      </c>
      <c r="S170" t="b">
        <v>0</v>
      </c>
      <c r="T170" t="s">
        <v>88</v>
      </c>
      <c r="U170" t="b">
        <v>0</v>
      </c>
      <c r="V170" t="s">
        <v>266</v>
      </c>
      <c r="W170" s="1">
        <v>44691.529699074075</v>
      </c>
      <c r="X170">
        <v>99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28</v>
      </c>
      <c r="AE170">
        <v>21</v>
      </c>
      <c r="AF170">
        <v>0</v>
      </c>
      <c r="AG170">
        <v>2</v>
      </c>
      <c r="AH170" t="s">
        <v>88</v>
      </c>
      <c r="AI170" t="s">
        <v>88</v>
      </c>
      <c r="AJ170" t="s">
        <v>88</v>
      </c>
      <c r="AK170" t="s">
        <v>88</v>
      </c>
      <c r="AL170" t="s">
        <v>88</v>
      </c>
      <c r="AM170" t="s">
        <v>88</v>
      </c>
      <c r="AN170" t="s">
        <v>88</v>
      </c>
      <c r="AO170" t="s">
        <v>88</v>
      </c>
      <c r="AP170" t="s">
        <v>88</v>
      </c>
      <c r="AQ170" t="s">
        <v>88</v>
      </c>
      <c r="AR170" t="s">
        <v>88</v>
      </c>
      <c r="AS170" t="s">
        <v>88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x14ac:dyDescent="0.35">
      <c r="A171" t="s">
        <v>517</v>
      </c>
      <c r="B171" t="s">
        <v>80</v>
      </c>
      <c r="C171" t="s">
        <v>511</v>
      </c>
      <c r="D171" t="s">
        <v>82</v>
      </c>
      <c r="E171" s="2" t="str">
        <f t="shared" si="3"/>
        <v>FX220313167</v>
      </c>
      <c r="F171" t="s">
        <v>19</v>
      </c>
      <c r="G171" t="s">
        <v>19</v>
      </c>
      <c r="H171" t="s">
        <v>83</v>
      </c>
      <c r="I171" t="s">
        <v>514</v>
      </c>
      <c r="J171">
        <v>56</v>
      </c>
      <c r="K171" t="s">
        <v>85</v>
      </c>
      <c r="L171" t="s">
        <v>86</v>
      </c>
      <c r="M171" t="s">
        <v>87</v>
      </c>
      <c r="N171">
        <v>2</v>
      </c>
      <c r="O171" s="1">
        <v>44691.522939814815</v>
      </c>
      <c r="P171" s="1">
        <v>44691.536180555559</v>
      </c>
      <c r="Q171">
        <v>823</v>
      </c>
      <c r="R171">
        <v>321</v>
      </c>
      <c r="S171" t="b">
        <v>0</v>
      </c>
      <c r="T171" t="s">
        <v>88</v>
      </c>
      <c r="U171" t="b">
        <v>1</v>
      </c>
      <c r="V171" t="s">
        <v>106</v>
      </c>
      <c r="W171" s="1">
        <v>44691.525057870371</v>
      </c>
      <c r="X171">
        <v>156</v>
      </c>
      <c r="Y171">
        <v>42</v>
      </c>
      <c r="Z171">
        <v>0</v>
      </c>
      <c r="AA171">
        <v>42</v>
      </c>
      <c r="AB171">
        <v>0</v>
      </c>
      <c r="AC171">
        <v>0</v>
      </c>
      <c r="AD171">
        <v>14</v>
      </c>
      <c r="AE171">
        <v>0</v>
      </c>
      <c r="AF171">
        <v>0</v>
      </c>
      <c r="AG171">
        <v>0</v>
      </c>
      <c r="AH171" t="s">
        <v>94</v>
      </c>
      <c r="AI171" s="1">
        <v>44691.536180555559</v>
      </c>
      <c r="AJ171">
        <v>165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14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x14ac:dyDescent="0.35">
      <c r="A172" t="s">
        <v>518</v>
      </c>
      <c r="B172" t="s">
        <v>80</v>
      </c>
      <c r="C172" t="s">
        <v>511</v>
      </c>
      <c r="D172" t="s">
        <v>82</v>
      </c>
      <c r="E172" s="2" t="str">
        <f t="shared" si="3"/>
        <v>FX220313167</v>
      </c>
      <c r="F172" t="s">
        <v>19</v>
      </c>
      <c r="G172" t="s">
        <v>19</v>
      </c>
      <c r="H172" t="s">
        <v>83</v>
      </c>
      <c r="I172" t="s">
        <v>512</v>
      </c>
      <c r="J172">
        <v>56</v>
      </c>
      <c r="K172" t="s">
        <v>85</v>
      </c>
      <c r="L172" t="s">
        <v>86</v>
      </c>
      <c r="M172" t="s">
        <v>87</v>
      </c>
      <c r="N172">
        <v>2</v>
      </c>
      <c r="O172" s="1">
        <v>44691.523912037039</v>
      </c>
      <c r="P172" s="1">
        <v>44691.536307870374</v>
      </c>
      <c r="Q172">
        <v>634</v>
      </c>
      <c r="R172">
        <v>437</v>
      </c>
      <c r="S172" t="b">
        <v>0</v>
      </c>
      <c r="T172" t="s">
        <v>88</v>
      </c>
      <c r="U172" t="b">
        <v>1</v>
      </c>
      <c r="V172" t="s">
        <v>114</v>
      </c>
      <c r="W172" s="1">
        <v>44691.527187500003</v>
      </c>
      <c r="X172">
        <v>263</v>
      </c>
      <c r="Y172">
        <v>42</v>
      </c>
      <c r="Z172">
        <v>0</v>
      </c>
      <c r="AA172">
        <v>42</v>
      </c>
      <c r="AB172">
        <v>0</v>
      </c>
      <c r="AC172">
        <v>0</v>
      </c>
      <c r="AD172">
        <v>14</v>
      </c>
      <c r="AE172">
        <v>0</v>
      </c>
      <c r="AF172">
        <v>0</v>
      </c>
      <c r="AG172">
        <v>0</v>
      </c>
      <c r="AH172" t="s">
        <v>119</v>
      </c>
      <c r="AI172" s="1">
        <v>44691.536307870374</v>
      </c>
      <c r="AJ172">
        <v>174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14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x14ac:dyDescent="0.35">
      <c r="A173" t="s">
        <v>519</v>
      </c>
      <c r="B173" t="s">
        <v>80</v>
      </c>
      <c r="C173" t="s">
        <v>511</v>
      </c>
      <c r="D173" t="s">
        <v>82</v>
      </c>
      <c r="E173" s="2" t="str">
        <f t="shared" si="3"/>
        <v>FX220313167</v>
      </c>
      <c r="F173" t="s">
        <v>19</v>
      </c>
      <c r="G173" t="s">
        <v>19</v>
      </c>
      <c r="H173" t="s">
        <v>83</v>
      </c>
      <c r="I173" t="s">
        <v>516</v>
      </c>
      <c r="J173">
        <v>56</v>
      </c>
      <c r="K173" t="s">
        <v>85</v>
      </c>
      <c r="L173" t="s">
        <v>86</v>
      </c>
      <c r="M173" t="s">
        <v>87</v>
      </c>
      <c r="N173">
        <v>2</v>
      </c>
      <c r="O173" s="1">
        <v>44691.530347222222</v>
      </c>
      <c r="P173" s="1">
        <v>44691.537858796299</v>
      </c>
      <c r="Q173">
        <v>120</v>
      </c>
      <c r="R173">
        <v>529</v>
      </c>
      <c r="S173" t="b">
        <v>0</v>
      </c>
      <c r="T173" t="s">
        <v>88</v>
      </c>
      <c r="U173" t="b">
        <v>1</v>
      </c>
      <c r="V173" t="s">
        <v>106</v>
      </c>
      <c r="W173" s="1">
        <v>44691.533541666664</v>
      </c>
      <c r="X173">
        <v>242</v>
      </c>
      <c r="Y173">
        <v>42</v>
      </c>
      <c r="Z173">
        <v>0</v>
      </c>
      <c r="AA173">
        <v>42</v>
      </c>
      <c r="AB173">
        <v>0</v>
      </c>
      <c r="AC173">
        <v>0</v>
      </c>
      <c r="AD173">
        <v>14</v>
      </c>
      <c r="AE173">
        <v>0</v>
      </c>
      <c r="AF173">
        <v>0</v>
      </c>
      <c r="AG173">
        <v>0</v>
      </c>
      <c r="AH173" t="s">
        <v>107</v>
      </c>
      <c r="AI173" s="1">
        <v>44691.537858796299</v>
      </c>
      <c r="AJ173">
        <v>287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14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x14ac:dyDescent="0.35">
      <c r="A174" t="s">
        <v>520</v>
      </c>
      <c r="B174" t="s">
        <v>80</v>
      </c>
      <c r="C174" t="s">
        <v>165</v>
      </c>
      <c r="D174" t="s">
        <v>82</v>
      </c>
      <c r="E174" s="2" t="str">
        <f>HYPERLINK("capsilon://?command=openfolder&amp;siteaddress=FAM.docvelocity-na8.net&amp;folderid=FXA6DB3EF7-6FFC-ADF6-4FA5-5AFE66152114","FX22047342")</f>
        <v>FX22047342</v>
      </c>
      <c r="F174" t="s">
        <v>19</v>
      </c>
      <c r="G174" t="s">
        <v>19</v>
      </c>
      <c r="H174" t="s">
        <v>83</v>
      </c>
      <c r="I174" t="s">
        <v>521</v>
      </c>
      <c r="J174">
        <v>0</v>
      </c>
      <c r="K174" t="s">
        <v>85</v>
      </c>
      <c r="L174" t="s">
        <v>86</v>
      </c>
      <c r="M174" t="s">
        <v>87</v>
      </c>
      <c r="N174">
        <v>2</v>
      </c>
      <c r="O174" s="1">
        <v>44683.64402777778</v>
      </c>
      <c r="P174" s="1">
        <v>44683.699837962966</v>
      </c>
      <c r="Q174">
        <v>4769</v>
      </c>
      <c r="R174">
        <v>53</v>
      </c>
      <c r="S174" t="b">
        <v>0</v>
      </c>
      <c r="T174" t="s">
        <v>88</v>
      </c>
      <c r="U174" t="b">
        <v>0</v>
      </c>
      <c r="V174" t="s">
        <v>223</v>
      </c>
      <c r="W174" s="1">
        <v>44683.644953703704</v>
      </c>
      <c r="X174">
        <v>23</v>
      </c>
      <c r="Y174">
        <v>0</v>
      </c>
      <c r="Z174">
        <v>0</v>
      </c>
      <c r="AA174">
        <v>0</v>
      </c>
      <c r="AB174">
        <v>9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119</v>
      </c>
      <c r="AI174" s="1">
        <v>44683.699837962966</v>
      </c>
      <c r="AJ174">
        <v>13</v>
      </c>
      <c r="AK174">
        <v>0</v>
      </c>
      <c r="AL174">
        <v>0</v>
      </c>
      <c r="AM174">
        <v>0</v>
      </c>
      <c r="AN174">
        <v>9</v>
      </c>
      <c r="AO174">
        <v>0</v>
      </c>
      <c r="AP174">
        <v>0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x14ac:dyDescent="0.35">
      <c r="A175" t="s">
        <v>522</v>
      </c>
      <c r="B175" t="s">
        <v>80</v>
      </c>
      <c r="C175" t="s">
        <v>165</v>
      </c>
      <c r="D175" t="s">
        <v>82</v>
      </c>
      <c r="E175" s="2" t="str">
        <f>HYPERLINK("capsilon://?command=openfolder&amp;siteaddress=FAM.docvelocity-na8.net&amp;folderid=FXA6DB3EF7-6FFC-ADF6-4FA5-5AFE66152114","FX22047342")</f>
        <v>FX22047342</v>
      </c>
      <c r="F175" t="s">
        <v>19</v>
      </c>
      <c r="G175" t="s">
        <v>19</v>
      </c>
      <c r="H175" t="s">
        <v>83</v>
      </c>
      <c r="I175" t="s">
        <v>523</v>
      </c>
      <c r="J175">
        <v>0</v>
      </c>
      <c r="K175" t="s">
        <v>85</v>
      </c>
      <c r="L175" t="s">
        <v>86</v>
      </c>
      <c r="M175" t="s">
        <v>87</v>
      </c>
      <c r="N175">
        <v>2</v>
      </c>
      <c r="O175" s="1">
        <v>44683.64806712963</v>
      </c>
      <c r="P175" s="1">
        <v>44683.701099537036</v>
      </c>
      <c r="Q175">
        <v>4283</v>
      </c>
      <c r="R175">
        <v>299</v>
      </c>
      <c r="S175" t="b">
        <v>0</v>
      </c>
      <c r="T175" t="s">
        <v>88</v>
      </c>
      <c r="U175" t="b">
        <v>0</v>
      </c>
      <c r="V175" t="s">
        <v>114</v>
      </c>
      <c r="W175" s="1">
        <v>44683.653055555558</v>
      </c>
      <c r="X175">
        <v>178</v>
      </c>
      <c r="Y175">
        <v>9</v>
      </c>
      <c r="Z175">
        <v>0</v>
      </c>
      <c r="AA175">
        <v>9</v>
      </c>
      <c r="AB175">
        <v>0</v>
      </c>
      <c r="AC175">
        <v>0</v>
      </c>
      <c r="AD175">
        <v>-9</v>
      </c>
      <c r="AE175">
        <v>0</v>
      </c>
      <c r="AF175">
        <v>0</v>
      </c>
      <c r="AG175">
        <v>0</v>
      </c>
      <c r="AH175" t="s">
        <v>119</v>
      </c>
      <c r="AI175" s="1">
        <v>44683.701099537036</v>
      </c>
      <c r="AJ175">
        <v>108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-10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x14ac:dyDescent="0.35">
      <c r="A176" t="s">
        <v>524</v>
      </c>
      <c r="B176" t="s">
        <v>80</v>
      </c>
      <c r="C176" t="s">
        <v>165</v>
      </c>
      <c r="D176" t="s">
        <v>82</v>
      </c>
      <c r="E176" s="2" t="str">
        <f>HYPERLINK("capsilon://?command=openfolder&amp;siteaddress=FAM.docvelocity-na8.net&amp;folderid=FXA6DB3EF7-6FFC-ADF6-4FA5-5AFE66152114","FX22047342")</f>
        <v>FX22047342</v>
      </c>
      <c r="F176" t="s">
        <v>19</v>
      </c>
      <c r="G176" t="s">
        <v>19</v>
      </c>
      <c r="H176" t="s">
        <v>83</v>
      </c>
      <c r="I176" t="s">
        <v>525</v>
      </c>
      <c r="J176">
        <v>0</v>
      </c>
      <c r="K176" t="s">
        <v>85</v>
      </c>
      <c r="L176" t="s">
        <v>86</v>
      </c>
      <c r="M176" t="s">
        <v>87</v>
      </c>
      <c r="N176">
        <v>2</v>
      </c>
      <c r="O176" s="1">
        <v>44683.650902777779</v>
      </c>
      <c r="P176" s="1">
        <v>44683.701319444444</v>
      </c>
      <c r="Q176">
        <v>4251</v>
      </c>
      <c r="R176">
        <v>105</v>
      </c>
      <c r="S176" t="b">
        <v>0</v>
      </c>
      <c r="T176" t="s">
        <v>88</v>
      </c>
      <c r="U176" t="b">
        <v>0</v>
      </c>
      <c r="V176" t="s">
        <v>114</v>
      </c>
      <c r="W176" s="1">
        <v>44683.653923611113</v>
      </c>
      <c r="X176">
        <v>74</v>
      </c>
      <c r="Y176">
        <v>0</v>
      </c>
      <c r="Z176">
        <v>0</v>
      </c>
      <c r="AA176">
        <v>0</v>
      </c>
      <c r="AB176">
        <v>9</v>
      </c>
      <c r="AC176">
        <v>0</v>
      </c>
      <c r="AD176">
        <v>0</v>
      </c>
      <c r="AE176">
        <v>0</v>
      </c>
      <c r="AF176">
        <v>0</v>
      </c>
      <c r="AG176">
        <v>0</v>
      </c>
      <c r="AH176" t="s">
        <v>119</v>
      </c>
      <c r="AI176" s="1">
        <v>44683.701319444444</v>
      </c>
      <c r="AJ176">
        <v>18</v>
      </c>
      <c r="AK176">
        <v>0</v>
      </c>
      <c r="AL176">
        <v>0</v>
      </c>
      <c r="AM176">
        <v>0</v>
      </c>
      <c r="AN176">
        <v>9</v>
      </c>
      <c r="AO176">
        <v>0</v>
      </c>
      <c r="AP176">
        <v>0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x14ac:dyDescent="0.35">
      <c r="A177" t="s">
        <v>526</v>
      </c>
      <c r="B177" t="s">
        <v>80</v>
      </c>
      <c r="C177" t="s">
        <v>527</v>
      </c>
      <c r="D177" t="s">
        <v>82</v>
      </c>
      <c r="E177" s="2" t="str">
        <f>HYPERLINK("capsilon://?command=openfolder&amp;siteaddress=FAM.docvelocity-na8.net&amp;folderid=FX2C5EAD50-6F70-DCF6-563B-56586A400B56","FX22044474")</f>
        <v>FX22044474</v>
      </c>
      <c r="F177" t="s">
        <v>19</v>
      </c>
      <c r="G177" t="s">
        <v>19</v>
      </c>
      <c r="H177" t="s">
        <v>83</v>
      </c>
      <c r="I177" t="s">
        <v>528</v>
      </c>
      <c r="J177">
        <v>0</v>
      </c>
      <c r="K177" t="s">
        <v>85</v>
      </c>
      <c r="L177" t="s">
        <v>86</v>
      </c>
      <c r="M177" t="s">
        <v>87</v>
      </c>
      <c r="N177">
        <v>2</v>
      </c>
      <c r="O177" s="1">
        <v>44691.618136574078</v>
      </c>
      <c r="P177" s="1">
        <v>44691.640729166669</v>
      </c>
      <c r="Q177">
        <v>1647</v>
      </c>
      <c r="R177">
        <v>305</v>
      </c>
      <c r="S177" t="b">
        <v>0</v>
      </c>
      <c r="T177" t="s">
        <v>88</v>
      </c>
      <c r="U177" t="b">
        <v>0</v>
      </c>
      <c r="V177" t="s">
        <v>106</v>
      </c>
      <c r="W177" s="1">
        <v>44691.637928240743</v>
      </c>
      <c r="X177">
        <v>122</v>
      </c>
      <c r="Y177">
        <v>9</v>
      </c>
      <c r="Z177">
        <v>0</v>
      </c>
      <c r="AA177">
        <v>9</v>
      </c>
      <c r="AB177">
        <v>0</v>
      </c>
      <c r="AC177">
        <v>0</v>
      </c>
      <c r="AD177">
        <v>-9</v>
      </c>
      <c r="AE177">
        <v>0</v>
      </c>
      <c r="AF177">
        <v>0</v>
      </c>
      <c r="AG177">
        <v>0</v>
      </c>
      <c r="AH177" t="s">
        <v>107</v>
      </c>
      <c r="AI177" s="1">
        <v>44691.640729166669</v>
      </c>
      <c r="AJ177">
        <v>176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-9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x14ac:dyDescent="0.35">
      <c r="A178" t="s">
        <v>529</v>
      </c>
      <c r="B178" t="s">
        <v>80</v>
      </c>
      <c r="C178" t="s">
        <v>91</v>
      </c>
      <c r="D178" t="s">
        <v>82</v>
      </c>
      <c r="E178" s="2" t="str">
        <f>HYPERLINK("capsilon://?command=openfolder&amp;siteaddress=FAM.docvelocity-na8.net&amp;folderid=FXAD4FD858-FAF8-DC01-E3EB-2312570319C0","FX22048435")</f>
        <v>FX22048435</v>
      </c>
      <c r="F178" t="s">
        <v>19</v>
      </c>
      <c r="G178" t="s">
        <v>19</v>
      </c>
      <c r="H178" t="s">
        <v>83</v>
      </c>
      <c r="I178" t="s">
        <v>530</v>
      </c>
      <c r="J178">
        <v>0</v>
      </c>
      <c r="K178" t="s">
        <v>85</v>
      </c>
      <c r="L178" t="s">
        <v>86</v>
      </c>
      <c r="M178" t="s">
        <v>87</v>
      </c>
      <c r="N178">
        <v>2</v>
      </c>
      <c r="O178" s="1">
        <v>44691.630983796298</v>
      </c>
      <c r="P178" s="1">
        <v>44691.65520833333</v>
      </c>
      <c r="Q178">
        <v>1155</v>
      </c>
      <c r="R178">
        <v>938</v>
      </c>
      <c r="S178" t="b">
        <v>0</v>
      </c>
      <c r="T178" t="s">
        <v>88</v>
      </c>
      <c r="U178" t="b">
        <v>0</v>
      </c>
      <c r="V178" t="s">
        <v>223</v>
      </c>
      <c r="W178" s="1">
        <v>44691.644606481481</v>
      </c>
      <c r="X178">
        <v>685</v>
      </c>
      <c r="Y178">
        <v>52</v>
      </c>
      <c r="Z178">
        <v>0</v>
      </c>
      <c r="AA178">
        <v>52</v>
      </c>
      <c r="AB178">
        <v>0</v>
      </c>
      <c r="AC178">
        <v>36</v>
      </c>
      <c r="AD178">
        <v>-52</v>
      </c>
      <c r="AE178">
        <v>0</v>
      </c>
      <c r="AF178">
        <v>0</v>
      </c>
      <c r="AG178">
        <v>0</v>
      </c>
      <c r="AH178" t="s">
        <v>94</v>
      </c>
      <c r="AI178" s="1">
        <v>44691.65520833333</v>
      </c>
      <c r="AJ178">
        <v>245</v>
      </c>
      <c r="AK178">
        <v>1</v>
      </c>
      <c r="AL178">
        <v>0</v>
      </c>
      <c r="AM178">
        <v>1</v>
      </c>
      <c r="AN178">
        <v>0</v>
      </c>
      <c r="AO178">
        <v>1</v>
      </c>
      <c r="AP178">
        <v>-53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x14ac:dyDescent="0.35">
      <c r="A179" t="s">
        <v>531</v>
      </c>
      <c r="B179" t="s">
        <v>80</v>
      </c>
      <c r="C179" t="s">
        <v>395</v>
      </c>
      <c r="D179" t="s">
        <v>82</v>
      </c>
      <c r="E179" s="2" t="str">
        <f>HYPERLINK("capsilon://?command=openfolder&amp;siteaddress=FAM.docvelocity-na8.net&amp;folderid=FX285EF429-3E72-AB92-62D6-E7E2C74321DD","FX22042484")</f>
        <v>FX22042484</v>
      </c>
      <c r="F179" t="s">
        <v>19</v>
      </c>
      <c r="G179" t="s">
        <v>19</v>
      </c>
      <c r="H179" t="s">
        <v>83</v>
      </c>
      <c r="I179" t="s">
        <v>532</v>
      </c>
      <c r="J179">
        <v>56</v>
      </c>
      <c r="K179" t="s">
        <v>85</v>
      </c>
      <c r="L179" t="s">
        <v>86</v>
      </c>
      <c r="M179" t="s">
        <v>87</v>
      </c>
      <c r="N179">
        <v>2</v>
      </c>
      <c r="O179" s="1">
        <v>44691.647152777776</v>
      </c>
      <c r="P179" s="1">
        <v>44691.687638888892</v>
      </c>
      <c r="Q179">
        <v>3088</v>
      </c>
      <c r="R179">
        <v>410</v>
      </c>
      <c r="S179" t="b">
        <v>0</v>
      </c>
      <c r="T179" t="s">
        <v>88</v>
      </c>
      <c r="U179" t="b">
        <v>0</v>
      </c>
      <c r="V179" t="s">
        <v>106</v>
      </c>
      <c r="W179" s="1">
        <v>44691.677534722221</v>
      </c>
      <c r="X179">
        <v>228</v>
      </c>
      <c r="Y179">
        <v>48</v>
      </c>
      <c r="Z179">
        <v>0</v>
      </c>
      <c r="AA179">
        <v>48</v>
      </c>
      <c r="AB179">
        <v>0</v>
      </c>
      <c r="AC179">
        <v>6</v>
      </c>
      <c r="AD179">
        <v>8</v>
      </c>
      <c r="AE179">
        <v>0</v>
      </c>
      <c r="AF179">
        <v>0</v>
      </c>
      <c r="AG179">
        <v>0</v>
      </c>
      <c r="AH179" t="s">
        <v>119</v>
      </c>
      <c r="AI179" s="1">
        <v>44691.687638888892</v>
      </c>
      <c r="AJ179">
        <v>167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8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x14ac:dyDescent="0.35">
      <c r="A180" t="s">
        <v>533</v>
      </c>
      <c r="B180" t="s">
        <v>80</v>
      </c>
      <c r="C180" t="s">
        <v>325</v>
      </c>
      <c r="D180" t="s">
        <v>82</v>
      </c>
      <c r="E180" s="2" t="str">
        <f>HYPERLINK("capsilon://?command=openfolder&amp;siteaddress=FAM.docvelocity-na8.net&amp;folderid=FX4D07CD85-D9E9-0030-219E-2328B39D1FAF","FX22049387")</f>
        <v>FX22049387</v>
      </c>
      <c r="F180" t="s">
        <v>19</v>
      </c>
      <c r="G180" t="s">
        <v>19</v>
      </c>
      <c r="H180" t="s">
        <v>83</v>
      </c>
      <c r="I180" t="s">
        <v>534</v>
      </c>
      <c r="J180">
        <v>0</v>
      </c>
      <c r="K180" t="s">
        <v>85</v>
      </c>
      <c r="L180" t="s">
        <v>86</v>
      </c>
      <c r="M180" t="s">
        <v>87</v>
      </c>
      <c r="N180">
        <v>2</v>
      </c>
      <c r="O180" s="1">
        <v>44691.649328703701</v>
      </c>
      <c r="P180" s="1">
        <v>44691.689768518518</v>
      </c>
      <c r="Q180">
        <v>2975</v>
      </c>
      <c r="R180">
        <v>519</v>
      </c>
      <c r="S180" t="b">
        <v>0</v>
      </c>
      <c r="T180" t="s">
        <v>88</v>
      </c>
      <c r="U180" t="b">
        <v>0</v>
      </c>
      <c r="V180" t="s">
        <v>106</v>
      </c>
      <c r="W180" s="1">
        <v>44691.681435185186</v>
      </c>
      <c r="X180">
        <v>336</v>
      </c>
      <c r="Y180">
        <v>52</v>
      </c>
      <c r="Z180">
        <v>0</v>
      </c>
      <c r="AA180">
        <v>52</v>
      </c>
      <c r="AB180">
        <v>0</v>
      </c>
      <c r="AC180">
        <v>49</v>
      </c>
      <c r="AD180">
        <v>-52</v>
      </c>
      <c r="AE180">
        <v>0</v>
      </c>
      <c r="AF180">
        <v>0</v>
      </c>
      <c r="AG180">
        <v>0</v>
      </c>
      <c r="AH180" t="s">
        <v>119</v>
      </c>
      <c r="AI180" s="1">
        <v>44691.689768518518</v>
      </c>
      <c r="AJ180">
        <v>183</v>
      </c>
      <c r="AK180">
        <v>3</v>
      </c>
      <c r="AL180">
        <v>0</v>
      </c>
      <c r="AM180">
        <v>3</v>
      </c>
      <c r="AN180">
        <v>0</v>
      </c>
      <c r="AO180">
        <v>3</v>
      </c>
      <c r="AP180">
        <v>-55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x14ac:dyDescent="0.35">
      <c r="A181" t="s">
        <v>535</v>
      </c>
      <c r="B181" t="s">
        <v>80</v>
      </c>
      <c r="C181" t="s">
        <v>536</v>
      </c>
      <c r="D181" t="s">
        <v>82</v>
      </c>
      <c r="E181" s="2" t="str">
        <f>HYPERLINK("capsilon://?command=openfolder&amp;siteaddress=FAM.docvelocity-na8.net&amp;folderid=FXF32E1988-DEDD-ED8A-9A94-09B272E05F6B","FX22049227")</f>
        <v>FX22049227</v>
      </c>
      <c r="F181" t="s">
        <v>19</v>
      </c>
      <c r="G181" t="s">
        <v>19</v>
      </c>
      <c r="H181" t="s">
        <v>83</v>
      </c>
      <c r="I181" t="s">
        <v>537</v>
      </c>
      <c r="J181">
        <v>0</v>
      </c>
      <c r="K181" t="s">
        <v>85</v>
      </c>
      <c r="L181" t="s">
        <v>86</v>
      </c>
      <c r="M181" t="s">
        <v>87</v>
      </c>
      <c r="N181">
        <v>2</v>
      </c>
      <c r="O181" s="1">
        <v>44691.655381944445</v>
      </c>
      <c r="P181" s="1">
        <v>44691.690150462964</v>
      </c>
      <c r="Q181">
        <v>2359</v>
      </c>
      <c r="R181">
        <v>645</v>
      </c>
      <c r="S181" t="b">
        <v>0</v>
      </c>
      <c r="T181" t="s">
        <v>88</v>
      </c>
      <c r="U181" t="b">
        <v>0</v>
      </c>
      <c r="V181" t="s">
        <v>106</v>
      </c>
      <c r="W181" s="1">
        <v>44691.687303240738</v>
      </c>
      <c r="X181">
        <v>506</v>
      </c>
      <c r="Y181">
        <v>52</v>
      </c>
      <c r="Z181">
        <v>0</v>
      </c>
      <c r="AA181">
        <v>52</v>
      </c>
      <c r="AB181">
        <v>0</v>
      </c>
      <c r="AC181">
        <v>48</v>
      </c>
      <c r="AD181">
        <v>-52</v>
      </c>
      <c r="AE181">
        <v>0</v>
      </c>
      <c r="AF181">
        <v>0</v>
      </c>
      <c r="AG181">
        <v>0</v>
      </c>
      <c r="AH181" t="s">
        <v>218</v>
      </c>
      <c r="AI181" s="1">
        <v>44691.690150462964</v>
      </c>
      <c r="AJ181">
        <v>128</v>
      </c>
      <c r="AK181">
        <v>1</v>
      </c>
      <c r="AL181">
        <v>0</v>
      </c>
      <c r="AM181">
        <v>1</v>
      </c>
      <c r="AN181">
        <v>0</v>
      </c>
      <c r="AO181">
        <v>1</v>
      </c>
      <c r="AP181">
        <v>-53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x14ac:dyDescent="0.35">
      <c r="A182" t="s">
        <v>538</v>
      </c>
      <c r="B182" t="s">
        <v>80</v>
      </c>
      <c r="C182" t="s">
        <v>539</v>
      </c>
      <c r="D182" t="s">
        <v>82</v>
      </c>
      <c r="E182" s="2" t="str">
        <f>HYPERLINK("capsilon://?command=openfolder&amp;siteaddress=FAM.docvelocity-na8.net&amp;folderid=FXDEAFFC14-30D4-737C-583A-0985759C4E44","FX220313174")</f>
        <v>FX220313174</v>
      </c>
      <c r="F182" t="s">
        <v>19</v>
      </c>
      <c r="G182" t="s">
        <v>19</v>
      </c>
      <c r="H182" t="s">
        <v>83</v>
      </c>
      <c r="I182" t="s">
        <v>540</v>
      </c>
      <c r="J182">
        <v>43</v>
      </c>
      <c r="K182" t="s">
        <v>85</v>
      </c>
      <c r="L182" t="s">
        <v>86</v>
      </c>
      <c r="M182" t="s">
        <v>87</v>
      </c>
      <c r="N182">
        <v>2</v>
      </c>
      <c r="O182" s="1">
        <v>44683.37263888889</v>
      </c>
      <c r="P182" s="1">
        <v>44683.385474537034</v>
      </c>
      <c r="Q182">
        <v>552</v>
      </c>
      <c r="R182">
        <v>557</v>
      </c>
      <c r="S182" t="b">
        <v>0</v>
      </c>
      <c r="T182" t="s">
        <v>88</v>
      </c>
      <c r="U182" t="b">
        <v>0</v>
      </c>
      <c r="V182" t="s">
        <v>183</v>
      </c>
      <c r="W182" s="1">
        <v>44683.382187499999</v>
      </c>
      <c r="X182">
        <v>351</v>
      </c>
      <c r="Y182">
        <v>38</v>
      </c>
      <c r="Z182">
        <v>0</v>
      </c>
      <c r="AA182">
        <v>38</v>
      </c>
      <c r="AB182">
        <v>0</v>
      </c>
      <c r="AC182">
        <v>6</v>
      </c>
      <c r="AD182">
        <v>5</v>
      </c>
      <c r="AE182">
        <v>0</v>
      </c>
      <c r="AF182">
        <v>0</v>
      </c>
      <c r="AG182">
        <v>0</v>
      </c>
      <c r="AH182" t="s">
        <v>185</v>
      </c>
      <c r="AI182" s="1">
        <v>44683.385474537034</v>
      </c>
      <c r="AJ182">
        <v>206</v>
      </c>
      <c r="AK182">
        <v>0</v>
      </c>
      <c r="AL182">
        <v>0</v>
      </c>
      <c r="AM182">
        <v>0</v>
      </c>
      <c r="AN182">
        <v>4</v>
      </c>
      <c r="AO182">
        <v>0</v>
      </c>
      <c r="AP182">
        <v>5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x14ac:dyDescent="0.35">
      <c r="A183" t="s">
        <v>541</v>
      </c>
      <c r="B183" t="s">
        <v>80</v>
      </c>
      <c r="C183" t="s">
        <v>213</v>
      </c>
      <c r="D183" t="s">
        <v>82</v>
      </c>
      <c r="E183" s="2" t="str">
        <f>HYPERLINK("capsilon://?command=openfolder&amp;siteaddress=FAM.docvelocity-na8.net&amp;folderid=FX3939DD52-225D-08E5-8F99-17FAAD1F1DE5","FX220411016")</f>
        <v>FX220411016</v>
      </c>
      <c r="F183" t="s">
        <v>19</v>
      </c>
      <c r="G183" t="s">
        <v>19</v>
      </c>
      <c r="H183" t="s">
        <v>83</v>
      </c>
      <c r="I183" t="s">
        <v>542</v>
      </c>
      <c r="J183">
        <v>0</v>
      </c>
      <c r="K183" t="s">
        <v>85</v>
      </c>
      <c r="L183" t="s">
        <v>86</v>
      </c>
      <c r="M183" t="s">
        <v>87</v>
      </c>
      <c r="N183">
        <v>2</v>
      </c>
      <c r="O183" s="1">
        <v>44691.673263888886</v>
      </c>
      <c r="P183" s="1">
        <v>44691.69027777778</v>
      </c>
      <c r="Q183">
        <v>1242</v>
      </c>
      <c r="R183">
        <v>228</v>
      </c>
      <c r="S183" t="b">
        <v>0</v>
      </c>
      <c r="T183" t="s">
        <v>88</v>
      </c>
      <c r="U183" t="b">
        <v>0</v>
      </c>
      <c r="V183" t="s">
        <v>223</v>
      </c>
      <c r="W183" s="1">
        <v>44691.685740740744</v>
      </c>
      <c r="X183">
        <v>88</v>
      </c>
      <c r="Y183">
        <v>9</v>
      </c>
      <c r="Z183">
        <v>0</v>
      </c>
      <c r="AA183">
        <v>9</v>
      </c>
      <c r="AB183">
        <v>0</v>
      </c>
      <c r="AC183">
        <v>0</v>
      </c>
      <c r="AD183">
        <v>-9</v>
      </c>
      <c r="AE183">
        <v>0</v>
      </c>
      <c r="AF183">
        <v>0</v>
      </c>
      <c r="AG183">
        <v>0</v>
      </c>
      <c r="AH183" t="s">
        <v>107</v>
      </c>
      <c r="AI183" s="1">
        <v>44691.69027777778</v>
      </c>
      <c r="AJ183">
        <v>131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-9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x14ac:dyDescent="0.35">
      <c r="A184" t="s">
        <v>543</v>
      </c>
      <c r="B184" t="s">
        <v>80</v>
      </c>
      <c r="C184" t="s">
        <v>264</v>
      </c>
      <c r="D184" t="s">
        <v>82</v>
      </c>
      <c r="E184" s="2" t="str">
        <f>HYPERLINK("capsilon://?command=openfolder&amp;siteaddress=FAM.docvelocity-na8.net&amp;folderid=FX89C33805-2CB6-5018-B7A7-A2721FAD7365","FX22042583")</f>
        <v>FX22042583</v>
      </c>
      <c r="F184" t="s">
        <v>19</v>
      </c>
      <c r="G184" t="s">
        <v>19</v>
      </c>
      <c r="H184" t="s">
        <v>83</v>
      </c>
      <c r="I184" t="s">
        <v>544</v>
      </c>
      <c r="J184">
        <v>0</v>
      </c>
      <c r="K184" t="s">
        <v>85</v>
      </c>
      <c r="L184" t="s">
        <v>86</v>
      </c>
      <c r="M184" t="s">
        <v>87</v>
      </c>
      <c r="N184">
        <v>2</v>
      </c>
      <c r="O184" s="1">
        <v>44691.674513888887</v>
      </c>
      <c r="P184" s="1">
        <v>44691.690393518518</v>
      </c>
      <c r="Q184">
        <v>1242</v>
      </c>
      <c r="R184">
        <v>130</v>
      </c>
      <c r="S184" t="b">
        <v>0</v>
      </c>
      <c r="T184" t="s">
        <v>88</v>
      </c>
      <c r="U184" t="b">
        <v>0</v>
      </c>
      <c r="V184" t="s">
        <v>106</v>
      </c>
      <c r="W184" s="1">
        <v>44691.687824074077</v>
      </c>
      <c r="X184">
        <v>44</v>
      </c>
      <c r="Y184">
        <v>0</v>
      </c>
      <c r="Z184">
        <v>0</v>
      </c>
      <c r="AA184">
        <v>0</v>
      </c>
      <c r="AB184">
        <v>52</v>
      </c>
      <c r="AC184">
        <v>0</v>
      </c>
      <c r="AD184">
        <v>0</v>
      </c>
      <c r="AE184">
        <v>0</v>
      </c>
      <c r="AF184">
        <v>0</v>
      </c>
      <c r="AG184">
        <v>0</v>
      </c>
      <c r="AH184" t="s">
        <v>119</v>
      </c>
      <c r="AI184" s="1">
        <v>44691.690393518518</v>
      </c>
      <c r="AJ184">
        <v>54</v>
      </c>
      <c r="AK184">
        <v>0</v>
      </c>
      <c r="AL184">
        <v>0</v>
      </c>
      <c r="AM184">
        <v>0</v>
      </c>
      <c r="AN184">
        <v>52</v>
      </c>
      <c r="AO184">
        <v>0</v>
      </c>
      <c r="AP184">
        <v>0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x14ac:dyDescent="0.35">
      <c r="A185" t="s">
        <v>545</v>
      </c>
      <c r="B185" t="s">
        <v>80</v>
      </c>
      <c r="C185" t="s">
        <v>264</v>
      </c>
      <c r="D185" t="s">
        <v>82</v>
      </c>
      <c r="E185" s="2" t="str">
        <f>HYPERLINK("capsilon://?command=openfolder&amp;siteaddress=FAM.docvelocity-na8.net&amp;folderid=FX89C33805-2CB6-5018-B7A7-A2721FAD7365","FX22042583")</f>
        <v>FX22042583</v>
      </c>
      <c r="F185" t="s">
        <v>19</v>
      </c>
      <c r="G185" t="s">
        <v>19</v>
      </c>
      <c r="H185" t="s">
        <v>83</v>
      </c>
      <c r="I185" t="s">
        <v>546</v>
      </c>
      <c r="J185">
        <v>128</v>
      </c>
      <c r="K185" t="s">
        <v>85</v>
      </c>
      <c r="L185" t="s">
        <v>86</v>
      </c>
      <c r="M185" t="s">
        <v>87</v>
      </c>
      <c r="N185">
        <v>2</v>
      </c>
      <c r="O185" s="1">
        <v>44691.674664351849</v>
      </c>
      <c r="P185" s="1">
        <v>44691.69871527778</v>
      </c>
      <c r="Q185">
        <v>1130</v>
      </c>
      <c r="R185">
        <v>948</v>
      </c>
      <c r="S185" t="b">
        <v>0</v>
      </c>
      <c r="T185" t="s">
        <v>88</v>
      </c>
      <c r="U185" t="b">
        <v>0</v>
      </c>
      <c r="V185" t="s">
        <v>223</v>
      </c>
      <c r="W185" s="1">
        <v>44691.689722222225</v>
      </c>
      <c r="X185">
        <v>321</v>
      </c>
      <c r="Y185">
        <v>109</v>
      </c>
      <c r="Z185">
        <v>0</v>
      </c>
      <c r="AA185">
        <v>109</v>
      </c>
      <c r="AB185">
        <v>0</v>
      </c>
      <c r="AC185">
        <v>37</v>
      </c>
      <c r="AD185">
        <v>19</v>
      </c>
      <c r="AE185">
        <v>0</v>
      </c>
      <c r="AF185">
        <v>0</v>
      </c>
      <c r="AG185">
        <v>0</v>
      </c>
      <c r="AH185" t="s">
        <v>119</v>
      </c>
      <c r="AI185" s="1">
        <v>44691.69871527778</v>
      </c>
      <c r="AJ185">
        <v>596</v>
      </c>
      <c r="AK185">
        <v>2</v>
      </c>
      <c r="AL185">
        <v>0</v>
      </c>
      <c r="AM185">
        <v>2</v>
      </c>
      <c r="AN185">
        <v>0</v>
      </c>
      <c r="AO185">
        <v>2</v>
      </c>
      <c r="AP185">
        <v>17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x14ac:dyDescent="0.35">
      <c r="A186" t="s">
        <v>547</v>
      </c>
      <c r="B186" t="s">
        <v>80</v>
      </c>
      <c r="C186" t="s">
        <v>264</v>
      </c>
      <c r="D186" t="s">
        <v>82</v>
      </c>
      <c r="E186" s="2" t="str">
        <f>HYPERLINK("capsilon://?command=openfolder&amp;siteaddress=FAM.docvelocity-na8.net&amp;folderid=FX89C33805-2CB6-5018-B7A7-A2721FAD7365","FX22042583")</f>
        <v>FX22042583</v>
      </c>
      <c r="F186" t="s">
        <v>19</v>
      </c>
      <c r="G186" t="s">
        <v>19</v>
      </c>
      <c r="H186" t="s">
        <v>83</v>
      </c>
      <c r="I186" t="s">
        <v>548</v>
      </c>
      <c r="J186">
        <v>0</v>
      </c>
      <c r="K186" t="s">
        <v>85</v>
      </c>
      <c r="L186" t="s">
        <v>86</v>
      </c>
      <c r="M186" t="s">
        <v>87</v>
      </c>
      <c r="N186">
        <v>2</v>
      </c>
      <c r="O186" s="1">
        <v>44691.674745370372</v>
      </c>
      <c r="P186" s="1">
        <v>44691.691805555558</v>
      </c>
      <c r="Q186">
        <v>1198</v>
      </c>
      <c r="R186">
        <v>276</v>
      </c>
      <c r="S186" t="b">
        <v>0</v>
      </c>
      <c r="T186" t="s">
        <v>88</v>
      </c>
      <c r="U186" t="b">
        <v>0</v>
      </c>
      <c r="V186" t="s">
        <v>106</v>
      </c>
      <c r="W186" s="1">
        <v>44691.68953703704</v>
      </c>
      <c r="X186">
        <v>148</v>
      </c>
      <c r="Y186">
        <v>52</v>
      </c>
      <c r="Z186">
        <v>0</v>
      </c>
      <c r="AA186">
        <v>52</v>
      </c>
      <c r="AB186">
        <v>0</v>
      </c>
      <c r="AC186">
        <v>29</v>
      </c>
      <c r="AD186">
        <v>-52</v>
      </c>
      <c r="AE186">
        <v>0</v>
      </c>
      <c r="AF186">
        <v>0</v>
      </c>
      <c r="AG186">
        <v>0</v>
      </c>
      <c r="AH186" t="s">
        <v>119</v>
      </c>
      <c r="AI186" s="1">
        <v>44691.691805555558</v>
      </c>
      <c r="AJ186">
        <v>121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-52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x14ac:dyDescent="0.35">
      <c r="A187" t="s">
        <v>549</v>
      </c>
      <c r="B187" t="s">
        <v>80</v>
      </c>
      <c r="C187" t="s">
        <v>225</v>
      </c>
      <c r="D187" t="s">
        <v>82</v>
      </c>
      <c r="E187" s="2" t="str">
        <f>HYPERLINK("capsilon://?command=openfolder&amp;siteaddress=FAM.docvelocity-na8.net&amp;folderid=FX5A55E877-E4B2-19D2-A06D-A9692200BEE6","FX22038374")</f>
        <v>FX22038374</v>
      </c>
      <c r="F187" t="s">
        <v>19</v>
      </c>
      <c r="G187" t="s">
        <v>19</v>
      </c>
      <c r="H187" t="s">
        <v>83</v>
      </c>
      <c r="I187" t="s">
        <v>550</v>
      </c>
      <c r="J187">
        <v>66</v>
      </c>
      <c r="K187" t="s">
        <v>85</v>
      </c>
      <c r="L187" t="s">
        <v>86</v>
      </c>
      <c r="M187" t="s">
        <v>87</v>
      </c>
      <c r="N187">
        <v>2</v>
      </c>
      <c r="O187" s="1">
        <v>44691.690196759257</v>
      </c>
      <c r="P187" s="1">
        <v>44691.705775462964</v>
      </c>
      <c r="Q187">
        <v>895</v>
      </c>
      <c r="R187">
        <v>451</v>
      </c>
      <c r="S187" t="b">
        <v>0</v>
      </c>
      <c r="T187" t="s">
        <v>88</v>
      </c>
      <c r="U187" t="b">
        <v>0</v>
      </c>
      <c r="V187" t="s">
        <v>114</v>
      </c>
      <c r="W187" s="1">
        <v>44691.702696759261</v>
      </c>
      <c r="X187">
        <v>202</v>
      </c>
      <c r="Y187">
        <v>61</v>
      </c>
      <c r="Z187">
        <v>0</v>
      </c>
      <c r="AA187">
        <v>61</v>
      </c>
      <c r="AB187">
        <v>0</v>
      </c>
      <c r="AC187">
        <v>4</v>
      </c>
      <c r="AD187">
        <v>5</v>
      </c>
      <c r="AE187">
        <v>0</v>
      </c>
      <c r="AF187">
        <v>0</v>
      </c>
      <c r="AG187">
        <v>0</v>
      </c>
      <c r="AH187" t="s">
        <v>119</v>
      </c>
      <c r="AI187" s="1">
        <v>44691.705775462964</v>
      </c>
      <c r="AJ187">
        <v>241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5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x14ac:dyDescent="0.35">
      <c r="A188" t="s">
        <v>551</v>
      </c>
      <c r="B188" t="s">
        <v>80</v>
      </c>
      <c r="C188" t="s">
        <v>225</v>
      </c>
      <c r="D188" t="s">
        <v>82</v>
      </c>
      <c r="E188" s="2" t="str">
        <f>HYPERLINK("capsilon://?command=openfolder&amp;siteaddress=FAM.docvelocity-na8.net&amp;folderid=FX5A55E877-E4B2-19D2-A06D-A9692200BEE6","FX22038374")</f>
        <v>FX22038374</v>
      </c>
      <c r="F188" t="s">
        <v>19</v>
      </c>
      <c r="G188" t="s">
        <v>19</v>
      </c>
      <c r="H188" t="s">
        <v>83</v>
      </c>
      <c r="I188" t="s">
        <v>552</v>
      </c>
      <c r="J188">
        <v>71</v>
      </c>
      <c r="K188" t="s">
        <v>85</v>
      </c>
      <c r="L188" t="s">
        <v>86</v>
      </c>
      <c r="M188" t="s">
        <v>87</v>
      </c>
      <c r="N188">
        <v>2</v>
      </c>
      <c r="O188" s="1">
        <v>44691.690451388888</v>
      </c>
      <c r="P188" s="1">
        <v>44691.708738425928</v>
      </c>
      <c r="Q188">
        <v>1175</v>
      </c>
      <c r="R188">
        <v>405</v>
      </c>
      <c r="S188" t="b">
        <v>0</v>
      </c>
      <c r="T188" t="s">
        <v>88</v>
      </c>
      <c r="U188" t="b">
        <v>0</v>
      </c>
      <c r="V188" t="s">
        <v>456</v>
      </c>
      <c r="W188" s="1">
        <v>44691.703032407408</v>
      </c>
      <c r="X188">
        <v>144</v>
      </c>
      <c r="Y188">
        <v>66</v>
      </c>
      <c r="Z188">
        <v>0</v>
      </c>
      <c r="AA188">
        <v>66</v>
      </c>
      <c r="AB188">
        <v>0</v>
      </c>
      <c r="AC188">
        <v>0</v>
      </c>
      <c r="AD188">
        <v>5</v>
      </c>
      <c r="AE188">
        <v>0</v>
      </c>
      <c r="AF188">
        <v>0</v>
      </c>
      <c r="AG188">
        <v>0</v>
      </c>
      <c r="AH188" t="s">
        <v>119</v>
      </c>
      <c r="AI188" s="1">
        <v>44691.708738425928</v>
      </c>
      <c r="AJ188">
        <v>255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5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x14ac:dyDescent="0.35">
      <c r="A189" t="s">
        <v>553</v>
      </c>
      <c r="B189" t="s">
        <v>80</v>
      </c>
      <c r="C189" t="s">
        <v>225</v>
      </c>
      <c r="D189" t="s">
        <v>82</v>
      </c>
      <c r="E189" s="2" t="str">
        <f>HYPERLINK("capsilon://?command=openfolder&amp;siteaddress=FAM.docvelocity-na8.net&amp;folderid=FX5A55E877-E4B2-19D2-A06D-A9692200BEE6","FX22038374")</f>
        <v>FX22038374</v>
      </c>
      <c r="F189" t="s">
        <v>19</v>
      </c>
      <c r="G189" t="s">
        <v>19</v>
      </c>
      <c r="H189" t="s">
        <v>83</v>
      </c>
      <c r="I189" t="s">
        <v>554</v>
      </c>
      <c r="J189">
        <v>71</v>
      </c>
      <c r="K189" t="s">
        <v>85</v>
      </c>
      <c r="L189" t="s">
        <v>86</v>
      </c>
      <c r="M189" t="s">
        <v>87</v>
      </c>
      <c r="N189">
        <v>2</v>
      </c>
      <c r="O189" s="1">
        <v>44691.690567129626</v>
      </c>
      <c r="P189" s="1">
        <v>44691.708877314813</v>
      </c>
      <c r="Q189">
        <v>1200</v>
      </c>
      <c r="R189">
        <v>382</v>
      </c>
      <c r="S189" t="b">
        <v>0</v>
      </c>
      <c r="T189" t="s">
        <v>88</v>
      </c>
      <c r="U189" t="b">
        <v>0</v>
      </c>
      <c r="V189" t="s">
        <v>223</v>
      </c>
      <c r="W189" s="1">
        <v>44691.703912037039</v>
      </c>
      <c r="X189">
        <v>162</v>
      </c>
      <c r="Y189">
        <v>66</v>
      </c>
      <c r="Z189">
        <v>0</v>
      </c>
      <c r="AA189">
        <v>66</v>
      </c>
      <c r="AB189">
        <v>0</v>
      </c>
      <c r="AC189">
        <v>1</v>
      </c>
      <c r="AD189">
        <v>5</v>
      </c>
      <c r="AE189">
        <v>0</v>
      </c>
      <c r="AF189">
        <v>0</v>
      </c>
      <c r="AG189">
        <v>0</v>
      </c>
      <c r="AH189" t="s">
        <v>107</v>
      </c>
      <c r="AI189" s="1">
        <v>44691.708877314813</v>
      </c>
      <c r="AJ189">
        <v>214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5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x14ac:dyDescent="0.35">
      <c r="A190" t="s">
        <v>555</v>
      </c>
      <c r="B190" t="s">
        <v>80</v>
      </c>
      <c r="C190" t="s">
        <v>556</v>
      </c>
      <c r="D190" t="s">
        <v>82</v>
      </c>
      <c r="E190" s="2" t="str">
        <f>HYPERLINK("capsilon://?command=openfolder&amp;siteaddress=FAM.docvelocity-na8.net&amp;folderid=FX91907D9D-BBC7-F4E5-4455-0D4A1ADA904A","FX21113170")</f>
        <v>FX21113170</v>
      </c>
      <c r="F190" t="s">
        <v>19</v>
      </c>
      <c r="G190" t="s">
        <v>19</v>
      </c>
      <c r="H190" t="s">
        <v>83</v>
      </c>
      <c r="I190" t="s">
        <v>557</v>
      </c>
      <c r="J190">
        <v>0</v>
      </c>
      <c r="K190" t="s">
        <v>85</v>
      </c>
      <c r="L190" t="s">
        <v>86</v>
      </c>
      <c r="M190" t="s">
        <v>87</v>
      </c>
      <c r="N190">
        <v>2</v>
      </c>
      <c r="O190" s="1">
        <v>44691.69462962963</v>
      </c>
      <c r="P190" s="1">
        <v>44691.710821759261</v>
      </c>
      <c r="Q190">
        <v>1119</v>
      </c>
      <c r="R190">
        <v>280</v>
      </c>
      <c r="S190" t="b">
        <v>0</v>
      </c>
      <c r="T190" t="s">
        <v>88</v>
      </c>
      <c r="U190" t="b">
        <v>0</v>
      </c>
      <c r="V190" t="s">
        <v>266</v>
      </c>
      <c r="W190" s="1">
        <v>44691.700335648151</v>
      </c>
      <c r="X190">
        <v>101</v>
      </c>
      <c r="Y190">
        <v>9</v>
      </c>
      <c r="Z190">
        <v>0</v>
      </c>
      <c r="AA190">
        <v>9</v>
      </c>
      <c r="AB190">
        <v>0</v>
      </c>
      <c r="AC190">
        <v>0</v>
      </c>
      <c r="AD190">
        <v>-9</v>
      </c>
      <c r="AE190">
        <v>0</v>
      </c>
      <c r="AF190">
        <v>0</v>
      </c>
      <c r="AG190">
        <v>0</v>
      </c>
      <c r="AH190" t="s">
        <v>119</v>
      </c>
      <c r="AI190" s="1">
        <v>44691.710821759261</v>
      </c>
      <c r="AJ190">
        <v>179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-9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x14ac:dyDescent="0.35">
      <c r="A191" t="s">
        <v>558</v>
      </c>
      <c r="B191" t="s">
        <v>80</v>
      </c>
      <c r="C191" t="s">
        <v>338</v>
      </c>
      <c r="D191" t="s">
        <v>82</v>
      </c>
      <c r="E191" s="2" t="str">
        <f>HYPERLINK("capsilon://?command=openfolder&amp;siteaddress=FAM.docvelocity-na8.net&amp;folderid=FXAAEB148E-633A-31B3-5B66-E7CF229EB85C","FX22049914")</f>
        <v>FX22049914</v>
      </c>
      <c r="F191" t="s">
        <v>19</v>
      </c>
      <c r="G191" t="s">
        <v>19</v>
      </c>
      <c r="H191" t="s">
        <v>83</v>
      </c>
      <c r="I191" t="s">
        <v>559</v>
      </c>
      <c r="J191">
        <v>28</v>
      </c>
      <c r="K191" t="s">
        <v>85</v>
      </c>
      <c r="L191" t="s">
        <v>86</v>
      </c>
      <c r="M191" t="s">
        <v>87</v>
      </c>
      <c r="N191">
        <v>2</v>
      </c>
      <c r="O191" s="1">
        <v>44691.695960648147</v>
      </c>
      <c r="P191" s="1">
        <v>44691.712037037039</v>
      </c>
      <c r="Q191">
        <v>1059</v>
      </c>
      <c r="R191">
        <v>330</v>
      </c>
      <c r="S191" t="b">
        <v>0</v>
      </c>
      <c r="T191" t="s">
        <v>88</v>
      </c>
      <c r="U191" t="b">
        <v>0</v>
      </c>
      <c r="V191" t="s">
        <v>266</v>
      </c>
      <c r="W191" s="1">
        <v>44691.701018518521</v>
      </c>
      <c r="X191">
        <v>58</v>
      </c>
      <c r="Y191">
        <v>21</v>
      </c>
      <c r="Z191">
        <v>0</v>
      </c>
      <c r="AA191">
        <v>21</v>
      </c>
      <c r="AB191">
        <v>0</v>
      </c>
      <c r="AC191">
        <v>0</v>
      </c>
      <c r="AD191">
        <v>7</v>
      </c>
      <c r="AE191">
        <v>0</v>
      </c>
      <c r="AF191">
        <v>0</v>
      </c>
      <c r="AG191">
        <v>0</v>
      </c>
      <c r="AH191" t="s">
        <v>107</v>
      </c>
      <c r="AI191" s="1">
        <v>44691.712037037039</v>
      </c>
      <c r="AJ191">
        <v>272</v>
      </c>
      <c r="AK191">
        <v>1</v>
      </c>
      <c r="AL191">
        <v>0</v>
      </c>
      <c r="AM191">
        <v>1</v>
      </c>
      <c r="AN191">
        <v>0</v>
      </c>
      <c r="AO191">
        <v>1</v>
      </c>
      <c r="AP191">
        <v>6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x14ac:dyDescent="0.35">
      <c r="A192" t="s">
        <v>560</v>
      </c>
      <c r="B192" t="s">
        <v>80</v>
      </c>
      <c r="C192" t="s">
        <v>561</v>
      </c>
      <c r="D192" t="s">
        <v>82</v>
      </c>
      <c r="E192" s="2" t="str">
        <f>HYPERLINK("capsilon://?command=openfolder&amp;siteaddress=FAM.docvelocity-na8.net&amp;folderid=FXA582E3E9-7AA6-919C-CF9B-3BDAFBC95115","FX22053163")</f>
        <v>FX22053163</v>
      </c>
      <c r="F192" t="s">
        <v>19</v>
      </c>
      <c r="G192" t="s">
        <v>19</v>
      </c>
      <c r="H192" t="s">
        <v>83</v>
      </c>
      <c r="I192" t="s">
        <v>562</v>
      </c>
      <c r="J192">
        <v>0</v>
      </c>
      <c r="K192" t="s">
        <v>85</v>
      </c>
      <c r="L192" t="s">
        <v>86</v>
      </c>
      <c r="M192" t="s">
        <v>87</v>
      </c>
      <c r="N192">
        <v>2</v>
      </c>
      <c r="O192" s="1">
        <v>44691.712337962963</v>
      </c>
      <c r="P192" s="1">
        <v>44691.725046296298</v>
      </c>
      <c r="Q192">
        <v>982</v>
      </c>
      <c r="R192">
        <v>116</v>
      </c>
      <c r="S192" t="b">
        <v>0</v>
      </c>
      <c r="T192" t="s">
        <v>88</v>
      </c>
      <c r="U192" t="b">
        <v>0</v>
      </c>
      <c r="V192" t="s">
        <v>223</v>
      </c>
      <c r="W192" s="1">
        <v>44691.71570601852</v>
      </c>
      <c r="X192">
        <v>52</v>
      </c>
      <c r="Y192">
        <v>9</v>
      </c>
      <c r="Z192">
        <v>0</v>
      </c>
      <c r="AA192">
        <v>9</v>
      </c>
      <c r="AB192">
        <v>0</v>
      </c>
      <c r="AC192">
        <v>2</v>
      </c>
      <c r="AD192">
        <v>-9</v>
      </c>
      <c r="AE192">
        <v>0</v>
      </c>
      <c r="AF192">
        <v>0</v>
      </c>
      <c r="AG192">
        <v>0</v>
      </c>
      <c r="AH192" t="s">
        <v>218</v>
      </c>
      <c r="AI192" s="1">
        <v>44691.725046296298</v>
      </c>
      <c r="AJ192">
        <v>64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-9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x14ac:dyDescent="0.35">
      <c r="A193" t="s">
        <v>563</v>
      </c>
      <c r="B193" t="s">
        <v>80</v>
      </c>
      <c r="C193" t="s">
        <v>564</v>
      </c>
      <c r="D193" t="s">
        <v>82</v>
      </c>
      <c r="E193" s="2" t="str">
        <f>HYPERLINK("capsilon://?command=openfolder&amp;siteaddress=FAM.docvelocity-na8.net&amp;folderid=FXAD22AB54-E168-79D5-ACC3-7158420606E3","FX22045469")</f>
        <v>FX22045469</v>
      </c>
      <c r="F193" t="s">
        <v>19</v>
      </c>
      <c r="G193" t="s">
        <v>19</v>
      </c>
      <c r="H193" t="s">
        <v>83</v>
      </c>
      <c r="I193" t="s">
        <v>565</v>
      </c>
      <c r="J193">
        <v>56</v>
      </c>
      <c r="K193" t="s">
        <v>85</v>
      </c>
      <c r="L193" t="s">
        <v>86</v>
      </c>
      <c r="M193" t="s">
        <v>87</v>
      </c>
      <c r="N193">
        <v>2</v>
      </c>
      <c r="O193" s="1">
        <v>44691.725335648145</v>
      </c>
      <c r="P193" s="1">
        <v>44691.762777777774</v>
      </c>
      <c r="Q193">
        <v>2797</v>
      </c>
      <c r="R193">
        <v>438</v>
      </c>
      <c r="S193" t="b">
        <v>0</v>
      </c>
      <c r="T193" t="s">
        <v>88</v>
      </c>
      <c r="U193" t="b">
        <v>0</v>
      </c>
      <c r="V193" t="s">
        <v>223</v>
      </c>
      <c r="W193" s="1">
        <v>44691.732395833336</v>
      </c>
      <c r="X193">
        <v>222</v>
      </c>
      <c r="Y193">
        <v>42</v>
      </c>
      <c r="Z193">
        <v>0</v>
      </c>
      <c r="AA193">
        <v>42</v>
      </c>
      <c r="AB193">
        <v>0</v>
      </c>
      <c r="AC193">
        <v>2</v>
      </c>
      <c r="AD193">
        <v>14</v>
      </c>
      <c r="AE193">
        <v>0</v>
      </c>
      <c r="AF193">
        <v>0</v>
      </c>
      <c r="AG193">
        <v>0</v>
      </c>
      <c r="AH193" t="s">
        <v>218</v>
      </c>
      <c r="AI193" s="1">
        <v>44691.762777777774</v>
      </c>
      <c r="AJ193">
        <v>120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14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x14ac:dyDescent="0.35">
      <c r="A194" t="s">
        <v>566</v>
      </c>
      <c r="B194" t="s">
        <v>80</v>
      </c>
      <c r="C194" t="s">
        <v>567</v>
      </c>
      <c r="D194" t="s">
        <v>82</v>
      </c>
      <c r="E194" s="2" t="str">
        <f>HYPERLINK("capsilon://?command=openfolder&amp;siteaddress=FAM.docvelocity-na8.net&amp;folderid=FX2A4A626F-1626-5B3E-0D74-072114D601C7","FX22048404")</f>
        <v>FX22048404</v>
      </c>
      <c r="F194" t="s">
        <v>19</v>
      </c>
      <c r="G194" t="s">
        <v>19</v>
      </c>
      <c r="H194" t="s">
        <v>83</v>
      </c>
      <c r="I194" t="s">
        <v>568</v>
      </c>
      <c r="J194">
        <v>0</v>
      </c>
      <c r="K194" t="s">
        <v>85</v>
      </c>
      <c r="L194" t="s">
        <v>86</v>
      </c>
      <c r="M194" t="s">
        <v>87</v>
      </c>
      <c r="N194">
        <v>2</v>
      </c>
      <c r="O194" s="1">
        <v>44691.743993055556</v>
      </c>
      <c r="P194" s="1">
        <v>44691.766898148147</v>
      </c>
      <c r="Q194">
        <v>949</v>
      </c>
      <c r="R194">
        <v>1030</v>
      </c>
      <c r="S194" t="b">
        <v>0</v>
      </c>
      <c r="T194" t="s">
        <v>88</v>
      </c>
      <c r="U194" t="b">
        <v>0</v>
      </c>
      <c r="V194" t="s">
        <v>114</v>
      </c>
      <c r="W194" s="1">
        <v>44691.759143518517</v>
      </c>
      <c r="X194">
        <v>617</v>
      </c>
      <c r="Y194">
        <v>52</v>
      </c>
      <c r="Z194">
        <v>0</v>
      </c>
      <c r="AA194">
        <v>52</v>
      </c>
      <c r="AB194">
        <v>0</v>
      </c>
      <c r="AC194">
        <v>42</v>
      </c>
      <c r="AD194">
        <v>-52</v>
      </c>
      <c r="AE194">
        <v>0</v>
      </c>
      <c r="AF194">
        <v>0</v>
      </c>
      <c r="AG194">
        <v>0</v>
      </c>
      <c r="AH194" t="s">
        <v>119</v>
      </c>
      <c r="AI194" s="1">
        <v>44691.766898148147</v>
      </c>
      <c r="AJ194">
        <v>413</v>
      </c>
      <c r="AK194">
        <v>1</v>
      </c>
      <c r="AL194">
        <v>0</v>
      </c>
      <c r="AM194">
        <v>1</v>
      </c>
      <c r="AN194">
        <v>0</v>
      </c>
      <c r="AO194">
        <v>1</v>
      </c>
      <c r="AP194">
        <v>-53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x14ac:dyDescent="0.35">
      <c r="A195" t="s">
        <v>569</v>
      </c>
      <c r="B195" t="s">
        <v>80</v>
      </c>
      <c r="C195" t="s">
        <v>370</v>
      </c>
      <c r="D195" t="s">
        <v>82</v>
      </c>
      <c r="E195" s="2" t="str">
        <f>HYPERLINK("capsilon://?command=openfolder&amp;siteaddress=FAM.docvelocity-na8.net&amp;folderid=FXC6A05E5E-E4B2-F07C-8B3F-967203102211","FX220410165")</f>
        <v>FX220410165</v>
      </c>
      <c r="F195" t="s">
        <v>19</v>
      </c>
      <c r="G195" t="s">
        <v>19</v>
      </c>
      <c r="H195" t="s">
        <v>83</v>
      </c>
      <c r="I195" t="s">
        <v>570</v>
      </c>
      <c r="J195">
        <v>0</v>
      </c>
      <c r="K195" t="s">
        <v>85</v>
      </c>
      <c r="L195" t="s">
        <v>86</v>
      </c>
      <c r="M195" t="s">
        <v>87</v>
      </c>
      <c r="N195">
        <v>2</v>
      </c>
      <c r="O195" s="1">
        <v>44691.875011574077</v>
      </c>
      <c r="P195" s="1">
        <v>44691.924571759257</v>
      </c>
      <c r="Q195">
        <v>3095</v>
      </c>
      <c r="R195">
        <v>1187</v>
      </c>
      <c r="S195" t="b">
        <v>0</v>
      </c>
      <c r="T195" t="s">
        <v>88</v>
      </c>
      <c r="U195" t="b">
        <v>0</v>
      </c>
      <c r="V195" t="s">
        <v>162</v>
      </c>
      <c r="W195" s="1">
        <v>44691.895682870374</v>
      </c>
      <c r="X195">
        <v>901</v>
      </c>
      <c r="Y195">
        <v>104</v>
      </c>
      <c r="Z195">
        <v>0</v>
      </c>
      <c r="AA195">
        <v>104</v>
      </c>
      <c r="AB195">
        <v>0</v>
      </c>
      <c r="AC195">
        <v>36</v>
      </c>
      <c r="AD195">
        <v>-104</v>
      </c>
      <c r="AE195">
        <v>0</v>
      </c>
      <c r="AF195">
        <v>0</v>
      </c>
      <c r="AG195">
        <v>0</v>
      </c>
      <c r="AH195" t="s">
        <v>472</v>
      </c>
      <c r="AI195" s="1">
        <v>44691.924571759257</v>
      </c>
      <c r="AJ195">
        <v>286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-104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x14ac:dyDescent="0.35">
      <c r="A196" t="s">
        <v>571</v>
      </c>
      <c r="B196" t="s">
        <v>80</v>
      </c>
      <c r="C196" t="s">
        <v>572</v>
      </c>
      <c r="D196" t="s">
        <v>82</v>
      </c>
      <c r="E196" s="2" t="str">
        <f>HYPERLINK("capsilon://?command=openfolder&amp;siteaddress=FAM.docvelocity-na8.net&amp;folderid=FXFEF69C4B-CAE5-7B8A-2984-AC10634CAD08","FX22045911")</f>
        <v>FX22045911</v>
      </c>
      <c r="F196" t="s">
        <v>19</v>
      </c>
      <c r="G196" t="s">
        <v>19</v>
      </c>
      <c r="H196" t="s">
        <v>83</v>
      </c>
      <c r="I196" t="s">
        <v>573</v>
      </c>
      <c r="J196">
        <v>144</v>
      </c>
      <c r="K196" t="s">
        <v>85</v>
      </c>
      <c r="L196" t="s">
        <v>86</v>
      </c>
      <c r="M196" t="s">
        <v>87</v>
      </c>
      <c r="N196">
        <v>2</v>
      </c>
      <c r="O196" s="1">
        <v>44691.898726851854</v>
      </c>
      <c r="P196" s="1">
        <v>44691.949016203704</v>
      </c>
      <c r="Q196">
        <v>2786</v>
      </c>
      <c r="R196">
        <v>1559</v>
      </c>
      <c r="S196" t="b">
        <v>0</v>
      </c>
      <c r="T196" t="s">
        <v>88</v>
      </c>
      <c r="U196" t="b">
        <v>0</v>
      </c>
      <c r="V196" t="s">
        <v>162</v>
      </c>
      <c r="W196" s="1">
        <v>44691.938634259262</v>
      </c>
      <c r="X196">
        <v>693</v>
      </c>
      <c r="Y196">
        <v>139</v>
      </c>
      <c r="Z196">
        <v>0</v>
      </c>
      <c r="AA196">
        <v>139</v>
      </c>
      <c r="AB196">
        <v>0</v>
      </c>
      <c r="AC196">
        <v>13</v>
      </c>
      <c r="AD196">
        <v>5</v>
      </c>
      <c r="AE196">
        <v>0</v>
      </c>
      <c r="AF196">
        <v>0</v>
      </c>
      <c r="AG196">
        <v>0</v>
      </c>
      <c r="AH196" t="s">
        <v>127</v>
      </c>
      <c r="AI196" s="1">
        <v>44691.949016203704</v>
      </c>
      <c r="AJ196">
        <v>862</v>
      </c>
      <c r="AK196">
        <v>2</v>
      </c>
      <c r="AL196">
        <v>0</v>
      </c>
      <c r="AM196">
        <v>2</v>
      </c>
      <c r="AN196">
        <v>0</v>
      </c>
      <c r="AO196">
        <v>1</v>
      </c>
      <c r="AP196">
        <v>3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x14ac:dyDescent="0.35">
      <c r="A197" t="s">
        <v>574</v>
      </c>
      <c r="B197" t="s">
        <v>80</v>
      </c>
      <c r="C197" t="s">
        <v>282</v>
      </c>
      <c r="D197" t="s">
        <v>82</v>
      </c>
      <c r="E197" s="2" t="str">
        <f>HYPERLINK("capsilon://?command=openfolder&amp;siteaddress=FAM.docvelocity-na8.net&amp;folderid=FXD5CA8020-EABF-31EB-AC26-4C6FA6F37277","FX2204371")</f>
        <v>FX2204371</v>
      </c>
      <c r="F197" t="s">
        <v>19</v>
      </c>
      <c r="G197" t="s">
        <v>19</v>
      </c>
      <c r="H197" t="s">
        <v>83</v>
      </c>
      <c r="I197" t="s">
        <v>575</v>
      </c>
      <c r="J197">
        <v>0</v>
      </c>
      <c r="K197" t="s">
        <v>85</v>
      </c>
      <c r="L197" t="s">
        <v>86</v>
      </c>
      <c r="M197" t="s">
        <v>87</v>
      </c>
      <c r="N197">
        <v>2</v>
      </c>
      <c r="O197" s="1">
        <v>44691.917222222219</v>
      </c>
      <c r="P197" s="1">
        <v>44691.954814814817</v>
      </c>
      <c r="Q197">
        <v>2335</v>
      </c>
      <c r="R197">
        <v>913</v>
      </c>
      <c r="S197" t="b">
        <v>0</v>
      </c>
      <c r="T197" t="s">
        <v>88</v>
      </c>
      <c r="U197" t="b">
        <v>0</v>
      </c>
      <c r="V197" t="s">
        <v>162</v>
      </c>
      <c r="W197" s="1">
        <v>44691.943425925929</v>
      </c>
      <c r="X197">
        <v>413</v>
      </c>
      <c r="Y197">
        <v>52</v>
      </c>
      <c r="Z197">
        <v>0</v>
      </c>
      <c r="AA197">
        <v>52</v>
      </c>
      <c r="AB197">
        <v>0</v>
      </c>
      <c r="AC197">
        <v>17</v>
      </c>
      <c r="AD197">
        <v>-52</v>
      </c>
      <c r="AE197">
        <v>0</v>
      </c>
      <c r="AF197">
        <v>0</v>
      </c>
      <c r="AG197">
        <v>0</v>
      </c>
      <c r="AH197" t="s">
        <v>127</v>
      </c>
      <c r="AI197" s="1">
        <v>44691.954814814817</v>
      </c>
      <c r="AJ197">
        <v>500</v>
      </c>
      <c r="AK197">
        <v>2</v>
      </c>
      <c r="AL197">
        <v>0</v>
      </c>
      <c r="AM197">
        <v>2</v>
      </c>
      <c r="AN197">
        <v>0</v>
      </c>
      <c r="AO197">
        <v>1</v>
      </c>
      <c r="AP197">
        <v>-54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x14ac:dyDescent="0.35">
      <c r="A198" t="s">
        <v>576</v>
      </c>
      <c r="B198" t="s">
        <v>80</v>
      </c>
      <c r="C198" t="s">
        <v>282</v>
      </c>
      <c r="D198" t="s">
        <v>82</v>
      </c>
      <c r="E198" s="2" t="str">
        <f>HYPERLINK("capsilon://?command=openfolder&amp;siteaddress=FAM.docvelocity-na8.net&amp;folderid=FXD5CA8020-EABF-31EB-AC26-4C6FA6F37277","FX2204371")</f>
        <v>FX2204371</v>
      </c>
      <c r="F198" t="s">
        <v>19</v>
      </c>
      <c r="G198" t="s">
        <v>19</v>
      </c>
      <c r="H198" t="s">
        <v>83</v>
      </c>
      <c r="I198" t="s">
        <v>577</v>
      </c>
      <c r="J198">
        <v>0</v>
      </c>
      <c r="K198" t="s">
        <v>85</v>
      </c>
      <c r="L198" t="s">
        <v>86</v>
      </c>
      <c r="M198" t="s">
        <v>87</v>
      </c>
      <c r="N198">
        <v>2</v>
      </c>
      <c r="O198" s="1">
        <v>44691.917453703703</v>
      </c>
      <c r="P198" s="1">
        <v>44691.958738425928</v>
      </c>
      <c r="Q198">
        <v>2858</v>
      </c>
      <c r="R198">
        <v>709</v>
      </c>
      <c r="S198" t="b">
        <v>0</v>
      </c>
      <c r="T198" t="s">
        <v>88</v>
      </c>
      <c r="U198" t="b">
        <v>0</v>
      </c>
      <c r="V198" t="s">
        <v>162</v>
      </c>
      <c r="W198" s="1">
        <v>44691.947731481479</v>
      </c>
      <c r="X198">
        <v>371</v>
      </c>
      <c r="Y198">
        <v>52</v>
      </c>
      <c r="Z198">
        <v>0</v>
      </c>
      <c r="AA198">
        <v>52</v>
      </c>
      <c r="AB198">
        <v>0</v>
      </c>
      <c r="AC198">
        <v>35</v>
      </c>
      <c r="AD198">
        <v>-52</v>
      </c>
      <c r="AE198">
        <v>0</v>
      </c>
      <c r="AF198">
        <v>0</v>
      </c>
      <c r="AG198">
        <v>0</v>
      </c>
      <c r="AH198" t="s">
        <v>127</v>
      </c>
      <c r="AI198" s="1">
        <v>44691.958738425928</v>
      </c>
      <c r="AJ198">
        <v>338</v>
      </c>
      <c r="AK198">
        <v>2</v>
      </c>
      <c r="AL198">
        <v>0</v>
      </c>
      <c r="AM198">
        <v>2</v>
      </c>
      <c r="AN198">
        <v>0</v>
      </c>
      <c r="AO198">
        <v>1</v>
      </c>
      <c r="AP198">
        <v>-54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x14ac:dyDescent="0.35">
      <c r="A199" t="s">
        <v>578</v>
      </c>
      <c r="B199" t="s">
        <v>80</v>
      </c>
      <c r="C199" t="s">
        <v>579</v>
      </c>
      <c r="D199" t="s">
        <v>82</v>
      </c>
      <c r="E199" s="2" t="str">
        <f>HYPERLINK("capsilon://?command=openfolder&amp;siteaddress=FAM.docvelocity-na8.net&amp;folderid=FXF9CC45FD-7199-4486-64F4-108F205932F5","FX22041029")</f>
        <v>FX22041029</v>
      </c>
      <c r="F199" t="s">
        <v>19</v>
      </c>
      <c r="G199" t="s">
        <v>19</v>
      </c>
      <c r="H199" t="s">
        <v>83</v>
      </c>
      <c r="I199" t="s">
        <v>580</v>
      </c>
      <c r="J199">
        <v>0</v>
      </c>
      <c r="K199" t="s">
        <v>85</v>
      </c>
      <c r="L199" t="s">
        <v>86</v>
      </c>
      <c r="M199" t="s">
        <v>87</v>
      </c>
      <c r="N199">
        <v>2</v>
      </c>
      <c r="O199" s="1">
        <v>44691.929618055554</v>
      </c>
      <c r="P199" s="1">
        <v>44691.969166666669</v>
      </c>
      <c r="Q199">
        <v>2070</v>
      </c>
      <c r="R199">
        <v>1347</v>
      </c>
      <c r="S199" t="b">
        <v>0</v>
      </c>
      <c r="T199" t="s">
        <v>88</v>
      </c>
      <c r="U199" t="b">
        <v>0</v>
      </c>
      <c r="V199" t="s">
        <v>150</v>
      </c>
      <c r="W199" s="1">
        <v>44691.960613425923</v>
      </c>
      <c r="X199">
        <v>958</v>
      </c>
      <c r="Y199">
        <v>53</v>
      </c>
      <c r="Z199">
        <v>0</v>
      </c>
      <c r="AA199">
        <v>53</v>
      </c>
      <c r="AB199">
        <v>0</v>
      </c>
      <c r="AC199">
        <v>43</v>
      </c>
      <c r="AD199">
        <v>-53</v>
      </c>
      <c r="AE199">
        <v>0</v>
      </c>
      <c r="AF199">
        <v>0</v>
      </c>
      <c r="AG199">
        <v>0</v>
      </c>
      <c r="AH199" t="s">
        <v>127</v>
      </c>
      <c r="AI199" s="1">
        <v>44691.969166666669</v>
      </c>
      <c r="AJ199">
        <v>389</v>
      </c>
      <c r="AK199">
        <v>4</v>
      </c>
      <c r="AL199">
        <v>0</v>
      </c>
      <c r="AM199">
        <v>4</v>
      </c>
      <c r="AN199">
        <v>0</v>
      </c>
      <c r="AO199">
        <v>3</v>
      </c>
      <c r="AP199">
        <v>-57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x14ac:dyDescent="0.35">
      <c r="A200" t="s">
        <v>581</v>
      </c>
      <c r="B200" t="s">
        <v>80</v>
      </c>
      <c r="C200" t="s">
        <v>582</v>
      </c>
      <c r="D200" t="s">
        <v>82</v>
      </c>
      <c r="E200" s="2" t="str">
        <f>HYPERLINK("capsilon://?command=openfolder&amp;siteaddress=FAM.docvelocity-na8.net&amp;folderid=FXBDFC3A9D-01B2-CC42-444D-DB8DAD8A913E","FX22048565")</f>
        <v>FX22048565</v>
      </c>
      <c r="F200" t="s">
        <v>19</v>
      </c>
      <c r="G200" t="s">
        <v>19</v>
      </c>
      <c r="H200" t="s">
        <v>83</v>
      </c>
      <c r="I200" t="s">
        <v>583</v>
      </c>
      <c r="J200">
        <v>0</v>
      </c>
      <c r="K200" t="s">
        <v>85</v>
      </c>
      <c r="L200" t="s">
        <v>86</v>
      </c>
      <c r="M200" t="s">
        <v>87</v>
      </c>
      <c r="N200">
        <v>2</v>
      </c>
      <c r="O200" s="1">
        <v>44692.088113425925</v>
      </c>
      <c r="P200" s="1">
        <v>44692.106527777774</v>
      </c>
      <c r="Q200">
        <v>554</v>
      </c>
      <c r="R200">
        <v>1037</v>
      </c>
      <c r="S200" t="b">
        <v>0</v>
      </c>
      <c r="T200" t="s">
        <v>88</v>
      </c>
      <c r="U200" t="b">
        <v>0</v>
      </c>
      <c r="V200" t="s">
        <v>150</v>
      </c>
      <c r="W200" s="1">
        <v>44692.102673611109</v>
      </c>
      <c r="X200">
        <v>766</v>
      </c>
      <c r="Y200">
        <v>52</v>
      </c>
      <c r="Z200">
        <v>0</v>
      </c>
      <c r="AA200">
        <v>52</v>
      </c>
      <c r="AB200">
        <v>0</v>
      </c>
      <c r="AC200">
        <v>29</v>
      </c>
      <c r="AD200">
        <v>-52</v>
      </c>
      <c r="AE200">
        <v>0</v>
      </c>
      <c r="AF200">
        <v>0</v>
      </c>
      <c r="AG200">
        <v>0</v>
      </c>
      <c r="AH200" t="s">
        <v>472</v>
      </c>
      <c r="AI200" s="1">
        <v>44692.106527777774</v>
      </c>
      <c r="AJ200">
        <v>271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-52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x14ac:dyDescent="0.35">
      <c r="A201" t="s">
        <v>584</v>
      </c>
      <c r="B201" t="s">
        <v>80</v>
      </c>
      <c r="C201" t="s">
        <v>585</v>
      </c>
      <c r="D201" t="s">
        <v>82</v>
      </c>
      <c r="E201" s="2" t="str">
        <f>HYPERLINK("capsilon://?command=openfolder&amp;siteaddress=FAM.docvelocity-na8.net&amp;folderid=FXF42F3B00-8864-6DBE-4AE0-9317011FA7FD","FX220410478")</f>
        <v>FX220410478</v>
      </c>
      <c r="F201" t="s">
        <v>19</v>
      </c>
      <c r="G201" t="s">
        <v>19</v>
      </c>
      <c r="H201" t="s">
        <v>83</v>
      </c>
      <c r="I201" t="s">
        <v>586</v>
      </c>
      <c r="J201">
        <v>0</v>
      </c>
      <c r="K201" t="s">
        <v>85</v>
      </c>
      <c r="L201" t="s">
        <v>86</v>
      </c>
      <c r="M201" t="s">
        <v>87</v>
      </c>
      <c r="N201">
        <v>2</v>
      </c>
      <c r="O201" s="1">
        <v>44683.668993055559</v>
      </c>
      <c r="P201" s="1">
        <v>44683.702152777776</v>
      </c>
      <c r="Q201">
        <v>2598</v>
      </c>
      <c r="R201">
        <v>267</v>
      </c>
      <c r="S201" t="b">
        <v>0</v>
      </c>
      <c r="T201" t="s">
        <v>88</v>
      </c>
      <c r="U201" t="b">
        <v>0</v>
      </c>
      <c r="V201" t="s">
        <v>106</v>
      </c>
      <c r="W201" s="1">
        <v>44683.671307870369</v>
      </c>
      <c r="X201">
        <v>196</v>
      </c>
      <c r="Y201">
        <v>9</v>
      </c>
      <c r="Z201">
        <v>0</v>
      </c>
      <c r="AA201">
        <v>9</v>
      </c>
      <c r="AB201">
        <v>0</v>
      </c>
      <c r="AC201">
        <v>2</v>
      </c>
      <c r="AD201">
        <v>-9</v>
      </c>
      <c r="AE201">
        <v>0</v>
      </c>
      <c r="AF201">
        <v>0</v>
      </c>
      <c r="AG201">
        <v>0</v>
      </c>
      <c r="AH201" t="s">
        <v>119</v>
      </c>
      <c r="AI201" s="1">
        <v>44683.702152777776</v>
      </c>
      <c r="AJ201">
        <v>71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-9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x14ac:dyDescent="0.35">
      <c r="A202" t="s">
        <v>587</v>
      </c>
      <c r="B202" t="s">
        <v>80</v>
      </c>
      <c r="C202" t="s">
        <v>588</v>
      </c>
      <c r="D202" t="s">
        <v>82</v>
      </c>
      <c r="E202" s="2" t="str">
        <f>HYPERLINK("capsilon://?command=openfolder&amp;siteaddress=FAM.docvelocity-na8.net&amp;folderid=FX7114935F-9E27-B77F-78F6-13238C1D447F","FX220311951")</f>
        <v>FX220311951</v>
      </c>
      <c r="F202" t="s">
        <v>19</v>
      </c>
      <c r="G202" t="s">
        <v>19</v>
      </c>
      <c r="H202" t="s">
        <v>83</v>
      </c>
      <c r="I202" t="s">
        <v>589</v>
      </c>
      <c r="J202">
        <v>0</v>
      </c>
      <c r="K202" t="s">
        <v>85</v>
      </c>
      <c r="L202" t="s">
        <v>86</v>
      </c>
      <c r="M202" t="s">
        <v>87</v>
      </c>
      <c r="N202">
        <v>2</v>
      </c>
      <c r="O202" s="1">
        <v>44692.397268518522</v>
      </c>
      <c r="P202" s="1">
        <v>44692.40016203704</v>
      </c>
      <c r="Q202">
        <v>72</v>
      </c>
      <c r="R202">
        <v>178</v>
      </c>
      <c r="S202" t="b">
        <v>0</v>
      </c>
      <c r="T202" t="s">
        <v>88</v>
      </c>
      <c r="U202" t="b">
        <v>0</v>
      </c>
      <c r="V202" t="s">
        <v>178</v>
      </c>
      <c r="W202" s="1">
        <v>44692.398692129631</v>
      </c>
      <c r="X202">
        <v>93</v>
      </c>
      <c r="Y202">
        <v>9</v>
      </c>
      <c r="Z202">
        <v>0</v>
      </c>
      <c r="AA202">
        <v>9</v>
      </c>
      <c r="AB202">
        <v>0</v>
      </c>
      <c r="AC202">
        <v>3</v>
      </c>
      <c r="AD202">
        <v>-9</v>
      </c>
      <c r="AE202">
        <v>0</v>
      </c>
      <c r="AF202">
        <v>0</v>
      </c>
      <c r="AG202">
        <v>0</v>
      </c>
      <c r="AH202" t="s">
        <v>185</v>
      </c>
      <c r="AI202" s="1">
        <v>44692.40016203704</v>
      </c>
      <c r="AJ202">
        <v>85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-9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x14ac:dyDescent="0.35">
      <c r="A203" t="s">
        <v>590</v>
      </c>
      <c r="B203" t="s">
        <v>80</v>
      </c>
      <c r="C203" t="s">
        <v>272</v>
      </c>
      <c r="D203" t="s">
        <v>82</v>
      </c>
      <c r="E203" s="2" t="str">
        <f>HYPERLINK("capsilon://?command=openfolder&amp;siteaddress=FAM.docvelocity-na8.net&amp;folderid=FXC7949793-4166-4628-032F-CC80F3165D22","FX22046371")</f>
        <v>FX22046371</v>
      </c>
      <c r="F203" t="s">
        <v>19</v>
      </c>
      <c r="G203" t="s">
        <v>19</v>
      </c>
      <c r="H203" t="s">
        <v>83</v>
      </c>
      <c r="I203" t="s">
        <v>591</v>
      </c>
      <c r="J203">
        <v>0</v>
      </c>
      <c r="K203" t="s">
        <v>85</v>
      </c>
      <c r="L203" t="s">
        <v>86</v>
      </c>
      <c r="M203" t="s">
        <v>87</v>
      </c>
      <c r="N203">
        <v>2</v>
      </c>
      <c r="O203" s="1">
        <v>44683.377233796295</v>
      </c>
      <c r="P203" s="1">
        <v>44683.389918981484</v>
      </c>
      <c r="Q203">
        <v>437</v>
      </c>
      <c r="R203">
        <v>659</v>
      </c>
      <c r="S203" t="b">
        <v>0</v>
      </c>
      <c r="T203" t="s">
        <v>88</v>
      </c>
      <c r="U203" t="b">
        <v>0</v>
      </c>
      <c r="V203" t="s">
        <v>183</v>
      </c>
      <c r="W203" s="1">
        <v>44683.38722222222</v>
      </c>
      <c r="X203">
        <v>434</v>
      </c>
      <c r="Y203">
        <v>52</v>
      </c>
      <c r="Z203">
        <v>0</v>
      </c>
      <c r="AA203">
        <v>52</v>
      </c>
      <c r="AB203">
        <v>0</v>
      </c>
      <c r="AC203">
        <v>15</v>
      </c>
      <c r="AD203">
        <v>-52</v>
      </c>
      <c r="AE203">
        <v>0</v>
      </c>
      <c r="AF203">
        <v>0</v>
      </c>
      <c r="AG203">
        <v>0</v>
      </c>
      <c r="AH203" t="s">
        <v>185</v>
      </c>
      <c r="AI203" s="1">
        <v>44683.389918981484</v>
      </c>
      <c r="AJ203">
        <v>225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-52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x14ac:dyDescent="0.35">
      <c r="A204" t="s">
        <v>592</v>
      </c>
      <c r="B204" t="s">
        <v>80</v>
      </c>
      <c r="C204" t="s">
        <v>593</v>
      </c>
      <c r="D204" t="s">
        <v>82</v>
      </c>
      <c r="E204" s="2" t="str">
        <f>HYPERLINK("capsilon://?command=openfolder&amp;siteaddress=FAM.docvelocity-na8.net&amp;folderid=FXB9820388-92FC-7763-8F7B-E014F21F2B42","FX220211363")</f>
        <v>FX220211363</v>
      </c>
      <c r="F204" t="s">
        <v>19</v>
      </c>
      <c r="G204" t="s">
        <v>19</v>
      </c>
      <c r="H204" t="s">
        <v>83</v>
      </c>
      <c r="I204" t="s">
        <v>594</v>
      </c>
      <c r="J204">
        <v>0</v>
      </c>
      <c r="K204" t="s">
        <v>85</v>
      </c>
      <c r="L204" t="s">
        <v>86</v>
      </c>
      <c r="M204" t="s">
        <v>87</v>
      </c>
      <c r="N204">
        <v>2</v>
      </c>
      <c r="O204" s="1">
        <v>44683.689502314817</v>
      </c>
      <c r="P204" s="1">
        <v>44683.703275462962</v>
      </c>
      <c r="Q204">
        <v>953</v>
      </c>
      <c r="R204">
        <v>237</v>
      </c>
      <c r="S204" t="b">
        <v>0</v>
      </c>
      <c r="T204" t="s">
        <v>88</v>
      </c>
      <c r="U204" t="b">
        <v>0</v>
      </c>
      <c r="V204" t="s">
        <v>106</v>
      </c>
      <c r="W204" s="1">
        <v>44683.691793981481</v>
      </c>
      <c r="X204">
        <v>141</v>
      </c>
      <c r="Y204">
        <v>11</v>
      </c>
      <c r="Z204">
        <v>0</v>
      </c>
      <c r="AA204">
        <v>11</v>
      </c>
      <c r="AB204">
        <v>0</v>
      </c>
      <c r="AC204">
        <v>1</v>
      </c>
      <c r="AD204">
        <v>-11</v>
      </c>
      <c r="AE204">
        <v>0</v>
      </c>
      <c r="AF204">
        <v>0</v>
      </c>
      <c r="AG204">
        <v>0</v>
      </c>
      <c r="AH204" t="s">
        <v>119</v>
      </c>
      <c r="AI204" s="1">
        <v>44683.703275462962</v>
      </c>
      <c r="AJ204">
        <v>96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-11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x14ac:dyDescent="0.35">
      <c r="A205" t="s">
        <v>595</v>
      </c>
      <c r="B205" t="s">
        <v>80</v>
      </c>
      <c r="C205" t="s">
        <v>187</v>
      </c>
      <c r="D205" t="s">
        <v>82</v>
      </c>
      <c r="E205" s="2" t="str">
        <f>HYPERLINK("capsilon://?command=openfolder&amp;siteaddress=FAM.docvelocity-na8.net&amp;folderid=FXCBA6BF74-ABDB-94A5-6DB6-9FAD4D63CEB1","FX22047086")</f>
        <v>FX22047086</v>
      </c>
      <c r="F205" t="s">
        <v>19</v>
      </c>
      <c r="G205" t="s">
        <v>19</v>
      </c>
      <c r="H205" t="s">
        <v>83</v>
      </c>
      <c r="I205" t="s">
        <v>596</v>
      </c>
      <c r="J205">
        <v>0</v>
      </c>
      <c r="K205" t="s">
        <v>85</v>
      </c>
      <c r="L205" t="s">
        <v>86</v>
      </c>
      <c r="M205" t="s">
        <v>87</v>
      </c>
      <c r="N205">
        <v>2</v>
      </c>
      <c r="O205" s="1">
        <v>44683.690162037034</v>
      </c>
      <c r="P205" s="1">
        <v>44683.704328703701</v>
      </c>
      <c r="Q205">
        <v>991</v>
      </c>
      <c r="R205">
        <v>233</v>
      </c>
      <c r="S205" t="b">
        <v>0</v>
      </c>
      <c r="T205" t="s">
        <v>88</v>
      </c>
      <c r="U205" t="b">
        <v>0</v>
      </c>
      <c r="V205" t="s">
        <v>106</v>
      </c>
      <c r="W205" s="1">
        <v>44683.693333333336</v>
      </c>
      <c r="X205">
        <v>132</v>
      </c>
      <c r="Y205">
        <v>9</v>
      </c>
      <c r="Z205">
        <v>0</v>
      </c>
      <c r="AA205">
        <v>9</v>
      </c>
      <c r="AB205">
        <v>0</v>
      </c>
      <c r="AC205">
        <v>1</v>
      </c>
      <c r="AD205">
        <v>-9</v>
      </c>
      <c r="AE205">
        <v>0</v>
      </c>
      <c r="AF205">
        <v>0</v>
      </c>
      <c r="AG205">
        <v>0</v>
      </c>
      <c r="AH205" t="s">
        <v>119</v>
      </c>
      <c r="AI205" s="1">
        <v>44683.704328703701</v>
      </c>
      <c r="AJ205">
        <v>91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-9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x14ac:dyDescent="0.35">
      <c r="A206" t="s">
        <v>597</v>
      </c>
      <c r="B206" t="s">
        <v>80</v>
      </c>
      <c r="C206" t="s">
        <v>598</v>
      </c>
      <c r="D206" t="s">
        <v>82</v>
      </c>
      <c r="E206" s="2" t="str">
        <f>HYPERLINK("capsilon://?command=openfolder&amp;siteaddress=FAM.docvelocity-na8.net&amp;folderid=FX4CC25544-7E3E-343F-3A48-AB110815D3A0","FX22039863")</f>
        <v>FX22039863</v>
      </c>
      <c r="F206" t="s">
        <v>19</v>
      </c>
      <c r="G206" t="s">
        <v>19</v>
      </c>
      <c r="H206" t="s">
        <v>83</v>
      </c>
      <c r="I206" t="s">
        <v>599</v>
      </c>
      <c r="J206">
        <v>0</v>
      </c>
      <c r="K206" t="s">
        <v>85</v>
      </c>
      <c r="L206" t="s">
        <v>86</v>
      </c>
      <c r="M206" t="s">
        <v>87</v>
      </c>
      <c r="N206">
        <v>2</v>
      </c>
      <c r="O206" s="1">
        <v>44683.691018518519</v>
      </c>
      <c r="P206" s="1">
        <v>44683.708020833335</v>
      </c>
      <c r="Q206">
        <v>334</v>
      </c>
      <c r="R206">
        <v>1135</v>
      </c>
      <c r="S206" t="b">
        <v>0</v>
      </c>
      <c r="T206" t="s">
        <v>88</v>
      </c>
      <c r="U206" t="b">
        <v>0</v>
      </c>
      <c r="V206" t="s">
        <v>106</v>
      </c>
      <c r="W206" s="1">
        <v>44683.702800925923</v>
      </c>
      <c r="X206">
        <v>817</v>
      </c>
      <c r="Y206">
        <v>52</v>
      </c>
      <c r="Z206">
        <v>0</v>
      </c>
      <c r="AA206">
        <v>52</v>
      </c>
      <c r="AB206">
        <v>0</v>
      </c>
      <c r="AC206">
        <v>45</v>
      </c>
      <c r="AD206">
        <v>-52</v>
      </c>
      <c r="AE206">
        <v>0</v>
      </c>
      <c r="AF206">
        <v>0</v>
      </c>
      <c r="AG206">
        <v>0</v>
      </c>
      <c r="AH206" t="s">
        <v>119</v>
      </c>
      <c r="AI206" s="1">
        <v>44683.708020833335</v>
      </c>
      <c r="AJ206">
        <v>318</v>
      </c>
      <c r="AK206">
        <v>1</v>
      </c>
      <c r="AL206">
        <v>0</v>
      </c>
      <c r="AM206">
        <v>1</v>
      </c>
      <c r="AN206">
        <v>0</v>
      </c>
      <c r="AO206">
        <v>1</v>
      </c>
      <c r="AP206">
        <v>-53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x14ac:dyDescent="0.35">
      <c r="A207" t="s">
        <v>600</v>
      </c>
      <c r="B207" t="s">
        <v>80</v>
      </c>
      <c r="C207" t="s">
        <v>601</v>
      </c>
      <c r="D207" t="s">
        <v>82</v>
      </c>
      <c r="E207" s="2" t="str">
        <f>HYPERLINK("capsilon://?command=openfolder&amp;siteaddress=FAM.docvelocity-na8.net&amp;folderid=FXC8F0BF04-6EB0-BF2B-E71F-7167D54D9996","FX22045976")</f>
        <v>FX22045976</v>
      </c>
      <c r="F207" t="s">
        <v>19</v>
      </c>
      <c r="G207" t="s">
        <v>19</v>
      </c>
      <c r="H207" t="s">
        <v>83</v>
      </c>
      <c r="I207" t="s">
        <v>602</v>
      </c>
      <c r="J207">
        <v>487</v>
      </c>
      <c r="K207" t="s">
        <v>85</v>
      </c>
      <c r="L207" t="s">
        <v>86</v>
      </c>
      <c r="M207" t="s">
        <v>87</v>
      </c>
      <c r="N207">
        <v>2</v>
      </c>
      <c r="O207" s="1">
        <v>44683.382962962962</v>
      </c>
      <c r="P207" s="1">
        <v>44683.42796296296</v>
      </c>
      <c r="Q207">
        <v>1421</v>
      </c>
      <c r="R207">
        <v>2467</v>
      </c>
      <c r="S207" t="b">
        <v>0</v>
      </c>
      <c r="T207" t="s">
        <v>88</v>
      </c>
      <c r="U207" t="b">
        <v>0</v>
      </c>
      <c r="V207" t="s">
        <v>189</v>
      </c>
      <c r="W207" s="1">
        <v>44683.410810185182</v>
      </c>
      <c r="X207">
        <v>963</v>
      </c>
      <c r="Y207">
        <v>52</v>
      </c>
      <c r="Z207">
        <v>0</v>
      </c>
      <c r="AA207">
        <v>52</v>
      </c>
      <c r="AB207">
        <v>416</v>
      </c>
      <c r="AC207">
        <v>39</v>
      </c>
      <c r="AD207">
        <v>435</v>
      </c>
      <c r="AE207">
        <v>0</v>
      </c>
      <c r="AF207">
        <v>0</v>
      </c>
      <c r="AG207">
        <v>0</v>
      </c>
      <c r="AH207" t="s">
        <v>603</v>
      </c>
      <c r="AI207" s="1">
        <v>44683.42796296296</v>
      </c>
      <c r="AJ207">
        <v>481</v>
      </c>
      <c r="AK207">
        <v>0</v>
      </c>
      <c r="AL207">
        <v>0</v>
      </c>
      <c r="AM207">
        <v>0</v>
      </c>
      <c r="AN207">
        <v>468</v>
      </c>
      <c r="AO207">
        <v>0</v>
      </c>
      <c r="AP207">
        <v>435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x14ac:dyDescent="0.35">
      <c r="A208" t="s">
        <v>604</v>
      </c>
      <c r="B208" t="s">
        <v>80</v>
      </c>
      <c r="C208" t="s">
        <v>605</v>
      </c>
      <c r="D208" t="s">
        <v>82</v>
      </c>
      <c r="E208" s="2" t="str">
        <f>HYPERLINK("capsilon://?command=openfolder&amp;siteaddress=FAM.docvelocity-na8.net&amp;folderid=FXBBD35834-AEBF-DB29-CF29-78109F2E4B90","FX22042940")</f>
        <v>FX22042940</v>
      </c>
      <c r="F208" t="s">
        <v>19</v>
      </c>
      <c r="G208" t="s">
        <v>19</v>
      </c>
      <c r="H208" t="s">
        <v>83</v>
      </c>
      <c r="I208" t="s">
        <v>606</v>
      </c>
      <c r="J208">
        <v>0</v>
      </c>
      <c r="K208" t="s">
        <v>85</v>
      </c>
      <c r="L208" t="s">
        <v>86</v>
      </c>
      <c r="M208" t="s">
        <v>87</v>
      </c>
      <c r="N208">
        <v>2</v>
      </c>
      <c r="O208" s="1">
        <v>44683.727905092594</v>
      </c>
      <c r="P208" s="1">
        <v>44683.74015046296</v>
      </c>
      <c r="Q208">
        <v>892</v>
      </c>
      <c r="R208">
        <v>166</v>
      </c>
      <c r="S208" t="b">
        <v>0</v>
      </c>
      <c r="T208" t="s">
        <v>88</v>
      </c>
      <c r="U208" t="b">
        <v>0</v>
      </c>
      <c r="V208" t="s">
        <v>223</v>
      </c>
      <c r="W208" s="1">
        <v>44683.729004629633</v>
      </c>
      <c r="X208">
        <v>65</v>
      </c>
      <c r="Y208">
        <v>9</v>
      </c>
      <c r="Z208">
        <v>0</v>
      </c>
      <c r="AA208">
        <v>9</v>
      </c>
      <c r="AB208">
        <v>0</v>
      </c>
      <c r="AC208">
        <v>2</v>
      </c>
      <c r="AD208">
        <v>-9</v>
      </c>
      <c r="AE208">
        <v>0</v>
      </c>
      <c r="AF208">
        <v>0</v>
      </c>
      <c r="AG208">
        <v>0</v>
      </c>
      <c r="AH208" t="s">
        <v>94</v>
      </c>
      <c r="AI208" s="1">
        <v>44683.74015046296</v>
      </c>
      <c r="AJ208">
        <v>101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-9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x14ac:dyDescent="0.35">
      <c r="A209" t="s">
        <v>607</v>
      </c>
      <c r="B209" t="s">
        <v>80</v>
      </c>
      <c r="C209" t="s">
        <v>272</v>
      </c>
      <c r="D209" t="s">
        <v>82</v>
      </c>
      <c r="E209" s="2" t="str">
        <f>HYPERLINK("capsilon://?command=openfolder&amp;siteaddress=FAM.docvelocity-na8.net&amp;folderid=FXC7949793-4166-4628-032F-CC80F3165D22","FX22046371")</f>
        <v>FX22046371</v>
      </c>
      <c r="F209" t="s">
        <v>19</v>
      </c>
      <c r="G209" t="s">
        <v>19</v>
      </c>
      <c r="H209" t="s">
        <v>83</v>
      </c>
      <c r="I209" t="s">
        <v>608</v>
      </c>
      <c r="J209">
        <v>0</v>
      </c>
      <c r="K209" t="s">
        <v>85</v>
      </c>
      <c r="L209" t="s">
        <v>86</v>
      </c>
      <c r="M209" t="s">
        <v>87</v>
      </c>
      <c r="N209">
        <v>2</v>
      </c>
      <c r="O209" s="1">
        <v>44683.384293981479</v>
      </c>
      <c r="P209" s="1">
        <v>44683.419293981482</v>
      </c>
      <c r="Q209">
        <v>2258</v>
      </c>
      <c r="R209">
        <v>766</v>
      </c>
      <c r="S209" t="b">
        <v>0</v>
      </c>
      <c r="T209" t="s">
        <v>88</v>
      </c>
      <c r="U209" t="b">
        <v>0</v>
      </c>
      <c r="V209" t="s">
        <v>183</v>
      </c>
      <c r="W209" s="1">
        <v>44683.416481481479</v>
      </c>
      <c r="X209">
        <v>511</v>
      </c>
      <c r="Y209">
        <v>52</v>
      </c>
      <c r="Z209">
        <v>0</v>
      </c>
      <c r="AA209">
        <v>52</v>
      </c>
      <c r="AB209">
        <v>0</v>
      </c>
      <c r="AC209">
        <v>17</v>
      </c>
      <c r="AD209">
        <v>-52</v>
      </c>
      <c r="AE209">
        <v>0</v>
      </c>
      <c r="AF209">
        <v>0</v>
      </c>
      <c r="AG209">
        <v>0</v>
      </c>
      <c r="AH209" t="s">
        <v>603</v>
      </c>
      <c r="AI209" s="1">
        <v>44683.419293981482</v>
      </c>
      <c r="AJ209">
        <v>242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-52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x14ac:dyDescent="0.35">
      <c r="A210" t="s">
        <v>609</v>
      </c>
      <c r="B210" t="s">
        <v>80</v>
      </c>
      <c r="C210" t="s">
        <v>601</v>
      </c>
      <c r="D210" t="s">
        <v>82</v>
      </c>
      <c r="E210" s="2" t="str">
        <f>HYPERLINK("capsilon://?command=openfolder&amp;siteaddress=FAM.docvelocity-na8.net&amp;folderid=FXC8F0BF04-6EB0-BF2B-E71F-7167D54D9996","FX22045976")</f>
        <v>FX22045976</v>
      </c>
      <c r="F210" t="s">
        <v>19</v>
      </c>
      <c r="G210" t="s">
        <v>19</v>
      </c>
      <c r="H210" t="s">
        <v>83</v>
      </c>
      <c r="I210" t="s">
        <v>610</v>
      </c>
      <c r="J210">
        <v>0</v>
      </c>
      <c r="K210" t="s">
        <v>85</v>
      </c>
      <c r="L210" t="s">
        <v>86</v>
      </c>
      <c r="M210" t="s">
        <v>87</v>
      </c>
      <c r="N210">
        <v>2</v>
      </c>
      <c r="O210" s="1">
        <v>44683.384594907409</v>
      </c>
      <c r="P210" s="1">
        <v>44683.423263888886</v>
      </c>
      <c r="Q210">
        <v>2269</v>
      </c>
      <c r="R210">
        <v>1072</v>
      </c>
      <c r="S210" t="b">
        <v>0</v>
      </c>
      <c r="T210" t="s">
        <v>88</v>
      </c>
      <c r="U210" t="b">
        <v>0</v>
      </c>
      <c r="V210" t="s">
        <v>189</v>
      </c>
      <c r="W210" s="1">
        <v>44683.418981481482</v>
      </c>
      <c r="X210">
        <v>705</v>
      </c>
      <c r="Y210">
        <v>52</v>
      </c>
      <c r="Z210">
        <v>0</v>
      </c>
      <c r="AA210">
        <v>52</v>
      </c>
      <c r="AB210">
        <v>0</v>
      </c>
      <c r="AC210">
        <v>37</v>
      </c>
      <c r="AD210">
        <v>-52</v>
      </c>
      <c r="AE210">
        <v>0</v>
      </c>
      <c r="AF210">
        <v>0</v>
      </c>
      <c r="AG210">
        <v>0</v>
      </c>
      <c r="AH210" t="s">
        <v>179</v>
      </c>
      <c r="AI210" s="1">
        <v>44683.423263888886</v>
      </c>
      <c r="AJ210">
        <v>367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-52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x14ac:dyDescent="0.35">
      <c r="A211" t="s">
        <v>611</v>
      </c>
      <c r="B211" t="s">
        <v>80</v>
      </c>
      <c r="C211" t="s">
        <v>272</v>
      </c>
      <c r="D211" t="s">
        <v>82</v>
      </c>
      <c r="E211" s="2" t="str">
        <f>HYPERLINK("capsilon://?command=openfolder&amp;siteaddress=FAM.docvelocity-na8.net&amp;folderid=FXC7949793-4166-4628-032F-CC80F3165D22","FX22046371")</f>
        <v>FX22046371</v>
      </c>
      <c r="F211" t="s">
        <v>19</v>
      </c>
      <c r="G211" t="s">
        <v>19</v>
      </c>
      <c r="H211" t="s">
        <v>83</v>
      </c>
      <c r="I211" t="s">
        <v>612</v>
      </c>
      <c r="J211">
        <v>0</v>
      </c>
      <c r="K211" t="s">
        <v>85</v>
      </c>
      <c r="L211" t="s">
        <v>86</v>
      </c>
      <c r="M211" t="s">
        <v>87</v>
      </c>
      <c r="N211">
        <v>2</v>
      </c>
      <c r="O211" s="1">
        <v>44683.392291666663</v>
      </c>
      <c r="P211" s="1">
        <v>44683.423946759256</v>
      </c>
      <c r="Q211">
        <v>1835</v>
      </c>
      <c r="R211">
        <v>900</v>
      </c>
      <c r="S211" t="b">
        <v>0</v>
      </c>
      <c r="T211" t="s">
        <v>88</v>
      </c>
      <c r="U211" t="b">
        <v>0</v>
      </c>
      <c r="V211" t="s">
        <v>401</v>
      </c>
      <c r="W211" s="1">
        <v>44683.420636574076</v>
      </c>
      <c r="X211">
        <v>612</v>
      </c>
      <c r="Y211">
        <v>52</v>
      </c>
      <c r="Z211">
        <v>0</v>
      </c>
      <c r="AA211">
        <v>52</v>
      </c>
      <c r="AB211">
        <v>0</v>
      </c>
      <c r="AC211">
        <v>25</v>
      </c>
      <c r="AD211">
        <v>-52</v>
      </c>
      <c r="AE211">
        <v>0</v>
      </c>
      <c r="AF211">
        <v>0</v>
      </c>
      <c r="AG211">
        <v>0</v>
      </c>
      <c r="AH211" t="s">
        <v>334</v>
      </c>
      <c r="AI211" s="1">
        <v>44683.423946759256</v>
      </c>
      <c r="AJ211">
        <v>282</v>
      </c>
      <c r="AK211">
        <v>13</v>
      </c>
      <c r="AL211">
        <v>0</v>
      </c>
      <c r="AM211">
        <v>13</v>
      </c>
      <c r="AN211">
        <v>0</v>
      </c>
      <c r="AO211">
        <v>16</v>
      </c>
      <c r="AP211">
        <v>-65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x14ac:dyDescent="0.35">
      <c r="A212" t="s">
        <v>613</v>
      </c>
      <c r="B212" t="s">
        <v>80</v>
      </c>
      <c r="C212" t="s">
        <v>614</v>
      </c>
      <c r="D212" t="s">
        <v>82</v>
      </c>
      <c r="E212" s="2" t="str">
        <f>HYPERLINK("capsilon://?command=openfolder&amp;siteaddress=FAM.docvelocity-na8.net&amp;folderid=FXFEC20D9E-115D-F3D3-F69D-2799873AC5F2","FX22044723")</f>
        <v>FX22044723</v>
      </c>
      <c r="F212" t="s">
        <v>19</v>
      </c>
      <c r="G212" t="s">
        <v>19</v>
      </c>
      <c r="H212" t="s">
        <v>83</v>
      </c>
      <c r="I212" t="s">
        <v>615</v>
      </c>
      <c r="J212">
        <v>32</v>
      </c>
      <c r="K212" t="s">
        <v>85</v>
      </c>
      <c r="L212" t="s">
        <v>86</v>
      </c>
      <c r="M212" t="s">
        <v>87</v>
      </c>
      <c r="N212">
        <v>1</v>
      </c>
      <c r="O212" s="1">
        <v>44683.864166666666</v>
      </c>
      <c r="P212" s="1">
        <v>44683.881030092591</v>
      </c>
      <c r="Q212">
        <v>1186</v>
      </c>
      <c r="R212">
        <v>271</v>
      </c>
      <c r="S212" t="b">
        <v>0</v>
      </c>
      <c r="T212" t="s">
        <v>88</v>
      </c>
      <c r="U212" t="b">
        <v>0</v>
      </c>
      <c r="V212" t="s">
        <v>389</v>
      </c>
      <c r="W212" s="1">
        <v>44683.881030092591</v>
      </c>
      <c r="X212">
        <v>173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32</v>
      </c>
      <c r="AE212">
        <v>27</v>
      </c>
      <c r="AF212">
        <v>0</v>
      </c>
      <c r="AG212">
        <v>2</v>
      </c>
      <c r="AH212" t="s">
        <v>88</v>
      </c>
      <c r="AI212" t="s">
        <v>88</v>
      </c>
      <c r="AJ212" t="s">
        <v>88</v>
      </c>
      <c r="AK212" t="s">
        <v>88</v>
      </c>
      <c r="AL212" t="s">
        <v>88</v>
      </c>
      <c r="AM212" t="s">
        <v>88</v>
      </c>
      <c r="AN212" t="s">
        <v>88</v>
      </c>
      <c r="AO212" t="s">
        <v>88</v>
      </c>
      <c r="AP212" t="s">
        <v>88</v>
      </c>
      <c r="AQ212" t="s">
        <v>88</v>
      </c>
      <c r="AR212" t="s">
        <v>88</v>
      </c>
      <c r="AS212" t="s">
        <v>88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x14ac:dyDescent="0.35">
      <c r="A213" t="s">
        <v>616</v>
      </c>
      <c r="B213" t="s">
        <v>80</v>
      </c>
      <c r="C213" t="s">
        <v>617</v>
      </c>
      <c r="D213" t="s">
        <v>82</v>
      </c>
      <c r="E213" s="2" t="str">
        <f>HYPERLINK("capsilon://?command=openfolder&amp;siteaddress=FAM.docvelocity-na8.net&amp;folderid=FX3DF0B8E1-09A4-3D9D-84F9-C3D43711376C","FX22038579")</f>
        <v>FX22038579</v>
      </c>
      <c r="F213" t="s">
        <v>19</v>
      </c>
      <c r="G213" t="s">
        <v>19</v>
      </c>
      <c r="H213" t="s">
        <v>83</v>
      </c>
      <c r="I213" t="s">
        <v>618</v>
      </c>
      <c r="J213">
        <v>28</v>
      </c>
      <c r="K213" t="s">
        <v>85</v>
      </c>
      <c r="L213" t="s">
        <v>86</v>
      </c>
      <c r="M213" t="s">
        <v>87</v>
      </c>
      <c r="N213">
        <v>1</v>
      </c>
      <c r="O213" s="1">
        <v>44683.868726851855</v>
      </c>
      <c r="P213" s="1">
        <v>44683.885335648149</v>
      </c>
      <c r="Q213">
        <v>1064</v>
      </c>
      <c r="R213">
        <v>371</v>
      </c>
      <c r="S213" t="b">
        <v>0</v>
      </c>
      <c r="T213" t="s">
        <v>88</v>
      </c>
      <c r="U213" t="b">
        <v>0</v>
      </c>
      <c r="V213" t="s">
        <v>389</v>
      </c>
      <c r="W213" s="1">
        <v>44683.885335648149</v>
      </c>
      <c r="X213">
        <v>371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28</v>
      </c>
      <c r="AE213">
        <v>21</v>
      </c>
      <c r="AF213">
        <v>0</v>
      </c>
      <c r="AG213">
        <v>2</v>
      </c>
      <c r="AH213" t="s">
        <v>88</v>
      </c>
      <c r="AI213" t="s">
        <v>88</v>
      </c>
      <c r="AJ213" t="s">
        <v>88</v>
      </c>
      <c r="AK213" t="s">
        <v>88</v>
      </c>
      <c r="AL213" t="s">
        <v>88</v>
      </c>
      <c r="AM213" t="s">
        <v>88</v>
      </c>
      <c r="AN213" t="s">
        <v>88</v>
      </c>
      <c r="AO213" t="s">
        <v>88</v>
      </c>
      <c r="AP213" t="s">
        <v>88</v>
      </c>
      <c r="AQ213" t="s">
        <v>88</v>
      </c>
      <c r="AR213" t="s">
        <v>88</v>
      </c>
      <c r="AS213" t="s">
        <v>88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x14ac:dyDescent="0.35">
      <c r="A214" t="s">
        <v>619</v>
      </c>
      <c r="B214" t="s">
        <v>80</v>
      </c>
      <c r="C214" t="s">
        <v>614</v>
      </c>
      <c r="D214" t="s">
        <v>82</v>
      </c>
      <c r="E214" s="2" t="str">
        <f>HYPERLINK("capsilon://?command=openfolder&amp;siteaddress=FAM.docvelocity-na8.net&amp;folderid=FXFEC20D9E-115D-F3D3-F69D-2799873AC5F2","FX22044723")</f>
        <v>FX22044723</v>
      </c>
      <c r="F214" t="s">
        <v>19</v>
      </c>
      <c r="G214" t="s">
        <v>19</v>
      </c>
      <c r="H214" t="s">
        <v>83</v>
      </c>
      <c r="I214" t="s">
        <v>615</v>
      </c>
      <c r="J214">
        <v>102</v>
      </c>
      <c r="K214" t="s">
        <v>85</v>
      </c>
      <c r="L214" t="s">
        <v>86</v>
      </c>
      <c r="M214" t="s">
        <v>87</v>
      </c>
      <c r="N214">
        <v>2</v>
      </c>
      <c r="O214" s="1">
        <v>44683.881967592592</v>
      </c>
      <c r="P214" s="1">
        <v>44683.929328703707</v>
      </c>
      <c r="Q214">
        <v>1712</v>
      </c>
      <c r="R214">
        <v>2380</v>
      </c>
      <c r="S214" t="b">
        <v>0</v>
      </c>
      <c r="T214" t="s">
        <v>88</v>
      </c>
      <c r="U214" t="b">
        <v>1</v>
      </c>
      <c r="V214" t="s">
        <v>389</v>
      </c>
      <c r="W214" s="1">
        <v>44683.905104166668</v>
      </c>
      <c r="X214">
        <v>1651</v>
      </c>
      <c r="Y214">
        <v>92</v>
      </c>
      <c r="Z214">
        <v>0</v>
      </c>
      <c r="AA214">
        <v>92</v>
      </c>
      <c r="AB214">
        <v>0</v>
      </c>
      <c r="AC214">
        <v>74</v>
      </c>
      <c r="AD214">
        <v>10</v>
      </c>
      <c r="AE214">
        <v>0</v>
      </c>
      <c r="AF214">
        <v>0</v>
      </c>
      <c r="AG214">
        <v>0</v>
      </c>
      <c r="AH214" t="s">
        <v>127</v>
      </c>
      <c r="AI214" s="1">
        <v>44683.929328703707</v>
      </c>
      <c r="AJ214">
        <v>567</v>
      </c>
      <c r="AK214">
        <v>3</v>
      </c>
      <c r="AL214">
        <v>0</v>
      </c>
      <c r="AM214">
        <v>3</v>
      </c>
      <c r="AN214">
        <v>0</v>
      </c>
      <c r="AO214">
        <v>2</v>
      </c>
      <c r="AP214">
        <v>7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x14ac:dyDescent="0.35">
      <c r="A215" t="s">
        <v>620</v>
      </c>
      <c r="B215" t="s">
        <v>80</v>
      </c>
      <c r="C215" t="s">
        <v>617</v>
      </c>
      <c r="D215" t="s">
        <v>82</v>
      </c>
      <c r="E215" s="2" t="str">
        <f>HYPERLINK("capsilon://?command=openfolder&amp;siteaddress=FAM.docvelocity-na8.net&amp;folderid=FX3DF0B8E1-09A4-3D9D-84F9-C3D43711376C","FX22038579")</f>
        <v>FX22038579</v>
      </c>
      <c r="F215" t="s">
        <v>19</v>
      </c>
      <c r="G215" t="s">
        <v>19</v>
      </c>
      <c r="H215" t="s">
        <v>83</v>
      </c>
      <c r="I215" t="s">
        <v>618</v>
      </c>
      <c r="J215">
        <v>56</v>
      </c>
      <c r="K215" t="s">
        <v>85</v>
      </c>
      <c r="L215" t="s">
        <v>86</v>
      </c>
      <c r="M215" t="s">
        <v>87</v>
      </c>
      <c r="N215">
        <v>2</v>
      </c>
      <c r="O215" s="1">
        <v>44683.886180555557</v>
      </c>
      <c r="P215" s="1">
        <v>44683.938090277778</v>
      </c>
      <c r="Q215">
        <v>3328</v>
      </c>
      <c r="R215">
        <v>1157</v>
      </c>
      <c r="S215" t="b">
        <v>0</v>
      </c>
      <c r="T215" t="s">
        <v>88</v>
      </c>
      <c r="U215" t="b">
        <v>1</v>
      </c>
      <c r="V215" t="s">
        <v>389</v>
      </c>
      <c r="W215" s="1">
        <v>44683.909814814811</v>
      </c>
      <c r="X215">
        <v>407</v>
      </c>
      <c r="Y215">
        <v>42</v>
      </c>
      <c r="Z215">
        <v>0</v>
      </c>
      <c r="AA215">
        <v>42</v>
      </c>
      <c r="AB215">
        <v>0</v>
      </c>
      <c r="AC215">
        <v>2</v>
      </c>
      <c r="AD215">
        <v>14</v>
      </c>
      <c r="AE215">
        <v>0</v>
      </c>
      <c r="AF215">
        <v>0</v>
      </c>
      <c r="AG215">
        <v>0</v>
      </c>
      <c r="AH215" t="s">
        <v>127</v>
      </c>
      <c r="AI215" s="1">
        <v>44683.938090277778</v>
      </c>
      <c r="AJ215">
        <v>38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14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x14ac:dyDescent="0.35">
      <c r="A216" t="s">
        <v>621</v>
      </c>
      <c r="B216" t="s">
        <v>80</v>
      </c>
      <c r="C216" t="s">
        <v>622</v>
      </c>
      <c r="D216" t="s">
        <v>82</v>
      </c>
      <c r="E216" s="2" t="str">
        <f>HYPERLINK("capsilon://?command=openfolder&amp;siteaddress=FAM.docvelocity-na8.net&amp;folderid=FX250C29A3-502F-0764-6FF0-FDD2ED74AF9D","FX220212635")</f>
        <v>FX220212635</v>
      </c>
      <c r="F216" t="s">
        <v>19</v>
      </c>
      <c r="G216" t="s">
        <v>19</v>
      </c>
      <c r="H216" t="s">
        <v>83</v>
      </c>
      <c r="I216" t="s">
        <v>623</v>
      </c>
      <c r="J216">
        <v>0</v>
      </c>
      <c r="K216" t="s">
        <v>85</v>
      </c>
      <c r="L216" t="s">
        <v>86</v>
      </c>
      <c r="M216" t="s">
        <v>87</v>
      </c>
      <c r="N216">
        <v>2</v>
      </c>
      <c r="O216" s="1">
        <v>44683.891446759262</v>
      </c>
      <c r="P216" s="1">
        <v>44683.943368055552</v>
      </c>
      <c r="Q216">
        <v>3143</v>
      </c>
      <c r="R216">
        <v>1343</v>
      </c>
      <c r="S216" t="b">
        <v>0</v>
      </c>
      <c r="T216" t="s">
        <v>88</v>
      </c>
      <c r="U216" t="b">
        <v>0</v>
      </c>
      <c r="V216" t="s">
        <v>389</v>
      </c>
      <c r="W216" s="1">
        <v>44683.920046296298</v>
      </c>
      <c r="X216">
        <v>883</v>
      </c>
      <c r="Y216">
        <v>52</v>
      </c>
      <c r="Z216">
        <v>0</v>
      </c>
      <c r="AA216">
        <v>52</v>
      </c>
      <c r="AB216">
        <v>0</v>
      </c>
      <c r="AC216">
        <v>28</v>
      </c>
      <c r="AD216">
        <v>-52</v>
      </c>
      <c r="AE216">
        <v>0</v>
      </c>
      <c r="AF216">
        <v>0</v>
      </c>
      <c r="AG216">
        <v>0</v>
      </c>
      <c r="AH216" t="s">
        <v>127</v>
      </c>
      <c r="AI216" s="1">
        <v>44683.943368055552</v>
      </c>
      <c r="AJ216">
        <v>152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-52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x14ac:dyDescent="0.35">
      <c r="A217" t="s">
        <v>624</v>
      </c>
      <c r="B217" t="s">
        <v>80</v>
      </c>
      <c r="C217" t="s">
        <v>625</v>
      </c>
      <c r="D217" t="s">
        <v>82</v>
      </c>
      <c r="E217" s="2" t="str">
        <f>HYPERLINK("capsilon://?command=openfolder&amp;siteaddress=FAM.docvelocity-na8.net&amp;folderid=FX03256FEC-B0F3-109F-623F-FA25E3CA83D0","FX22027757")</f>
        <v>FX22027757</v>
      </c>
      <c r="F217" t="s">
        <v>19</v>
      </c>
      <c r="G217" t="s">
        <v>19</v>
      </c>
      <c r="H217" t="s">
        <v>83</v>
      </c>
      <c r="I217" t="s">
        <v>626</v>
      </c>
      <c r="J217">
        <v>67</v>
      </c>
      <c r="K217" t="s">
        <v>85</v>
      </c>
      <c r="L217" t="s">
        <v>86</v>
      </c>
      <c r="M217" t="s">
        <v>87</v>
      </c>
      <c r="N217">
        <v>1</v>
      </c>
      <c r="O217" s="1">
        <v>44683.946157407408</v>
      </c>
      <c r="P217" s="1">
        <v>44683.989918981482</v>
      </c>
      <c r="Q217">
        <v>3567</v>
      </c>
      <c r="R217">
        <v>214</v>
      </c>
      <c r="S217" t="b">
        <v>0</v>
      </c>
      <c r="T217" t="s">
        <v>88</v>
      </c>
      <c r="U217" t="b">
        <v>0</v>
      </c>
      <c r="V217" t="s">
        <v>142</v>
      </c>
      <c r="W217" s="1">
        <v>44683.989918981482</v>
      </c>
      <c r="X217">
        <v>214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67</v>
      </c>
      <c r="AE217">
        <v>62</v>
      </c>
      <c r="AF217">
        <v>0</v>
      </c>
      <c r="AG217">
        <v>2</v>
      </c>
      <c r="AH217" t="s">
        <v>88</v>
      </c>
      <c r="AI217" t="s">
        <v>88</v>
      </c>
      <c r="AJ217" t="s">
        <v>88</v>
      </c>
      <c r="AK217" t="s">
        <v>88</v>
      </c>
      <c r="AL217" t="s">
        <v>88</v>
      </c>
      <c r="AM217" t="s">
        <v>88</v>
      </c>
      <c r="AN217" t="s">
        <v>88</v>
      </c>
      <c r="AO217" t="s">
        <v>88</v>
      </c>
      <c r="AP217" t="s">
        <v>88</v>
      </c>
      <c r="AQ217" t="s">
        <v>88</v>
      </c>
      <c r="AR217" t="s">
        <v>88</v>
      </c>
      <c r="AS217" t="s">
        <v>88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x14ac:dyDescent="0.35">
      <c r="A218" t="s">
        <v>627</v>
      </c>
      <c r="B218" t="s">
        <v>80</v>
      </c>
      <c r="C218" t="s">
        <v>625</v>
      </c>
      <c r="D218" t="s">
        <v>82</v>
      </c>
      <c r="E218" s="2" t="str">
        <f>HYPERLINK("capsilon://?command=openfolder&amp;siteaddress=FAM.docvelocity-na8.net&amp;folderid=FX03256FEC-B0F3-109F-623F-FA25E3CA83D0","FX22027757")</f>
        <v>FX22027757</v>
      </c>
      <c r="F218" t="s">
        <v>19</v>
      </c>
      <c r="G218" t="s">
        <v>19</v>
      </c>
      <c r="H218" t="s">
        <v>83</v>
      </c>
      <c r="I218" t="s">
        <v>628</v>
      </c>
      <c r="J218">
        <v>28</v>
      </c>
      <c r="K218" t="s">
        <v>85</v>
      </c>
      <c r="L218" t="s">
        <v>86</v>
      </c>
      <c r="M218" t="s">
        <v>87</v>
      </c>
      <c r="N218">
        <v>2</v>
      </c>
      <c r="O218" s="1">
        <v>44683.946319444447</v>
      </c>
      <c r="P218" s="1">
        <v>44684.047210648147</v>
      </c>
      <c r="Q218">
        <v>8323</v>
      </c>
      <c r="R218">
        <v>394</v>
      </c>
      <c r="S218" t="b">
        <v>0</v>
      </c>
      <c r="T218" t="s">
        <v>88</v>
      </c>
      <c r="U218" t="b">
        <v>0</v>
      </c>
      <c r="V218" t="s">
        <v>142</v>
      </c>
      <c r="W218" s="1">
        <v>44683.992268518516</v>
      </c>
      <c r="X218">
        <v>203</v>
      </c>
      <c r="Y218">
        <v>21</v>
      </c>
      <c r="Z218">
        <v>0</v>
      </c>
      <c r="AA218">
        <v>21</v>
      </c>
      <c r="AB218">
        <v>0</v>
      </c>
      <c r="AC218">
        <v>0</v>
      </c>
      <c r="AD218">
        <v>7</v>
      </c>
      <c r="AE218">
        <v>0</v>
      </c>
      <c r="AF218">
        <v>0</v>
      </c>
      <c r="AG218">
        <v>0</v>
      </c>
      <c r="AH218" t="s">
        <v>163</v>
      </c>
      <c r="AI218" s="1">
        <v>44684.047210648147</v>
      </c>
      <c r="AJ218">
        <v>191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x14ac:dyDescent="0.35">
      <c r="A219" t="s">
        <v>629</v>
      </c>
      <c r="B219" t="s">
        <v>80</v>
      </c>
      <c r="C219" t="s">
        <v>625</v>
      </c>
      <c r="D219" t="s">
        <v>82</v>
      </c>
      <c r="E219" s="2" t="str">
        <f>HYPERLINK("capsilon://?command=openfolder&amp;siteaddress=FAM.docvelocity-na8.net&amp;folderid=FX03256FEC-B0F3-109F-623F-FA25E3CA83D0","FX22027757")</f>
        <v>FX22027757</v>
      </c>
      <c r="F219" t="s">
        <v>19</v>
      </c>
      <c r="G219" t="s">
        <v>19</v>
      </c>
      <c r="H219" t="s">
        <v>83</v>
      </c>
      <c r="I219" t="s">
        <v>626</v>
      </c>
      <c r="J219">
        <v>91</v>
      </c>
      <c r="K219" t="s">
        <v>85</v>
      </c>
      <c r="L219" t="s">
        <v>86</v>
      </c>
      <c r="M219" t="s">
        <v>87</v>
      </c>
      <c r="N219">
        <v>2</v>
      </c>
      <c r="O219" s="1">
        <v>44683.990555555552</v>
      </c>
      <c r="P219" s="1">
        <v>44684.044988425929</v>
      </c>
      <c r="Q219">
        <v>3662</v>
      </c>
      <c r="R219">
        <v>1041</v>
      </c>
      <c r="S219" t="b">
        <v>0</v>
      </c>
      <c r="T219" t="s">
        <v>88</v>
      </c>
      <c r="U219" t="b">
        <v>1</v>
      </c>
      <c r="V219" t="s">
        <v>139</v>
      </c>
      <c r="W219" s="1">
        <v>44683.996157407404</v>
      </c>
      <c r="X219">
        <v>468</v>
      </c>
      <c r="Y219">
        <v>92</v>
      </c>
      <c r="Z219">
        <v>0</v>
      </c>
      <c r="AA219">
        <v>92</v>
      </c>
      <c r="AB219">
        <v>0</v>
      </c>
      <c r="AC219">
        <v>25</v>
      </c>
      <c r="AD219">
        <v>-1</v>
      </c>
      <c r="AE219">
        <v>0</v>
      </c>
      <c r="AF219">
        <v>0</v>
      </c>
      <c r="AG219">
        <v>0</v>
      </c>
      <c r="AH219" t="s">
        <v>163</v>
      </c>
      <c r="AI219" s="1">
        <v>44684.044988425929</v>
      </c>
      <c r="AJ219">
        <v>573</v>
      </c>
      <c r="AK219">
        <v>2</v>
      </c>
      <c r="AL219">
        <v>0</v>
      </c>
      <c r="AM219">
        <v>2</v>
      </c>
      <c r="AN219">
        <v>0</v>
      </c>
      <c r="AO219">
        <v>2</v>
      </c>
      <c r="AP219">
        <v>-3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x14ac:dyDescent="0.35">
      <c r="A220" t="s">
        <v>630</v>
      </c>
      <c r="B220" t="s">
        <v>80</v>
      </c>
      <c r="C220" t="s">
        <v>278</v>
      </c>
      <c r="D220" t="s">
        <v>82</v>
      </c>
      <c r="E220" s="2" t="str">
        <f t="shared" ref="E220:E225" si="4">HYPERLINK("capsilon://?command=openfolder&amp;siteaddress=FAM.docvelocity-na8.net&amp;folderid=FX854F8C33-DA5F-9A3B-287F-B95B17A777E9","FX22037565")</f>
        <v>FX22037565</v>
      </c>
      <c r="F220" t="s">
        <v>19</v>
      </c>
      <c r="G220" t="s">
        <v>19</v>
      </c>
      <c r="H220" t="s">
        <v>83</v>
      </c>
      <c r="I220" t="s">
        <v>631</v>
      </c>
      <c r="J220">
        <v>46</v>
      </c>
      <c r="K220" t="s">
        <v>85</v>
      </c>
      <c r="L220" t="s">
        <v>86</v>
      </c>
      <c r="M220" t="s">
        <v>87</v>
      </c>
      <c r="N220">
        <v>2</v>
      </c>
      <c r="O220" s="1">
        <v>44684.05</v>
      </c>
      <c r="P220" s="1">
        <v>44684.057719907411</v>
      </c>
      <c r="Q220">
        <v>80</v>
      </c>
      <c r="R220">
        <v>587</v>
      </c>
      <c r="S220" t="b">
        <v>0</v>
      </c>
      <c r="T220" t="s">
        <v>88</v>
      </c>
      <c r="U220" t="b">
        <v>0</v>
      </c>
      <c r="V220" t="s">
        <v>136</v>
      </c>
      <c r="W220" s="1">
        <v>44684.054664351854</v>
      </c>
      <c r="X220">
        <v>319</v>
      </c>
      <c r="Y220">
        <v>55</v>
      </c>
      <c r="Z220">
        <v>0</v>
      </c>
      <c r="AA220">
        <v>55</v>
      </c>
      <c r="AB220">
        <v>0</v>
      </c>
      <c r="AC220">
        <v>18</v>
      </c>
      <c r="AD220">
        <v>-9</v>
      </c>
      <c r="AE220">
        <v>0</v>
      </c>
      <c r="AF220">
        <v>0</v>
      </c>
      <c r="AG220">
        <v>0</v>
      </c>
      <c r="AH220" t="s">
        <v>163</v>
      </c>
      <c r="AI220" s="1">
        <v>44684.057719907411</v>
      </c>
      <c r="AJ220">
        <v>259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-9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x14ac:dyDescent="0.35">
      <c r="A221" t="s">
        <v>632</v>
      </c>
      <c r="B221" t="s">
        <v>80</v>
      </c>
      <c r="C221" t="s">
        <v>278</v>
      </c>
      <c r="D221" t="s">
        <v>82</v>
      </c>
      <c r="E221" s="2" t="str">
        <f t="shared" si="4"/>
        <v>FX22037565</v>
      </c>
      <c r="F221" t="s">
        <v>19</v>
      </c>
      <c r="G221" t="s">
        <v>19</v>
      </c>
      <c r="H221" t="s">
        <v>83</v>
      </c>
      <c r="I221" t="s">
        <v>633</v>
      </c>
      <c r="J221">
        <v>60</v>
      </c>
      <c r="K221" t="s">
        <v>85</v>
      </c>
      <c r="L221" t="s">
        <v>86</v>
      </c>
      <c r="M221" t="s">
        <v>87</v>
      </c>
      <c r="N221">
        <v>2</v>
      </c>
      <c r="O221" s="1">
        <v>44684.050115740742</v>
      </c>
      <c r="P221" s="1">
        <v>44684.061076388891</v>
      </c>
      <c r="Q221">
        <v>470</v>
      </c>
      <c r="R221">
        <v>477</v>
      </c>
      <c r="S221" t="b">
        <v>0</v>
      </c>
      <c r="T221" t="s">
        <v>88</v>
      </c>
      <c r="U221" t="b">
        <v>0</v>
      </c>
      <c r="V221" t="s">
        <v>162</v>
      </c>
      <c r="W221" s="1">
        <v>44684.054837962962</v>
      </c>
      <c r="X221">
        <v>188</v>
      </c>
      <c r="Y221">
        <v>55</v>
      </c>
      <c r="Z221">
        <v>0</v>
      </c>
      <c r="AA221">
        <v>55</v>
      </c>
      <c r="AB221">
        <v>0</v>
      </c>
      <c r="AC221">
        <v>2</v>
      </c>
      <c r="AD221">
        <v>5</v>
      </c>
      <c r="AE221">
        <v>0</v>
      </c>
      <c r="AF221">
        <v>0</v>
      </c>
      <c r="AG221">
        <v>0</v>
      </c>
      <c r="AH221" t="s">
        <v>163</v>
      </c>
      <c r="AI221" s="1">
        <v>44684.061076388891</v>
      </c>
      <c r="AJ221">
        <v>289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5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x14ac:dyDescent="0.35">
      <c r="A222" t="s">
        <v>634</v>
      </c>
      <c r="B222" t="s">
        <v>80</v>
      </c>
      <c r="C222" t="s">
        <v>278</v>
      </c>
      <c r="D222" t="s">
        <v>82</v>
      </c>
      <c r="E222" s="2" t="str">
        <f t="shared" si="4"/>
        <v>FX22037565</v>
      </c>
      <c r="F222" t="s">
        <v>19</v>
      </c>
      <c r="G222" t="s">
        <v>19</v>
      </c>
      <c r="H222" t="s">
        <v>83</v>
      </c>
      <c r="I222" t="s">
        <v>635</v>
      </c>
      <c r="J222">
        <v>65</v>
      </c>
      <c r="K222" t="s">
        <v>85</v>
      </c>
      <c r="L222" t="s">
        <v>86</v>
      </c>
      <c r="M222" t="s">
        <v>87</v>
      </c>
      <c r="N222">
        <v>2</v>
      </c>
      <c r="O222" s="1">
        <v>44684.050173611111</v>
      </c>
      <c r="P222" s="1">
        <v>44684.063842592594</v>
      </c>
      <c r="Q222">
        <v>754</v>
      </c>
      <c r="R222">
        <v>427</v>
      </c>
      <c r="S222" t="b">
        <v>0</v>
      </c>
      <c r="T222" t="s">
        <v>88</v>
      </c>
      <c r="U222" t="b">
        <v>0</v>
      </c>
      <c r="V222" t="s">
        <v>136</v>
      </c>
      <c r="W222" s="1">
        <v>44684.056863425925</v>
      </c>
      <c r="X222">
        <v>189</v>
      </c>
      <c r="Y222">
        <v>60</v>
      </c>
      <c r="Z222">
        <v>0</v>
      </c>
      <c r="AA222">
        <v>60</v>
      </c>
      <c r="AB222">
        <v>0</v>
      </c>
      <c r="AC222">
        <v>3</v>
      </c>
      <c r="AD222">
        <v>5</v>
      </c>
      <c r="AE222">
        <v>0</v>
      </c>
      <c r="AF222">
        <v>0</v>
      </c>
      <c r="AG222">
        <v>0</v>
      </c>
      <c r="AH222" t="s">
        <v>163</v>
      </c>
      <c r="AI222" s="1">
        <v>44684.063842592594</v>
      </c>
      <c r="AJ222">
        <v>238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5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x14ac:dyDescent="0.35">
      <c r="A223" t="s">
        <v>636</v>
      </c>
      <c r="B223" t="s">
        <v>80</v>
      </c>
      <c r="C223" t="s">
        <v>278</v>
      </c>
      <c r="D223" t="s">
        <v>82</v>
      </c>
      <c r="E223" s="2" t="str">
        <f t="shared" si="4"/>
        <v>FX22037565</v>
      </c>
      <c r="F223" t="s">
        <v>19</v>
      </c>
      <c r="G223" t="s">
        <v>19</v>
      </c>
      <c r="H223" t="s">
        <v>83</v>
      </c>
      <c r="I223" t="s">
        <v>637</v>
      </c>
      <c r="J223">
        <v>65</v>
      </c>
      <c r="K223" t="s">
        <v>85</v>
      </c>
      <c r="L223" t="s">
        <v>86</v>
      </c>
      <c r="M223" t="s">
        <v>87</v>
      </c>
      <c r="N223">
        <v>2</v>
      </c>
      <c r="O223" s="1">
        <v>44684.05028935185</v>
      </c>
      <c r="P223" s="1">
        <v>44684.066365740742</v>
      </c>
      <c r="Q223">
        <v>930</v>
      </c>
      <c r="R223">
        <v>459</v>
      </c>
      <c r="S223" t="b">
        <v>0</v>
      </c>
      <c r="T223" t="s">
        <v>88</v>
      </c>
      <c r="U223" t="b">
        <v>0</v>
      </c>
      <c r="V223" t="s">
        <v>162</v>
      </c>
      <c r="W223" s="1">
        <v>44684.057650462964</v>
      </c>
      <c r="X223">
        <v>242</v>
      </c>
      <c r="Y223">
        <v>60</v>
      </c>
      <c r="Z223">
        <v>0</v>
      </c>
      <c r="AA223">
        <v>60</v>
      </c>
      <c r="AB223">
        <v>0</v>
      </c>
      <c r="AC223">
        <v>1</v>
      </c>
      <c r="AD223">
        <v>5</v>
      </c>
      <c r="AE223">
        <v>0</v>
      </c>
      <c r="AF223">
        <v>0</v>
      </c>
      <c r="AG223">
        <v>0</v>
      </c>
      <c r="AH223" t="s">
        <v>163</v>
      </c>
      <c r="AI223" s="1">
        <v>44684.066365740742</v>
      </c>
      <c r="AJ223">
        <v>217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5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x14ac:dyDescent="0.35">
      <c r="A224" t="s">
        <v>638</v>
      </c>
      <c r="B224" t="s">
        <v>80</v>
      </c>
      <c r="C224" t="s">
        <v>278</v>
      </c>
      <c r="D224" t="s">
        <v>82</v>
      </c>
      <c r="E224" s="2" t="str">
        <f t="shared" si="4"/>
        <v>FX22037565</v>
      </c>
      <c r="F224" t="s">
        <v>19</v>
      </c>
      <c r="G224" t="s">
        <v>19</v>
      </c>
      <c r="H224" t="s">
        <v>83</v>
      </c>
      <c r="I224" t="s">
        <v>639</v>
      </c>
      <c r="J224">
        <v>0</v>
      </c>
      <c r="K224" t="s">
        <v>85</v>
      </c>
      <c r="L224" t="s">
        <v>86</v>
      </c>
      <c r="M224" t="s">
        <v>87</v>
      </c>
      <c r="N224">
        <v>2</v>
      </c>
      <c r="O224" s="1">
        <v>44684.054016203707</v>
      </c>
      <c r="P224" s="1">
        <v>44684.101134259261</v>
      </c>
      <c r="Q224">
        <v>2366</v>
      </c>
      <c r="R224">
        <v>1705</v>
      </c>
      <c r="S224" t="b">
        <v>0</v>
      </c>
      <c r="T224" t="s">
        <v>88</v>
      </c>
      <c r="U224" t="b">
        <v>0</v>
      </c>
      <c r="V224" t="s">
        <v>162</v>
      </c>
      <c r="W224" s="1">
        <v>44684.085601851853</v>
      </c>
      <c r="X224">
        <v>1368</v>
      </c>
      <c r="Y224">
        <v>55</v>
      </c>
      <c r="Z224">
        <v>0</v>
      </c>
      <c r="AA224">
        <v>55</v>
      </c>
      <c r="AB224">
        <v>0</v>
      </c>
      <c r="AC224">
        <v>48</v>
      </c>
      <c r="AD224">
        <v>-55</v>
      </c>
      <c r="AE224">
        <v>0</v>
      </c>
      <c r="AF224">
        <v>0</v>
      </c>
      <c r="AG224">
        <v>0</v>
      </c>
      <c r="AH224" t="s">
        <v>127</v>
      </c>
      <c r="AI224" s="1">
        <v>44684.101134259261</v>
      </c>
      <c r="AJ224">
        <v>225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-55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x14ac:dyDescent="0.35">
      <c r="A225" t="s">
        <v>640</v>
      </c>
      <c r="B225" t="s">
        <v>80</v>
      </c>
      <c r="C225" t="s">
        <v>278</v>
      </c>
      <c r="D225" t="s">
        <v>82</v>
      </c>
      <c r="E225" s="2" t="str">
        <f t="shared" si="4"/>
        <v>FX22037565</v>
      </c>
      <c r="F225" t="s">
        <v>19</v>
      </c>
      <c r="G225" t="s">
        <v>19</v>
      </c>
      <c r="H225" t="s">
        <v>83</v>
      </c>
      <c r="I225" t="s">
        <v>641</v>
      </c>
      <c r="J225">
        <v>28</v>
      </c>
      <c r="K225" t="s">
        <v>85</v>
      </c>
      <c r="L225" t="s">
        <v>86</v>
      </c>
      <c r="M225" t="s">
        <v>87</v>
      </c>
      <c r="N225">
        <v>2</v>
      </c>
      <c r="O225" s="1">
        <v>44684.054166666669</v>
      </c>
      <c r="P225" s="1">
        <v>44684.066041666665</v>
      </c>
      <c r="Q225">
        <v>680</v>
      </c>
      <c r="R225">
        <v>346</v>
      </c>
      <c r="S225" t="b">
        <v>0</v>
      </c>
      <c r="T225" t="s">
        <v>88</v>
      </c>
      <c r="U225" t="b">
        <v>0</v>
      </c>
      <c r="V225" t="s">
        <v>136</v>
      </c>
      <c r="W225" s="1">
        <v>44684.064328703702</v>
      </c>
      <c r="X225">
        <v>235</v>
      </c>
      <c r="Y225">
        <v>21</v>
      </c>
      <c r="Z225">
        <v>0</v>
      </c>
      <c r="AA225">
        <v>21</v>
      </c>
      <c r="AB225">
        <v>0</v>
      </c>
      <c r="AC225">
        <v>2</v>
      </c>
      <c r="AD225">
        <v>7</v>
      </c>
      <c r="AE225">
        <v>0</v>
      </c>
      <c r="AF225">
        <v>0</v>
      </c>
      <c r="AG225">
        <v>0</v>
      </c>
      <c r="AH225" t="s">
        <v>167</v>
      </c>
      <c r="AI225" s="1">
        <v>44684.066041666665</v>
      </c>
      <c r="AJ225">
        <v>111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x14ac:dyDescent="0.35">
      <c r="A226" t="s">
        <v>642</v>
      </c>
      <c r="B226" t="s">
        <v>80</v>
      </c>
      <c r="C226" t="s">
        <v>225</v>
      </c>
      <c r="D226" t="s">
        <v>82</v>
      </c>
      <c r="E226" s="2" t="str">
        <f>HYPERLINK("capsilon://?command=openfolder&amp;siteaddress=FAM.docvelocity-na8.net&amp;folderid=FX5A55E877-E4B2-19D2-A06D-A9692200BEE6","FX22038374")</f>
        <v>FX22038374</v>
      </c>
      <c r="F226" t="s">
        <v>19</v>
      </c>
      <c r="G226" t="s">
        <v>19</v>
      </c>
      <c r="H226" t="s">
        <v>83</v>
      </c>
      <c r="I226" t="s">
        <v>643</v>
      </c>
      <c r="J226">
        <v>71</v>
      </c>
      <c r="K226" t="s">
        <v>85</v>
      </c>
      <c r="L226" t="s">
        <v>86</v>
      </c>
      <c r="M226" t="s">
        <v>87</v>
      </c>
      <c r="N226">
        <v>2</v>
      </c>
      <c r="O226" s="1">
        <v>44684.400555555556</v>
      </c>
      <c r="P226" s="1">
        <v>44684.409791666665</v>
      </c>
      <c r="Q226">
        <v>40</v>
      </c>
      <c r="R226">
        <v>758</v>
      </c>
      <c r="S226" t="b">
        <v>0</v>
      </c>
      <c r="T226" t="s">
        <v>88</v>
      </c>
      <c r="U226" t="b">
        <v>0</v>
      </c>
      <c r="V226" t="s">
        <v>183</v>
      </c>
      <c r="W226" s="1">
        <v>44684.406944444447</v>
      </c>
      <c r="X226">
        <v>549</v>
      </c>
      <c r="Y226">
        <v>66</v>
      </c>
      <c r="Z226">
        <v>0</v>
      </c>
      <c r="AA226">
        <v>66</v>
      </c>
      <c r="AB226">
        <v>0</v>
      </c>
      <c r="AC226">
        <v>1</v>
      </c>
      <c r="AD226">
        <v>5</v>
      </c>
      <c r="AE226">
        <v>0</v>
      </c>
      <c r="AF226">
        <v>0</v>
      </c>
      <c r="AG226">
        <v>0</v>
      </c>
      <c r="AH226" t="s">
        <v>185</v>
      </c>
      <c r="AI226" s="1">
        <v>44684.409791666665</v>
      </c>
      <c r="AJ226">
        <v>209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5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x14ac:dyDescent="0.35">
      <c r="A227" t="s">
        <v>644</v>
      </c>
      <c r="B227" t="s">
        <v>80</v>
      </c>
      <c r="C227" t="s">
        <v>645</v>
      </c>
      <c r="D227" t="s">
        <v>82</v>
      </c>
      <c r="E227" s="2" t="str">
        <f>HYPERLINK("capsilon://?command=openfolder&amp;siteaddress=FAM.docvelocity-na8.net&amp;folderid=FXFEF00A0B-F970-1C7F-F27E-6A6DFDFB12E0","FX22042182")</f>
        <v>FX22042182</v>
      </c>
      <c r="F227" t="s">
        <v>19</v>
      </c>
      <c r="G227" t="s">
        <v>19</v>
      </c>
      <c r="H227" t="s">
        <v>83</v>
      </c>
      <c r="I227" t="s">
        <v>646</v>
      </c>
      <c r="J227">
        <v>0</v>
      </c>
      <c r="K227" t="s">
        <v>85</v>
      </c>
      <c r="L227" t="s">
        <v>86</v>
      </c>
      <c r="M227" t="s">
        <v>87</v>
      </c>
      <c r="N227">
        <v>2</v>
      </c>
      <c r="O227" s="1">
        <v>44684.425578703704</v>
      </c>
      <c r="P227" s="1">
        <v>44684.444085648145</v>
      </c>
      <c r="Q227">
        <v>720</v>
      </c>
      <c r="R227">
        <v>879</v>
      </c>
      <c r="S227" t="b">
        <v>0</v>
      </c>
      <c r="T227" t="s">
        <v>88</v>
      </c>
      <c r="U227" t="b">
        <v>0</v>
      </c>
      <c r="V227" t="s">
        <v>183</v>
      </c>
      <c r="W227" s="1">
        <v>44684.441331018519</v>
      </c>
      <c r="X227">
        <v>599</v>
      </c>
      <c r="Y227">
        <v>52</v>
      </c>
      <c r="Z227">
        <v>0</v>
      </c>
      <c r="AA227">
        <v>52</v>
      </c>
      <c r="AB227">
        <v>0</v>
      </c>
      <c r="AC227">
        <v>37</v>
      </c>
      <c r="AD227">
        <v>-52</v>
      </c>
      <c r="AE227">
        <v>0</v>
      </c>
      <c r="AF227">
        <v>0</v>
      </c>
      <c r="AG227">
        <v>0</v>
      </c>
      <c r="AH227" t="s">
        <v>179</v>
      </c>
      <c r="AI227" s="1">
        <v>44684.444085648145</v>
      </c>
      <c r="AJ227">
        <v>215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-53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x14ac:dyDescent="0.35">
      <c r="A228" t="s">
        <v>647</v>
      </c>
      <c r="B228" t="s">
        <v>80</v>
      </c>
      <c r="C228" t="s">
        <v>648</v>
      </c>
      <c r="D228" t="s">
        <v>82</v>
      </c>
      <c r="E228" s="2" t="str">
        <f>HYPERLINK("capsilon://?command=openfolder&amp;siteaddress=FAM.docvelocity-na8.net&amp;folderid=FXC96EA7EA-3416-1FCF-5AFE-B427D4E1595E","FX22049345")</f>
        <v>FX22049345</v>
      </c>
      <c r="F228" t="s">
        <v>19</v>
      </c>
      <c r="G228" t="s">
        <v>19</v>
      </c>
      <c r="H228" t="s">
        <v>83</v>
      </c>
      <c r="I228" t="s">
        <v>649</v>
      </c>
      <c r="J228">
        <v>0</v>
      </c>
      <c r="K228" t="s">
        <v>85</v>
      </c>
      <c r="L228" t="s">
        <v>86</v>
      </c>
      <c r="M228" t="s">
        <v>87</v>
      </c>
      <c r="N228">
        <v>2</v>
      </c>
      <c r="O228" s="1">
        <v>44684.433194444442</v>
      </c>
      <c r="P228" s="1">
        <v>44684.453553240739</v>
      </c>
      <c r="Q228">
        <v>689</v>
      </c>
      <c r="R228">
        <v>1070</v>
      </c>
      <c r="S228" t="b">
        <v>0</v>
      </c>
      <c r="T228" t="s">
        <v>88</v>
      </c>
      <c r="U228" t="b">
        <v>0</v>
      </c>
      <c r="V228" t="s">
        <v>183</v>
      </c>
      <c r="W228" s="1">
        <v>44684.44939814815</v>
      </c>
      <c r="X228">
        <v>697</v>
      </c>
      <c r="Y228">
        <v>52</v>
      </c>
      <c r="Z228">
        <v>0</v>
      </c>
      <c r="AA228">
        <v>52</v>
      </c>
      <c r="AB228">
        <v>0</v>
      </c>
      <c r="AC228">
        <v>24</v>
      </c>
      <c r="AD228">
        <v>-52</v>
      </c>
      <c r="AE228">
        <v>0</v>
      </c>
      <c r="AF228">
        <v>0</v>
      </c>
      <c r="AG228">
        <v>0</v>
      </c>
      <c r="AH228" t="s">
        <v>603</v>
      </c>
      <c r="AI228" s="1">
        <v>44684.453553240739</v>
      </c>
      <c r="AJ228">
        <v>337</v>
      </c>
      <c r="AK228">
        <v>1</v>
      </c>
      <c r="AL228">
        <v>0</v>
      </c>
      <c r="AM228">
        <v>1</v>
      </c>
      <c r="AN228">
        <v>0</v>
      </c>
      <c r="AO228">
        <v>1</v>
      </c>
      <c r="AP228">
        <v>-53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x14ac:dyDescent="0.35">
      <c r="A229" t="s">
        <v>650</v>
      </c>
      <c r="B229" t="s">
        <v>80</v>
      </c>
      <c r="C229" t="s">
        <v>651</v>
      </c>
      <c r="D229" t="s">
        <v>82</v>
      </c>
      <c r="E229" s="2" t="str">
        <f>HYPERLINK("capsilon://?command=openfolder&amp;siteaddress=FAM.docvelocity-na8.net&amp;folderid=FXBFF0B3EB-9588-A9C1-5F31-A977F7AF4B6C","FX220310838")</f>
        <v>FX220310838</v>
      </c>
      <c r="F229" t="s">
        <v>19</v>
      </c>
      <c r="G229" t="s">
        <v>19</v>
      </c>
      <c r="H229" t="s">
        <v>83</v>
      </c>
      <c r="I229" t="s">
        <v>652</v>
      </c>
      <c r="J229">
        <v>0</v>
      </c>
      <c r="K229" t="s">
        <v>85</v>
      </c>
      <c r="L229" t="s">
        <v>86</v>
      </c>
      <c r="M229" t="s">
        <v>87</v>
      </c>
      <c r="N229">
        <v>2</v>
      </c>
      <c r="O229" s="1">
        <v>44684.45071759259</v>
      </c>
      <c r="P229" s="1">
        <v>44684.466446759259</v>
      </c>
      <c r="Q229">
        <v>601</v>
      </c>
      <c r="R229">
        <v>758</v>
      </c>
      <c r="S229" t="b">
        <v>0</v>
      </c>
      <c r="T229" t="s">
        <v>88</v>
      </c>
      <c r="U229" t="b">
        <v>0</v>
      </c>
      <c r="V229" t="s">
        <v>401</v>
      </c>
      <c r="W229" s="1">
        <v>44684.463680555556</v>
      </c>
      <c r="X229">
        <v>512</v>
      </c>
      <c r="Y229">
        <v>52</v>
      </c>
      <c r="Z229">
        <v>0</v>
      </c>
      <c r="AA229">
        <v>52</v>
      </c>
      <c r="AB229">
        <v>0</v>
      </c>
      <c r="AC229">
        <v>49</v>
      </c>
      <c r="AD229">
        <v>-52</v>
      </c>
      <c r="AE229">
        <v>0</v>
      </c>
      <c r="AF229">
        <v>0</v>
      </c>
      <c r="AG229">
        <v>0</v>
      </c>
      <c r="AH229" t="s">
        <v>603</v>
      </c>
      <c r="AI229" s="1">
        <v>44684.466446759259</v>
      </c>
      <c r="AJ229">
        <v>238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-53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x14ac:dyDescent="0.35">
      <c r="A230" t="s">
        <v>653</v>
      </c>
      <c r="B230" t="s">
        <v>80</v>
      </c>
      <c r="C230" t="s">
        <v>654</v>
      </c>
      <c r="D230" t="s">
        <v>82</v>
      </c>
      <c r="E230" s="2" t="str">
        <f>HYPERLINK("capsilon://?command=openfolder&amp;siteaddress=FAM.docvelocity-na8.net&amp;folderid=FX6E527D5F-ABD0-4BD7-8BCE-6C491BFD25E5","FX22048838")</f>
        <v>FX22048838</v>
      </c>
      <c r="F230" t="s">
        <v>19</v>
      </c>
      <c r="G230" t="s">
        <v>19</v>
      </c>
      <c r="H230" t="s">
        <v>83</v>
      </c>
      <c r="I230" t="s">
        <v>655</v>
      </c>
      <c r="J230">
        <v>0</v>
      </c>
      <c r="K230" t="s">
        <v>85</v>
      </c>
      <c r="L230" t="s">
        <v>86</v>
      </c>
      <c r="M230" t="s">
        <v>87</v>
      </c>
      <c r="N230">
        <v>2</v>
      </c>
      <c r="O230" s="1">
        <v>44684.451342592591</v>
      </c>
      <c r="P230" s="1">
        <v>44684.467615740738</v>
      </c>
      <c r="Q230">
        <v>1132</v>
      </c>
      <c r="R230">
        <v>274</v>
      </c>
      <c r="S230" t="b">
        <v>0</v>
      </c>
      <c r="T230" t="s">
        <v>88</v>
      </c>
      <c r="U230" t="b">
        <v>0</v>
      </c>
      <c r="V230" t="s">
        <v>401</v>
      </c>
      <c r="W230" s="1">
        <v>44684.466493055559</v>
      </c>
      <c r="X230">
        <v>242</v>
      </c>
      <c r="Y230">
        <v>0</v>
      </c>
      <c r="Z230">
        <v>0</v>
      </c>
      <c r="AA230">
        <v>0</v>
      </c>
      <c r="AB230">
        <v>9</v>
      </c>
      <c r="AC230">
        <v>0</v>
      </c>
      <c r="AD230">
        <v>0</v>
      </c>
      <c r="AE230">
        <v>0</v>
      </c>
      <c r="AF230">
        <v>0</v>
      </c>
      <c r="AG230">
        <v>0</v>
      </c>
      <c r="AH230" t="s">
        <v>179</v>
      </c>
      <c r="AI230" s="1">
        <v>44684.467615740738</v>
      </c>
      <c r="AJ230">
        <v>25</v>
      </c>
      <c r="AK230">
        <v>0</v>
      </c>
      <c r="AL230">
        <v>0</v>
      </c>
      <c r="AM230">
        <v>0</v>
      </c>
      <c r="AN230">
        <v>9</v>
      </c>
      <c r="AO230">
        <v>0</v>
      </c>
      <c r="AP230">
        <v>0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x14ac:dyDescent="0.35">
      <c r="A231" t="s">
        <v>656</v>
      </c>
      <c r="B231" t="s">
        <v>80</v>
      </c>
      <c r="C231" t="s">
        <v>375</v>
      </c>
      <c r="D231" t="s">
        <v>82</v>
      </c>
      <c r="E231" s="2" t="str">
        <f>HYPERLINK("capsilon://?command=openfolder&amp;siteaddress=FAM.docvelocity-na8.net&amp;folderid=FXB830392E-32F7-CAE1-8459-098AF2F169E2","FX22043295")</f>
        <v>FX22043295</v>
      </c>
      <c r="F231" t="s">
        <v>19</v>
      </c>
      <c r="G231" t="s">
        <v>19</v>
      </c>
      <c r="H231" t="s">
        <v>83</v>
      </c>
      <c r="I231" t="s">
        <v>657</v>
      </c>
      <c r="J231">
        <v>86</v>
      </c>
      <c r="K231" t="s">
        <v>85</v>
      </c>
      <c r="L231" t="s">
        <v>86</v>
      </c>
      <c r="M231" t="s">
        <v>87</v>
      </c>
      <c r="N231">
        <v>2</v>
      </c>
      <c r="O231" s="1">
        <v>44684.490254629629</v>
      </c>
      <c r="P231" s="1">
        <v>44684.501064814816</v>
      </c>
      <c r="Q231">
        <v>67</v>
      </c>
      <c r="R231">
        <v>867</v>
      </c>
      <c r="S231" t="b">
        <v>0</v>
      </c>
      <c r="T231" t="s">
        <v>88</v>
      </c>
      <c r="U231" t="b">
        <v>0</v>
      </c>
      <c r="V231" t="s">
        <v>658</v>
      </c>
      <c r="W231" s="1">
        <v>44684.495023148149</v>
      </c>
      <c r="X231">
        <v>407</v>
      </c>
      <c r="Y231">
        <v>65</v>
      </c>
      <c r="Z231">
        <v>0</v>
      </c>
      <c r="AA231">
        <v>65</v>
      </c>
      <c r="AB231">
        <v>0</v>
      </c>
      <c r="AC231">
        <v>19</v>
      </c>
      <c r="AD231">
        <v>21</v>
      </c>
      <c r="AE231">
        <v>0</v>
      </c>
      <c r="AF231">
        <v>0</v>
      </c>
      <c r="AG231">
        <v>0</v>
      </c>
      <c r="AH231" t="s">
        <v>185</v>
      </c>
      <c r="AI231" s="1">
        <v>44684.501064814816</v>
      </c>
      <c r="AJ231">
        <v>448</v>
      </c>
      <c r="AK231">
        <v>4</v>
      </c>
      <c r="AL231">
        <v>0</v>
      </c>
      <c r="AM231">
        <v>4</v>
      </c>
      <c r="AN231">
        <v>0</v>
      </c>
      <c r="AO231">
        <v>4</v>
      </c>
      <c r="AP231">
        <v>17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x14ac:dyDescent="0.35">
      <c r="A232" t="s">
        <v>659</v>
      </c>
      <c r="B232" t="s">
        <v>80</v>
      </c>
      <c r="C232" t="s">
        <v>375</v>
      </c>
      <c r="D232" t="s">
        <v>82</v>
      </c>
      <c r="E232" s="2" t="str">
        <f>HYPERLINK("capsilon://?command=openfolder&amp;siteaddress=FAM.docvelocity-na8.net&amp;folderid=FXB830392E-32F7-CAE1-8459-098AF2F169E2","FX22043295")</f>
        <v>FX22043295</v>
      </c>
      <c r="F232" t="s">
        <v>19</v>
      </c>
      <c r="G232" t="s">
        <v>19</v>
      </c>
      <c r="H232" t="s">
        <v>83</v>
      </c>
      <c r="I232" t="s">
        <v>660</v>
      </c>
      <c r="J232">
        <v>49</v>
      </c>
      <c r="K232" t="s">
        <v>85</v>
      </c>
      <c r="L232" t="s">
        <v>86</v>
      </c>
      <c r="M232" t="s">
        <v>87</v>
      </c>
      <c r="N232">
        <v>2</v>
      </c>
      <c r="O232" s="1">
        <v>44684.490347222221</v>
      </c>
      <c r="P232" s="1">
        <v>44684.503680555557</v>
      </c>
      <c r="Q232">
        <v>174</v>
      </c>
      <c r="R232">
        <v>978</v>
      </c>
      <c r="S232" t="b">
        <v>0</v>
      </c>
      <c r="T232" t="s">
        <v>88</v>
      </c>
      <c r="U232" t="b">
        <v>0</v>
      </c>
      <c r="V232" t="s">
        <v>106</v>
      </c>
      <c r="W232" s="1">
        <v>44684.49900462963</v>
      </c>
      <c r="X232">
        <v>733</v>
      </c>
      <c r="Y232">
        <v>44</v>
      </c>
      <c r="Z232">
        <v>0</v>
      </c>
      <c r="AA232">
        <v>44</v>
      </c>
      <c r="AB232">
        <v>0</v>
      </c>
      <c r="AC232">
        <v>38</v>
      </c>
      <c r="AD232">
        <v>5</v>
      </c>
      <c r="AE232">
        <v>0</v>
      </c>
      <c r="AF232">
        <v>0</v>
      </c>
      <c r="AG232">
        <v>0</v>
      </c>
      <c r="AH232" t="s">
        <v>119</v>
      </c>
      <c r="AI232" s="1">
        <v>44684.503680555557</v>
      </c>
      <c r="AJ232">
        <v>245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5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x14ac:dyDescent="0.35">
      <c r="A233" t="s">
        <v>661</v>
      </c>
      <c r="B233" t="s">
        <v>80</v>
      </c>
      <c r="C233" t="s">
        <v>375</v>
      </c>
      <c r="D233" t="s">
        <v>82</v>
      </c>
      <c r="E233" s="2" t="str">
        <f>HYPERLINK("capsilon://?command=openfolder&amp;siteaddress=FAM.docvelocity-na8.net&amp;folderid=FXB830392E-32F7-CAE1-8459-098AF2F169E2","FX22043295")</f>
        <v>FX22043295</v>
      </c>
      <c r="F233" t="s">
        <v>19</v>
      </c>
      <c r="G233" t="s">
        <v>19</v>
      </c>
      <c r="H233" t="s">
        <v>83</v>
      </c>
      <c r="I233" t="s">
        <v>662</v>
      </c>
      <c r="J233">
        <v>91</v>
      </c>
      <c r="K233" t="s">
        <v>85</v>
      </c>
      <c r="L233" t="s">
        <v>86</v>
      </c>
      <c r="M233" t="s">
        <v>87</v>
      </c>
      <c r="N233">
        <v>2</v>
      </c>
      <c r="O233" s="1">
        <v>44684.490613425929</v>
      </c>
      <c r="P233" s="1">
        <v>44684.503518518519</v>
      </c>
      <c r="Q233">
        <v>208</v>
      </c>
      <c r="R233">
        <v>907</v>
      </c>
      <c r="S233" t="b">
        <v>0</v>
      </c>
      <c r="T233" t="s">
        <v>88</v>
      </c>
      <c r="U233" t="b">
        <v>0</v>
      </c>
      <c r="V233" t="s">
        <v>114</v>
      </c>
      <c r="W233" s="1">
        <v>44684.499120370368</v>
      </c>
      <c r="X233">
        <v>631</v>
      </c>
      <c r="Y233">
        <v>52</v>
      </c>
      <c r="Z233">
        <v>0</v>
      </c>
      <c r="AA233">
        <v>52</v>
      </c>
      <c r="AB233">
        <v>0</v>
      </c>
      <c r="AC233">
        <v>23</v>
      </c>
      <c r="AD233">
        <v>39</v>
      </c>
      <c r="AE233">
        <v>0</v>
      </c>
      <c r="AF233">
        <v>0</v>
      </c>
      <c r="AG233">
        <v>0</v>
      </c>
      <c r="AH233" t="s">
        <v>185</v>
      </c>
      <c r="AI233" s="1">
        <v>44684.503518518519</v>
      </c>
      <c r="AJ233">
        <v>211</v>
      </c>
      <c r="AK233">
        <v>1</v>
      </c>
      <c r="AL233">
        <v>0</v>
      </c>
      <c r="AM233">
        <v>1</v>
      </c>
      <c r="AN233">
        <v>0</v>
      </c>
      <c r="AO233">
        <v>1</v>
      </c>
      <c r="AP233">
        <v>38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x14ac:dyDescent="0.35">
      <c r="A234" t="s">
        <v>663</v>
      </c>
      <c r="B234" t="s">
        <v>80</v>
      </c>
      <c r="C234" t="s">
        <v>305</v>
      </c>
      <c r="D234" t="s">
        <v>82</v>
      </c>
      <c r="E234" s="2" t="str">
        <f>HYPERLINK("capsilon://?command=openfolder&amp;siteaddress=FAM.docvelocity-na8.net&amp;folderid=FXF55EAAB3-2663-D692-936E-4256B70CAD09","FX22045650")</f>
        <v>FX22045650</v>
      </c>
      <c r="F234" t="s">
        <v>19</v>
      </c>
      <c r="G234" t="s">
        <v>19</v>
      </c>
      <c r="H234" t="s">
        <v>83</v>
      </c>
      <c r="I234" t="s">
        <v>664</v>
      </c>
      <c r="J234">
        <v>28</v>
      </c>
      <c r="K234" t="s">
        <v>85</v>
      </c>
      <c r="L234" t="s">
        <v>86</v>
      </c>
      <c r="M234" t="s">
        <v>87</v>
      </c>
      <c r="N234">
        <v>2</v>
      </c>
      <c r="O234" s="1">
        <v>44684.491886574076</v>
      </c>
      <c r="P234" s="1">
        <v>44684.495196759257</v>
      </c>
      <c r="Q234">
        <v>18</v>
      </c>
      <c r="R234">
        <v>268</v>
      </c>
      <c r="S234" t="b">
        <v>0</v>
      </c>
      <c r="T234" t="s">
        <v>88</v>
      </c>
      <c r="U234" t="b">
        <v>0</v>
      </c>
      <c r="V234" t="s">
        <v>223</v>
      </c>
      <c r="W234" s="1">
        <v>44684.493981481479</v>
      </c>
      <c r="X234">
        <v>176</v>
      </c>
      <c r="Y234">
        <v>21</v>
      </c>
      <c r="Z234">
        <v>0</v>
      </c>
      <c r="AA234">
        <v>21</v>
      </c>
      <c r="AB234">
        <v>0</v>
      </c>
      <c r="AC234">
        <v>3</v>
      </c>
      <c r="AD234">
        <v>7</v>
      </c>
      <c r="AE234">
        <v>0</v>
      </c>
      <c r="AF234">
        <v>0</v>
      </c>
      <c r="AG234">
        <v>0</v>
      </c>
      <c r="AH234" t="s">
        <v>218</v>
      </c>
      <c r="AI234" s="1">
        <v>44684.495196759257</v>
      </c>
      <c r="AJ234">
        <v>92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7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x14ac:dyDescent="0.35">
      <c r="A235" t="s">
        <v>665</v>
      </c>
      <c r="B235" t="s">
        <v>80</v>
      </c>
      <c r="C235" t="s">
        <v>305</v>
      </c>
      <c r="D235" t="s">
        <v>82</v>
      </c>
      <c r="E235" s="2" t="str">
        <f>HYPERLINK("capsilon://?command=openfolder&amp;siteaddress=FAM.docvelocity-na8.net&amp;folderid=FXF55EAAB3-2663-D692-936E-4256B70CAD09","FX22045650")</f>
        <v>FX22045650</v>
      </c>
      <c r="F235" t="s">
        <v>19</v>
      </c>
      <c r="G235" t="s">
        <v>19</v>
      </c>
      <c r="H235" t="s">
        <v>83</v>
      </c>
      <c r="I235" t="s">
        <v>666</v>
      </c>
      <c r="J235">
        <v>28</v>
      </c>
      <c r="K235" t="s">
        <v>85</v>
      </c>
      <c r="L235" t="s">
        <v>86</v>
      </c>
      <c r="M235" t="s">
        <v>87</v>
      </c>
      <c r="N235">
        <v>2</v>
      </c>
      <c r="O235" s="1">
        <v>44684.492511574077</v>
      </c>
      <c r="P235" s="1">
        <v>44684.500833333332</v>
      </c>
      <c r="Q235">
        <v>281</v>
      </c>
      <c r="R235">
        <v>438</v>
      </c>
      <c r="S235" t="b">
        <v>0</v>
      </c>
      <c r="T235" t="s">
        <v>88</v>
      </c>
      <c r="U235" t="b">
        <v>0</v>
      </c>
      <c r="V235" t="s">
        <v>93</v>
      </c>
      <c r="W235" s="1">
        <v>44684.495509259257</v>
      </c>
      <c r="X235">
        <v>256</v>
      </c>
      <c r="Y235">
        <v>21</v>
      </c>
      <c r="Z235">
        <v>0</v>
      </c>
      <c r="AA235">
        <v>21</v>
      </c>
      <c r="AB235">
        <v>0</v>
      </c>
      <c r="AC235">
        <v>0</v>
      </c>
      <c r="AD235">
        <v>7</v>
      </c>
      <c r="AE235">
        <v>0</v>
      </c>
      <c r="AF235">
        <v>0</v>
      </c>
      <c r="AG235">
        <v>0</v>
      </c>
      <c r="AH235" t="s">
        <v>119</v>
      </c>
      <c r="AI235" s="1">
        <v>44684.500833333332</v>
      </c>
      <c r="AJ235">
        <v>182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7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x14ac:dyDescent="0.35">
      <c r="A236" t="s">
        <v>667</v>
      </c>
      <c r="B236" t="s">
        <v>80</v>
      </c>
      <c r="C236" t="s">
        <v>305</v>
      </c>
      <c r="D236" t="s">
        <v>82</v>
      </c>
      <c r="E236" s="2" t="str">
        <f>HYPERLINK("capsilon://?command=openfolder&amp;siteaddress=FAM.docvelocity-na8.net&amp;folderid=FXF55EAAB3-2663-D692-936E-4256B70CAD09","FX22045650")</f>
        <v>FX22045650</v>
      </c>
      <c r="F236" t="s">
        <v>19</v>
      </c>
      <c r="G236" t="s">
        <v>19</v>
      </c>
      <c r="H236" t="s">
        <v>83</v>
      </c>
      <c r="I236" t="s">
        <v>668</v>
      </c>
      <c r="J236">
        <v>0</v>
      </c>
      <c r="K236" t="s">
        <v>85</v>
      </c>
      <c r="L236" t="s">
        <v>86</v>
      </c>
      <c r="M236" t="s">
        <v>87</v>
      </c>
      <c r="N236">
        <v>1</v>
      </c>
      <c r="O236" s="1">
        <v>44684.492592592593</v>
      </c>
      <c r="P236" s="1">
        <v>44684.521874999999</v>
      </c>
      <c r="Q236">
        <v>2127</v>
      </c>
      <c r="R236">
        <v>403</v>
      </c>
      <c r="S236" t="b">
        <v>0</v>
      </c>
      <c r="T236" t="s">
        <v>88</v>
      </c>
      <c r="U236" t="b">
        <v>0</v>
      </c>
      <c r="V236" t="s">
        <v>89</v>
      </c>
      <c r="W236" s="1">
        <v>44684.521874999999</v>
      </c>
      <c r="X236">
        <v>66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52</v>
      </c>
      <c r="AF236">
        <v>0</v>
      </c>
      <c r="AG236">
        <v>1</v>
      </c>
      <c r="AH236" t="s">
        <v>88</v>
      </c>
      <c r="AI236" t="s">
        <v>88</v>
      </c>
      <c r="AJ236" t="s">
        <v>88</v>
      </c>
      <c r="AK236" t="s">
        <v>88</v>
      </c>
      <c r="AL236" t="s">
        <v>88</v>
      </c>
      <c r="AM236" t="s">
        <v>88</v>
      </c>
      <c r="AN236" t="s">
        <v>88</v>
      </c>
      <c r="AO236" t="s">
        <v>88</v>
      </c>
      <c r="AP236" t="s">
        <v>88</v>
      </c>
      <c r="AQ236" t="s">
        <v>88</v>
      </c>
      <c r="AR236" t="s">
        <v>88</v>
      </c>
      <c r="AS236" t="s">
        <v>88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x14ac:dyDescent="0.35">
      <c r="A237" t="s">
        <v>669</v>
      </c>
      <c r="B237" t="s">
        <v>80</v>
      </c>
      <c r="C237" t="s">
        <v>375</v>
      </c>
      <c r="D237" t="s">
        <v>82</v>
      </c>
      <c r="E237" s="2" t="str">
        <f>HYPERLINK("capsilon://?command=openfolder&amp;siteaddress=FAM.docvelocity-na8.net&amp;folderid=FXB830392E-32F7-CAE1-8459-098AF2F169E2","FX22043295")</f>
        <v>FX22043295</v>
      </c>
      <c r="F237" t="s">
        <v>19</v>
      </c>
      <c r="G237" t="s">
        <v>19</v>
      </c>
      <c r="H237" t="s">
        <v>83</v>
      </c>
      <c r="I237" t="s">
        <v>670</v>
      </c>
      <c r="J237">
        <v>0</v>
      </c>
      <c r="K237" t="s">
        <v>85</v>
      </c>
      <c r="L237" t="s">
        <v>86</v>
      </c>
      <c r="M237" t="s">
        <v>87</v>
      </c>
      <c r="N237">
        <v>1</v>
      </c>
      <c r="O237" s="1">
        <v>44684.492615740739</v>
      </c>
      <c r="P237" s="1">
        <v>44684.539050925923</v>
      </c>
      <c r="Q237">
        <v>2606</v>
      </c>
      <c r="R237">
        <v>1406</v>
      </c>
      <c r="S237" t="b">
        <v>0</v>
      </c>
      <c r="T237" t="s">
        <v>88</v>
      </c>
      <c r="U237" t="b">
        <v>0</v>
      </c>
      <c r="V237" t="s">
        <v>89</v>
      </c>
      <c r="W237" s="1">
        <v>44684.539050925923</v>
      </c>
      <c r="X237">
        <v>525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52</v>
      </c>
      <c r="AF237">
        <v>0</v>
      </c>
      <c r="AG237">
        <v>7</v>
      </c>
      <c r="AH237" t="s">
        <v>88</v>
      </c>
      <c r="AI237" t="s">
        <v>88</v>
      </c>
      <c r="AJ237" t="s">
        <v>88</v>
      </c>
      <c r="AK237" t="s">
        <v>88</v>
      </c>
      <c r="AL237" t="s">
        <v>88</v>
      </c>
      <c r="AM237" t="s">
        <v>88</v>
      </c>
      <c r="AN237" t="s">
        <v>88</v>
      </c>
      <c r="AO237" t="s">
        <v>88</v>
      </c>
      <c r="AP237" t="s">
        <v>88</v>
      </c>
      <c r="AQ237" t="s">
        <v>88</v>
      </c>
      <c r="AR237" t="s">
        <v>88</v>
      </c>
      <c r="AS237" t="s">
        <v>88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x14ac:dyDescent="0.35">
      <c r="A238" t="s">
        <v>671</v>
      </c>
      <c r="B238" t="s">
        <v>80</v>
      </c>
      <c r="C238" t="s">
        <v>305</v>
      </c>
      <c r="D238" t="s">
        <v>82</v>
      </c>
      <c r="E238" s="2" t="str">
        <f t="shared" ref="E238:E243" si="5">HYPERLINK("capsilon://?command=openfolder&amp;siteaddress=FAM.docvelocity-na8.net&amp;folderid=FXF55EAAB3-2663-D692-936E-4256B70CAD09","FX22045650")</f>
        <v>FX22045650</v>
      </c>
      <c r="F238" t="s">
        <v>19</v>
      </c>
      <c r="G238" t="s">
        <v>19</v>
      </c>
      <c r="H238" t="s">
        <v>83</v>
      </c>
      <c r="I238" t="s">
        <v>672</v>
      </c>
      <c r="J238">
        <v>0</v>
      </c>
      <c r="K238" t="s">
        <v>85</v>
      </c>
      <c r="L238" t="s">
        <v>86</v>
      </c>
      <c r="M238" t="s">
        <v>87</v>
      </c>
      <c r="N238">
        <v>1</v>
      </c>
      <c r="O238" s="1">
        <v>44684.493379629632</v>
      </c>
      <c r="P238" s="1">
        <v>44684.540555555555</v>
      </c>
      <c r="Q238">
        <v>3749</v>
      </c>
      <c r="R238">
        <v>327</v>
      </c>
      <c r="S238" t="b">
        <v>0</v>
      </c>
      <c r="T238" t="s">
        <v>88</v>
      </c>
      <c r="U238" t="b">
        <v>0</v>
      </c>
      <c r="V238" t="s">
        <v>89</v>
      </c>
      <c r="W238" s="1">
        <v>44684.540555555555</v>
      </c>
      <c r="X238">
        <v>113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52</v>
      </c>
      <c r="AF238">
        <v>0</v>
      </c>
      <c r="AG238">
        <v>1</v>
      </c>
      <c r="AH238" t="s">
        <v>88</v>
      </c>
      <c r="AI238" t="s">
        <v>88</v>
      </c>
      <c r="AJ238" t="s">
        <v>88</v>
      </c>
      <c r="AK238" t="s">
        <v>88</v>
      </c>
      <c r="AL238" t="s">
        <v>88</v>
      </c>
      <c r="AM238" t="s">
        <v>88</v>
      </c>
      <c r="AN238" t="s">
        <v>88</v>
      </c>
      <c r="AO238" t="s">
        <v>88</v>
      </c>
      <c r="AP238" t="s">
        <v>88</v>
      </c>
      <c r="AQ238" t="s">
        <v>88</v>
      </c>
      <c r="AR238" t="s">
        <v>88</v>
      </c>
      <c r="AS238" t="s">
        <v>88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x14ac:dyDescent="0.35">
      <c r="A239" t="s">
        <v>673</v>
      </c>
      <c r="B239" t="s">
        <v>80</v>
      </c>
      <c r="C239" t="s">
        <v>305</v>
      </c>
      <c r="D239" t="s">
        <v>82</v>
      </c>
      <c r="E239" s="2" t="str">
        <f t="shared" si="5"/>
        <v>FX22045650</v>
      </c>
      <c r="F239" t="s">
        <v>19</v>
      </c>
      <c r="G239" t="s">
        <v>19</v>
      </c>
      <c r="H239" t="s">
        <v>83</v>
      </c>
      <c r="I239" t="s">
        <v>674</v>
      </c>
      <c r="J239">
        <v>69</v>
      </c>
      <c r="K239" t="s">
        <v>85</v>
      </c>
      <c r="L239" t="s">
        <v>86</v>
      </c>
      <c r="M239" t="s">
        <v>87</v>
      </c>
      <c r="N239">
        <v>2</v>
      </c>
      <c r="O239" s="1">
        <v>44684.49590277778</v>
      </c>
      <c r="P239" s="1">
        <v>44684.509386574071</v>
      </c>
      <c r="Q239">
        <v>374</v>
      </c>
      <c r="R239">
        <v>791</v>
      </c>
      <c r="S239" t="b">
        <v>0</v>
      </c>
      <c r="T239" t="s">
        <v>88</v>
      </c>
      <c r="U239" t="b">
        <v>0</v>
      </c>
      <c r="V239" t="s">
        <v>223</v>
      </c>
      <c r="W239" s="1">
        <v>44684.499641203707</v>
      </c>
      <c r="X239">
        <v>286</v>
      </c>
      <c r="Y239">
        <v>69</v>
      </c>
      <c r="Z239">
        <v>0</v>
      </c>
      <c r="AA239">
        <v>69</v>
      </c>
      <c r="AB239">
        <v>0</v>
      </c>
      <c r="AC239">
        <v>6</v>
      </c>
      <c r="AD239">
        <v>0</v>
      </c>
      <c r="AE239">
        <v>0</v>
      </c>
      <c r="AF239">
        <v>0</v>
      </c>
      <c r="AG239">
        <v>0</v>
      </c>
      <c r="AH239" t="s">
        <v>185</v>
      </c>
      <c r="AI239" s="1">
        <v>44684.509386574071</v>
      </c>
      <c r="AJ239">
        <v>505</v>
      </c>
      <c r="AK239">
        <v>3</v>
      </c>
      <c r="AL239">
        <v>0</v>
      </c>
      <c r="AM239">
        <v>3</v>
      </c>
      <c r="AN239">
        <v>0</v>
      </c>
      <c r="AO239">
        <v>3</v>
      </c>
      <c r="AP239">
        <v>-3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x14ac:dyDescent="0.35">
      <c r="A240" t="s">
        <v>675</v>
      </c>
      <c r="B240" t="s">
        <v>80</v>
      </c>
      <c r="C240" t="s">
        <v>305</v>
      </c>
      <c r="D240" t="s">
        <v>82</v>
      </c>
      <c r="E240" s="2" t="str">
        <f t="shared" si="5"/>
        <v>FX22045650</v>
      </c>
      <c r="F240" t="s">
        <v>19</v>
      </c>
      <c r="G240" t="s">
        <v>19</v>
      </c>
      <c r="H240" t="s">
        <v>83</v>
      </c>
      <c r="I240" t="s">
        <v>676</v>
      </c>
      <c r="J240">
        <v>79</v>
      </c>
      <c r="K240" t="s">
        <v>85</v>
      </c>
      <c r="L240" t="s">
        <v>86</v>
      </c>
      <c r="M240" t="s">
        <v>87</v>
      </c>
      <c r="N240">
        <v>2</v>
      </c>
      <c r="O240" s="1">
        <v>44684.496481481481</v>
      </c>
      <c r="P240" s="1">
        <v>44684.515405092592</v>
      </c>
      <c r="Q240">
        <v>289</v>
      </c>
      <c r="R240">
        <v>1346</v>
      </c>
      <c r="S240" t="b">
        <v>0</v>
      </c>
      <c r="T240" t="s">
        <v>88</v>
      </c>
      <c r="U240" t="b">
        <v>0</v>
      </c>
      <c r="V240" t="s">
        <v>97</v>
      </c>
      <c r="W240" s="1">
        <v>44684.50644675926</v>
      </c>
      <c r="X240">
        <v>827</v>
      </c>
      <c r="Y240">
        <v>74</v>
      </c>
      <c r="Z240">
        <v>0</v>
      </c>
      <c r="AA240">
        <v>74</v>
      </c>
      <c r="AB240">
        <v>0</v>
      </c>
      <c r="AC240">
        <v>14</v>
      </c>
      <c r="AD240">
        <v>5</v>
      </c>
      <c r="AE240">
        <v>0</v>
      </c>
      <c r="AF240">
        <v>0</v>
      </c>
      <c r="AG240">
        <v>0</v>
      </c>
      <c r="AH240" t="s">
        <v>185</v>
      </c>
      <c r="AI240" s="1">
        <v>44684.515405092592</v>
      </c>
      <c r="AJ240">
        <v>519</v>
      </c>
      <c r="AK240">
        <v>2</v>
      </c>
      <c r="AL240">
        <v>0</v>
      </c>
      <c r="AM240">
        <v>2</v>
      </c>
      <c r="AN240">
        <v>0</v>
      </c>
      <c r="AO240">
        <v>2</v>
      </c>
      <c r="AP240">
        <v>3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x14ac:dyDescent="0.35">
      <c r="A241" t="s">
        <v>677</v>
      </c>
      <c r="B241" t="s">
        <v>80</v>
      </c>
      <c r="C241" t="s">
        <v>305</v>
      </c>
      <c r="D241" t="s">
        <v>82</v>
      </c>
      <c r="E241" s="2" t="str">
        <f t="shared" si="5"/>
        <v>FX22045650</v>
      </c>
      <c r="F241" t="s">
        <v>19</v>
      </c>
      <c r="G241" t="s">
        <v>19</v>
      </c>
      <c r="H241" t="s">
        <v>83</v>
      </c>
      <c r="I241" t="s">
        <v>678</v>
      </c>
      <c r="J241">
        <v>84</v>
      </c>
      <c r="K241" t="s">
        <v>85</v>
      </c>
      <c r="L241" t="s">
        <v>86</v>
      </c>
      <c r="M241" t="s">
        <v>87</v>
      </c>
      <c r="N241">
        <v>2</v>
      </c>
      <c r="O241" s="1">
        <v>44684.497118055559</v>
      </c>
      <c r="P241" s="1">
        <v>44684.510671296295</v>
      </c>
      <c r="Q241">
        <v>115</v>
      </c>
      <c r="R241">
        <v>1056</v>
      </c>
      <c r="S241" t="b">
        <v>0</v>
      </c>
      <c r="T241" t="s">
        <v>88</v>
      </c>
      <c r="U241" t="b">
        <v>0</v>
      </c>
      <c r="V241" t="s">
        <v>658</v>
      </c>
      <c r="W241" s="1">
        <v>44684.505694444444</v>
      </c>
      <c r="X241">
        <v>669</v>
      </c>
      <c r="Y241">
        <v>79</v>
      </c>
      <c r="Z241">
        <v>0</v>
      </c>
      <c r="AA241">
        <v>79</v>
      </c>
      <c r="AB241">
        <v>0</v>
      </c>
      <c r="AC241">
        <v>45</v>
      </c>
      <c r="AD241">
        <v>5</v>
      </c>
      <c r="AE241">
        <v>0</v>
      </c>
      <c r="AF241">
        <v>0</v>
      </c>
      <c r="AG241">
        <v>0</v>
      </c>
      <c r="AH241" t="s">
        <v>119</v>
      </c>
      <c r="AI241" s="1">
        <v>44684.510671296295</v>
      </c>
      <c r="AJ241">
        <v>387</v>
      </c>
      <c r="AK241">
        <v>1</v>
      </c>
      <c r="AL241">
        <v>0</v>
      </c>
      <c r="AM241">
        <v>1</v>
      </c>
      <c r="AN241">
        <v>0</v>
      </c>
      <c r="AO241">
        <v>1</v>
      </c>
      <c r="AP241">
        <v>4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x14ac:dyDescent="0.35">
      <c r="A242" t="s">
        <v>679</v>
      </c>
      <c r="B242" t="s">
        <v>80</v>
      </c>
      <c r="C242" t="s">
        <v>305</v>
      </c>
      <c r="D242" t="s">
        <v>82</v>
      </c>
      <c r="E242" s="2" t="str">
        <f t="shared" si="5"/>
        <v>FX22045650</v>
      </c>
      <c r="F242" t="s">
        <v>19</v>
      </c>
      <c r="G242" t="s">
        <v>19</v>
      </c>
      <c r="H242" t="s">
        <v>83</v>
      </c>
      <c r="I242" t="s">
        <v>680</v>
      </c>
      <c r="J242">
        <v>28</v>
      </c>
      <c r="K242" t="s">
        <v>85</v>
      </c>
      <c r="L242" t="s">
        <v>86</v>
      </c>
      <c r="M242" t="s">
        <v>87</v>
      </c>
      <c r="N242">
        <v>2</v>
      </c>
      <c r="O242" s="1">
        <v>44684.498402777775</v>
      </c>
      <c r="P242" s="1">
        <v>44684.503923611112</v>
      </c>
      <c r="Q242">
        <v>386</v>
      </c>
      <c r="R242">
        <v>91</v>
      </c>
      <c r="S242" t="b">
        <v>0</v>
      </c>
      <c r="T242" t="s">
        <v>88</v>
      </c>
      <c r="U242" t="b">
        <v>0</v>
      </c>
      <c r="V242" t="s">
        <v>106</v>
      </c>
      <c r="W242" s="1">
        <v>44684.499988425923</v>
      </c>
      <c r="X242">
        <v>50</v>
      </c>
      <c r="Y242">
        <v>0</v>
      </c>
      <c r="Z242">
        <v>0</v>
      </c>
      <c r="AA242">
        <v>0</v>
      </c>
      <c r="AB242">
        <v>21</v>
      </c>
      <c r="AC242">
        <v>0</v>
      </c>
      <c r="AD242">
        <v>28</v>
      </c>
      <c r="AE242">
        <v>0</v>
      </c>
      <c r="AF242">
        <v>0</v>
      </c>
      <c r="AG242">
        <v>0</v>
      </c>
      <c r="AH242" t="s">
        <v>119</v>
      </c>
      <c r="AI242" s="1">
        <v>44684.503923611112</v>
      </c>
      <c r="AJ242">
        <v>20</v>
      </c>
      <c r="AK242">
        <v>0</v>
      </c>
      <c r="AL242">
        <v>0</v>
      </c>
      <c r="AM242">
        <v>0</v>
      </c>
      <c r="AN242">
        <v>21</v>
      </c>
      <c r="AO242">
        <v>0</v>
      </c>
      <c r="AP242">
        <v>28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x14ac:dyDescent="0.35">
      <c r="A243" t="s">
        <v>681</v>
      </c>
      <c r="B243" t="s">
        <v>80</v>
      </c>
      <c r="C243" t="s">
        <v>305</v>
      </c>
      <c r="D243" t="s">
        <v>82</v>
      </c>
      <c r="E243" s="2" t="str">
        <f t="shared" si="5"/>
        <v>FX22045650</v>
      </c>
      <c r="F243" t="s">
        <v>19</v>
      </c>
      <c r="G243" t="s">
        <v>19</v>
      </c>
      <c r="H243" t="s">
        <v>83</v>
      </c>
      <c r="I243" t="s">
        <v>682</v>
      </c>
      <c r="J243">
        <v>28</v>
      </c>
      <c r="K243" t="s">
        <v>85</v>
      </c>
      <c r="L243" t="s">
        <v>86</v>
      </c>
      <c r="M243" t="s">
        <v>87</v>
      </c>
      <c r="N243">
        <v>2</v>
      </c>
      <c r="O243" s="1">
        <v>44684.498611111114</v>
      </c>
      <c r="P243" s="1">
        <v>44684.504131944443</v>
      </c>
      <c r="Q243">
        <v>405</v>
      </c>
      <c r="R243">
        <v>72</v>
      </c>
      <c r="S243" t="b">
        <v>0</v>
      </c>
      <c r="T243" t="s">
        <v>88</v>
      </c>
      <c r="U243" t="b">
        <v>0</v>
      </c>
      <c r="V243" t="s">
        <v>114</v>
      </c>
      <c r="W243" s="1">
        <v>44684.500300925924</v>
      </c>
      <c r="X243">
        <v>39</v>
      </c>
      <c r="Y243">
        <v>0</v>
      </c>
      <c r="Z243">
        <v>0</v>
      </c>
      <c r="AA243">
        <v>0</v>
      </c>
      <c r="AB243">
        <v>21</v>
      </c>
      <c r="AC243">
        <v>0</v>
      </c>
      <c r="AD243">
        <v>28</v>
      </c>
      <c r="AE243">
        <v>0</v>
      </c>
      <c r="AF243">
        <v>0</v>
      </c>
      <c r="AG243">
        <v>0</v>
      </c>
      <c r="AH243" t="s">
        <v>119</v>
      </c>
      <c r="AI243" s="1">
        <v>44684.504131944443</v>
      </c>
      <c r="AJ243">
        <v>17</v>
      </c>
      <c r="AK243">
        <v>0</v>
      </c>
      <c r="AL243">
        <v>0</v>
      </c>
      <c r="AM243">
        <v>0</v>
      </c>
      <c r="AN243">
        <v>21</v>
      </c>
      <c r="AO243">
        <v>0</v>
      </c>
      <c r="AP243">
        <v>28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x14ac:dyDescent="0.35">
      <c r="A244" t="s">
        <v>683</v>
      </c>
      <c r="B244" t="s">
        <v>80</v>
      </c>
      <c r="C244" t="s">
        <v>439</v>
      </c>
      <c r="D244" t="s">
        <v>82</v>
      </c>
      <c r="E244" s="2" t="str">
        <f>HYPERLINK("capsilon://?command=openfolder&amp;siteaddress=FAM.docvelocity-na8.net&amp;folderid=FX1BC8605A-0960-A5B8-0CFF-C2D503DF10D8","FX22047079")</f>
        <v>FX22047079</v>
      </c>
      <c r="F244" t="s">
        <v>19</v>
      </c>
      <c r="G244" t="s">
        <v>19</v>
      </c>
      <c r="H244" t="s">
        <v>83</v>
      </c>
      <c r="I244" t="s">
        <v>684</v>
      </c>
      <c r="J244">
        <v>0</v>
      </c>
      <c r="K244" t="s">
        <v>85</v>
      </c>
      <c r="L244" t="s">
        <v>86</v>
      </c>
      <c r="M244" t="s">
        <v>87</v>
      </c>
      <c r="N244">
        <v>1</v>
      </c>
      <c r="O244" s="1">
        <v>44684.521284722221</v>
      </c>
      <c r="P244" s="1">
        <v>44684.525300925925</v>
      </c>
      <c r="Q244">
        <v>105</v>
      </c>
      <c r="R244">
        <v>242</v>
      </c>
      <c r="S244" t="b">
        <v>0</v>
      </c>
      <c r="T244" t="s">
        <v>88</v>
      </c>
      <c r="U244" t="b">
        <v>0</v>
      </c>
      <c r="V244" t="s">
        <v>106</v>
      </c>
      <c r="W244" s="1">
        <v>44684.525300925925</v>
      </c>
      <c r="X244">
        <v>210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52</v>
      </c>
      <c r="AF244">
        <v>0</v>
      </c>
      <c r="AG244">
        <v>1</v>
      </c>
      <c r="AH244" t="s">
        <v>88</v>
      </c>
      <c r="AI244" t="s">
        <v>88</v>
      </c>
      <c r="AJ244" t="s">
        <v>88</v>
      </c>
      <c r="AK244" t="s">
        <v>88</v>
      </c>
      <c r="AL244" t="s">
        <v>88</v>
      </c>
      <c r="AM244" t="s">
        <v>88</v>
      </c>
      <c r="AN244" t="s">
        <v>88</v>
      </c>
      <c r="AO244" t="s">
        <v>88</v>
      </c>
      <c r="AP244" t="s">
        <v>88</v>
      </c>
      <c r="AQ244" t="s">
        <v>88</v>
      </c>
      <c r="AR244" t="s">
        <v>88</v>
      </c>
      <c r="AS244" t="s">
        <v>88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x14ac:dyDescent="0.35">
      <c r="A245" t="s">
        <v>685</v>
      </c>
      <c r="B245" t="s">
        <v>80</v>
      </c>
      <c r="C245" t="s">
        <v>305</v>
      </c>
      <c r="D245" t="s">
        <v>82</v>
      </c>
      <c r="E245" s="2" t="str">
        <f>HYPERLINK("capsilon://?command=openfolder&amp;siteaddress=FAM.docvelocity-na8.net&amp;folderid=FXF55EAAB3-2663-D692-936E-4256B70CAD09","FX22045650")</f>
        <v>FX22045650</v>
      </c>
      <c r="F245" t="s">
        <v>19</v>
      </c>
      <c r="G245" t="s">
        <v>19</v>
      </c>
      <c r="H245" t="s">
        <v>83</v>
      </c>
      <c r="I245" t="s">
        <v>668</v>
      </c>
      <c r="J245">
        <v>0</v>
      </c>
      <c r="K245" t="s">
        <v>85</v>
      </c>
      <c r="L245" t="s">
        <v>86</v>
      </c>
      <c r="M245" t="s">
        <v>87</v>
      </c>
      <c r="N245">
        <v>2</v>
      </c>
      <c r="O245" s="1">
        <v>44684.522222222222</v>
      </c>
      <c r="P245" s="1">
        <v>44684.537453703706</v>
      </c>
      <c r="Q245">
        <v>638</v>
      </c>
      <c r="R245">
        <v>678</v>
      </c>
      <c r="S245" t="b">
        <v>0</v>
      </c>
      <c r="T245" t="s">
        <v>88</v>
      </c>
      <c r="U245" t="b">
        <v>1</v>
      </c>
      <c r="V245" t="s">
        <v>97</v>
      </c>
      <c r="W245" s="1">
        <v>44684.528055555558</v>
      </c>
      <c r="X245">
        <v>502</v>
      </c>
      <c r="Y245">
        <v>37</v>
      </c>
      <c r="Z245">
        <v>0</v>
      </c>
      <c r="AA245">
        <v>37</v>
      </c>
      <c r="AB245">
        <v>0</v>
      </c>
      <c r="AC245">
        <v>20</v>
      </c>
      <c r="AD245">
        <v>-37</v>
      </c>
      <c r="AE245">
        <v>0</v>
      </c>
      <c r="AF245">
        <v>0</v>
      </c>
      <c r="AG245">
        <v>0</v>
      </c>
      <c r="AH245" t="s">
        <v>119</v>
      </c>
      <c r="AI245" s="1">
        <v>44684.537453703706</v>
      </c>
      <c r="AJ245">
        <v>176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-37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x14ac:dyDescent="0.35">
      <c r="A246" t="s">
        <v>686</v>
      </c>
      <c r="B246" t="s">
        <v>80</v>
      </c>
      <c r="C246" t="s">
        <v>439</v>
      </c>
      <c r="D246" t="s">
        <v>82</v>
      </c>
      <c r="E246" s="2" t="str">
        <f>HYPERLINK("capsilon://?command=openfolder&amp;siteaddress=FAM.docvelocity-na8.net&amp;folderid=FX1BC8605A-0960-A5B8-0CFF-C2D503DF10D8","FX22047079")</f>
        <v>FX22047079</v>
      </c>
      <c r="F246" t="s">
        <v>19</v>
      </c>
      <c r="G246" t="s">
        <v>19</v>
      </c>
      <c r="H246" t="s">
        <v>83</v>
      </c>
      <c r="I246" t="s">
        <v>687</v>
      </c>
      <c r="J246">
        <v>66</v>
      </c>
      <c r="K246" t="s">
        <v>85</v>
      </c>
      <c r="L246" t="s">
        <v>86</v>
      </c>
      <c r="M246" t="s">
        <v>87</v>
      </c>
      <c r="N246">
        <v>2</v>
      </c>
      <c r="O246" s="1">
        <v>44684.522847222222</v>
      </c>
      <c r="P246" s="1">
        <v>44684.581643518519</v>
      </c>
      <c r="Q246">
        <v>3213</v>
      </c>
      <c r="R246">
        <v>1867</v>
      </c>
      <c r="S246" t="b">
        <v>0</v>
      </c>
      <c r="T246" t="s">
        <v>88</v>
      </c>
      <c r="U246" t="b">
        <v>0</v>
      </c>
      <c r="V246" t="s">
        <v>93</v>
      </c>
      <c r="W246" s="1">
        <v>44684.535682870373</v>
      </c>
      <c r="X246">
        <v>1106</v>
      </c>
      <c r="Y246">
        <v>61</v>
      </c>
      <c r="Z246">
        <v>0</v>
      </c>
      <c r="AA246">
        <v>61</v>
      </c>
      <c r="AB246">
        <v>0</v>
      </c>
      <c r="AC246">
        <v>13</v>
      </c>
      <c r="AD246">
        <v>5</v>
      </c>
      <c r="AE246">
        <v>0</v>
      </c>
      <c r="AF246">
        <v>0</v>
      </c>
      <c r="AG246">
        <v>0</v>
      </c>
      <c r="AH246" t="s">
        <v>94</v>
      </c>
      <c r="AI246" s="1">
        <v>44684.581643518519</v>
      </c>
      <c r="AJ246">
        <v>745</v>
      </c>
      <c r="AK246">
        <v>1</v>
      </c>
      <c r="AL246">
        <v>0</v>
      </c>
      <c r="AM246">
        <v>1</v>
      </c>
      <c r="AN246">
        <v>0</v>
      </c>
      <c r="AO246">
        <v>1</v>
      </c>
      <c r="AP246">
        <v>4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x14ac:dyDescent="0.35">
      <c r="A247" t="s">
        <v>688</v>
      </c>
      <c r="B247" t="s">
        <v>80</v>
      </c>
      <c r="C247" t="s">
        <v>439</v>
      </c>
      <c r="D247" t="s">
        <v>82</v>
      </c>
      <c r="E247" s="2" t="str">
        <f>HYPERLINK("capsilon://?command=openfolder&amp;siteaddress=FAM.docvelocity-na8.net&amp;folderid=FX1BC8605A-0960-A5B8-0CFF-C2D503DF10D8","FX22047079")</f>
        <v>FX22047079</v>
      </c>
      <c r="F247" t="s">
        <v>19</v>
      </c>
      <c r="G247" t="s">
        <v>19</v>
      </c>
      <c r="H247" t="s">
        <v>83</v>
      </c>
      <c r="I247" t="s">
        <v>684</v>
      </c>
      <c r="J247">
        <v>0</v>
      </c>
      <c r="K247" t="s">
        <v>85</v>
      </c>
      <c r="L247" t="s">
        <v>86</v>
      </c>
      <c r="M247" t="s">
        <v>87</v>
      </c>
      <c r="N247">
        <v>2</v>
      </c>
      <c r="O247" s="1">
        <v>44684.525648148148</v>
      </c>
      <c r="P247" s="1">
        <v>44684.572835648149</v>
      </c>
      <c r="Q247">
        <v>2225</v>
      </c>
      <c r="R247">
        <v>1852</v>
      </c>
      <c r="S247" t="b">
        <v>0</v>
      </c>
      <c r="T247" t="s">
        <v>88</v>
      </c>
      <c r="U247" t="b">
        <v>1</v>
      </c>
      <c r="V247" t="s">
        <v>223</v>
      </c>
      <c r="W247" s="1">
        <v>44684.545254629629</v>
      </c>
      <c r="X247">
        <v>508</v>
      </c>
      <c r="Y247">
        <v>37</v>
      </c>
      <c r="Z247">
        <v>0</v>
      </c>
      <c r="AA247">
        <v>37</v>
      </c>
      <c r="AB247">
        <v>0</v>
      </c>
      <c r="AC247">
        <v>15</v>
      </c>
      <c r="AD247">
        <v>-37</v>
      </c>
      <c r="AE247">
        <v>0</v>
      </c>
      <c r="AF247">
        <v>0</v>
      </c>
      <c r="AG247">
        <v>0</v>
      </c>
      <c r="AH247" t="s">
        <v>119</v>
      </c>
      <c r="AI247" s="1">
        <v>44684.572835648149</v>
      </c>
      <c r="AJ247">
        <v>406</v>
      </c>
      <c r="AK247">
        <v>3</v>
      </c>
      <c r="AL247">
        <v>0</v>
      </c>
      <c r="AM247">
        <v>3</v>
      </c>
      <c r="AN247">
        <v>0</v>
      </c>
      <c r="AO247">
        <v>3</v>
      </c>
      <c r="AP247">
        <v>-40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x14ac:dyDescent="0.35">
      <c r="A248" t="s">
        <v>689</v>
      </c>
      <c r="B248" t="s">
        <v>80</v>
      </c>
      <c r="C248" t="s">
        <v>305</v>
      </c>
      <c r="D248" t="s">
        <v>82</v>
      </c>
      <c r="E248" s="2" t="str">
        <f>HYPERLINK("capsilon://?command=openfolder&amp;siteaddress=FAM.docvelocity-na8.net&amp;folderid=FXF55EAAB3-2663-D692-936E-4256B70CAD09","FX22045650")</f>
        <v>FX22045650</v>
      </c>
      <c r="F248" t="s">
        <v>19</v>
      </c>
      <c r="G248" t="s">
        <v>19</v>
      </c>
      <c r="H248" t="s">
        <v>83</v>
      </c>
      <c r="I248" t="s">
        <v>672</v>
      </c>
      <c r="J248">
        <v>0</v>
      </c>
      <c r="K248" t="s">
        <v>85</v>
      </c>
      <c r="L248" t="s">
        <v>86</v>
      </c>
      <c r="M248" t="s">
        <v>87</v>
      </c>
      <c r="N248">
        <v>2</v>
      </c>
      <c r="O248" s="1">
        <v>44684.540891203702</v>
      </c>
      <c r="P248" s="1">
        <v>44684.575266203705</v>
      </c>
      <c r="Q248">
        <v>2151</v>
      </c>
      <c r="R248">
        <v>819</v>
      </c>
      <c r="S248" t="b">
        <v>0</v>
      </c>
      <c r="T248" t="s">
        <v>88</v>
      </c>
      <c r="U248" t="b">
        <v>1</v>
      </c>
      <c r="V248" t="s">
        <v>223</v>
      </c>
      <c r="W248" s="1">
        <v>44684.55232638889</v>
      </c>
      <c r="X248">
        <v>610</v>
      </c>
      <c r="Y248">
        <v>37</v>
      </c>
      <c r="Z248">
        <v>0</v>
      </c>
      <c r="AA248">
        <v>37</v>
      </c>
      <c r="AB248">
        <v>0</v>
      </c>
      <c r="AC248">
        <v>35</v>
      </c>
      <c r="AD248">
        <v>-37</v>
      </c>
      <c r="AE248">
        <v>0</v>
      </c>
      <c r="AF248">
        <v>0</v>
      </c>
      <c r="AG248">
        <v>0</v>
      </c>
      <c r="AH248" t="s">
        <v>119</v>
      </c>
      <c r="AI248" s="1">
        <v>44684.575266203705</v>
      </c>
      <c r="AJ248">
        <v>209</v>
      </c>
      <c r="AK248">
        <v>2</v>
      </c>
      <c r="AL248">
        <v>0</v>
      </c>
      <c r="AM248">
        <v>2</v>
      </c>
      <c r="AN248">
        <v>0</v>
      </c>
      <c r="AO248">
        <v>2</v>
      </c>
      <c r="AP248">
        <v>-39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x14ac:dyDescent="0.35">
      <c r="A249" t="s">
        <v>690</v>
      </c>
      <c r="B249" t="s">
        <v>80</v>
      </c>
      <c r="C249" t="s">
        <v>691</v>
      </c>
      <c r="D249" t="s">
        <v>82</v>
      </c>
      <c r="E249" s="2" t="str">
        <f>HYPERLINK("capsilon://?command=openfolder&amp;siteaddress=FAM.docvelocity-na8.net&amp;folderid=FX828BC18A-AF59-B310-DBA1-A22ECB1D284F","FX220410894")</f>
        <v>FX220410894</v>
      </c>
      <c r="F249" t="s">
        <v>19</v>
      </c>
      <c r="G249" t="s">
        <v>19</v>
      </c>
      <c r="H249" t="s">
        <v>83</v>
      </c>
      <c r="I249" t="s">
        <v>692</v>
      </c>
      <c r="J249">
        <v>0</v>
      </c>
      <c r="K249" t="s">
        <v>85</v>
      </c>
      <c r="L249" t="s">
        <v>86</v>
      </c>
      <c r="M249" t="s">
        <v>87</v>
      </c>
      <c r="N249">
        <v>2</v>
      </c>
      <c r="O249" s="1">
        <v>44684.556759259256</v>
      </c>
      <c r="P249" s="1">
        <v>44684.57613425926</v>
      </c>
      <c r="Q249">
        <v>1507</v>
      </c>
      <c r="R249">
        <v>167</v>
      </c>
      <c r="S249" t="b">
        <v>0</v>
      </c>
      <c r="T249" t="s">
        <v>88</v>
      </c>
      <c r="U249" t="b">
        <v>0</v>
      </c>
      <c r="V249" t="s">
        <v>693</v>
      </c>
      <c r="W249" s="1">
        <v>44684.575196759259</v>
      </c>
      <c r="X249">
        <v>84</v>
      </c>
      <c r="Y249">
        <v>9</v>
      </c>
      <c r="Z249">
        <v>0</v>
      </c>
      <c r="AA249">
        <v>9</v>
      </c>
      <c r="AB249">
        <v>0</v>
      </c>
      <c r="AC249">
        <v>2</v>
      </c>
      <c r="AD249">
        <v>-9</v>
      </c>
      <c r="AE249">
        <v>0</v>
      </c>
      <c r="AF249">
        <v>0</v>
      </c>
      <c r="AG249">
        <v>0</v>
      </c>
      <c r="AH249" t="s">
        <v>119</v>
      </c>
      <c r="AI249" s="1">
        <v>44684.57613425926</v>
      </c>
      <c r="AJ249">
        <v>74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-9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x14ac:dyDescent="0.35">
      <c r="A250" t="s">
        <v>694</v>
      </c>
      <c r="B250" t="s">
        <v>80</v>
      </c>
      <c r="C250" t="s">
        <v>695</v>
      </c>
      <c r="D250" t="s">
        <v>82</v>
      </c>
      <c r="E250" s="2" t="str">
        <f>HYPERLINK("capsilon://?command=openfolder&amp;siteaddress=FAM.docvelocity-na8.net&amp;folderid=FX76E943B5-1094-F3D8-B713-7441247B6BED","FX22038189")</f>
        <v>FX22038189</v>
      </c>
      <c r="F250" t="s">
        <v>19</v>
      </c>
      <c r="G250" t="s">
        <v>19</v>
      </c>
      <c r="H250" t="s">
        <v>83</v>
      </c>
      <c r="I250" t="s">
        <v>696</v>
      </c>
      <c r="J250">
        <v>0</v>
      </c>
      <c r="K250" t="s">
        <v>85</v>
      </c>
      <c r="L250" t="s">
        <v>86</v>
      </c>
      <c r="M250" t="s">
        <v>87</v>
      </c>
      <c r="N250">
        <v>2</v>
      </c>
      <c r="O250" s="1">
        <v>44684.582951388889</v>
      </c>
      <c r="P250" s="1">
        <v>44684.594942129632</v>
      </c>
      <c r="Q250">
        <v>116</v>
      </c>
      <c r="R250">
        <v>920</v>
      </c>
      <c r="S250" t="b">
        <v>0</v>
      </c>
      <c r="T250" t="s">
        <v>88</v>
      </c>
      <c r="U250" t="b">
        <v>0</v>
      </c>
      <c r="V250" t="s">
        <v>97</v>
      </c>
      <c r="W250" s="1">
        <v>44684.593263888892</v>
      </c>
      <c r="X250">
        <v>797</v>
      </c>
      <c r="Y250">
        <v>52</v>
      </c>
      <c r="Z250">
        <v>0</v>
      </c>
      <c r="AA250">
        <v>52</v>
      </c>
      <c r="AB250">
        <v>0</v>
      </c>
      <c r="AC250">
        <v>28</v>
      </c>
      <c r="AD250">
        <v>-52</v>
      </c>
      <c r="AE250">
        <v>0</v>
      </c>
      <c r="AF250">
        <v>0</v>
      </c>
      <c r="AG250">
        <v>0</v>
      </c>
      <c r="AH250" t="s">
        <v>218</v>
      </c>
      <c r="AI250" s="1">
        <v>44684.594942129632</v>
      </c>
      <c r="AJ250">
        <v>123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-52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x14ac:dyDescent="0.35">
      <c r="A251" t="s">
        <v>697</v>
      </c>
      <c r="B251" t="s">
        <v>80</v>
      </c>
      <c r="C251" t="s">
        <v>645</v>
      </c>
      <c r="D251" t="s">
        <v>82</v>
      </c>
      <c r="E251" s="2" t="str">
        <f>HYPERLINK("capsilon://?command=openfolder&amp;siteaddress=FAM.docvelocity-na8.net&amp;folderid=FXFEF00A0B-F970-1C7F-F27E-6A6DFDFB12E0","FX22042182")</f>
        <v>FX22042182</v>
      </c>
      <c r="F251" t="s">
        <v>19</v>
      </c>
      <c r="G251" t="s">
        <v>19</v>
      </c>
      <c r="H251" t="s">
        <v>83</v>
      </c>
      <c r="I251" t="s">
        <v>698</v>
      </c>
      <c r="J251">
        <v>0</v>
      </c>
      <c r="K251" t="s">
        <v>85</v>
      </c>
      <c r="L251" t="s">
        <v>86</v>
      </c>
      <c r="M251" t="s">
        <v>87</v>
      </c>
      <c r="N251">
        <v>2</v>
      </c>
      <c r="O251" s="1">
        <v>44684.608912037038</v>
      </c>
      <c r="P251" s="1">
        <v>44684.616099537037</v>
      </c>
      <c r="Q251">
        <v>477</v>
      </c>
      <c r="R251">
        <v>144</v>
      </c>
      <c r="S251" t="b">
        <v>0</v>
      </c>
      <c r="T251" t="s">
        <v>88</v>
      </c>
      <c r="U251" t="b">
        <v>0</v>
      </c>
      <c r="V251" t="s">
        <v>223</v>
      </c>
      <c r="W251" s="1">
        <v>44684.611284722225</v>
      </c>
      <c r="X251">
        <v>87</v>
      </c>
      <c r="Y251">
        <v>9</v>
      </c>
      <c r="Z251">
        <v>0</v>
      </c>
      <c r="AA251">
        <v>9</v>
      </c>
      <c r="AB251">
        <v>0</v>
      </c>
      <c r="AC251">
        <v>2</v>
      </c>
      <c r="AD251">
        <v>-9</v>
      </c>
      <c r="AE251">
        <v>0</v>
      </c>
      <c r="AF251">
        <v>0</v>
      </c>
      <c r="AG251">
        <v>0</v>
      </c>
      <c r="AH251" t="s">
        <v>218</v>
      </c>
      <c r="AI251" s="1">
        <v>44684.616099537037</v>
      </c>
      <c r="AJ251">
        <v>57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-9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x14ac:dyDescent="0.35">
      <c r="A252" t="s">
        <v>699</v>
      </c>
      <c r="B252" t="s">
        <v>80</v>
      </c>
      <c r="C252" t="s">
        <v>654</v>
      </c>
      <c r="D252" t="s">
        <v>82</v>
      </c>
      <c r="E252" s="2" t="str">
        <f>HYPERLINK("capsilon://?command=openfolder&amp;siteaddress=FAM.docvelocity-na8.net&amp;folderid=FX6E527D5F-ABD0-4BD7-8BCE-6C491BFD25E5","FX22048838")</f>
        <v>FX22048838</v>
      </c>
      <c r="F252" t="s">
        <v>19</v>
      </c>
      <c r="G252" t="s">
        <v>19</v>
      </c>
      <c r="H252" t="s">
        <v>83</v>
      </c>
      <c r="I252" t="s">
        <v>700</v>
      </c>
      <c r="J252">
        <v>0</v>
      </c>
      <c r="K252" t="s">
        <v>85</v>
      </c>
      <c r="L252" t="s">
        <v>86</v>
      </c>
      <c r="M252" t="s">
        <v>87</v>
      </c>
      <c r="N252">
        <v>2</v>
      </c>
      <c r="O252" s="1">
        <v>44684.654768518521</v>
      </c>
      <c r="P252" s="1">
        <v>44684.674675925926</v>
      </c>
      <c r="Q252">
        <v>783</v>
      </c>
      <c r="R252">
        <v>937</v>
      </c>
      <c r="S252" t="b">
        <v>0</v>
      </c>
      <c r="T252" t="s">
        <v>88</v>
      </c>
      <c r="U252" t="b">
        <v>0</v>
      </c>
      <c r="V252" t="s">
        <v>658</v>
      </c>
      <c r="W252" s="1">
        <v>44684.670034722221</v>
      </c>
      <c r="X252">
        <v>686</v>
      </c>
      <c r="Y252">
        <v>52</v>
      </c>
      <c r="Z252">
        <v>0</v>
      </c>
      <c r="AA252">
        <v>52</v>
      </c>
      <c r="AB252">
        <v>0</v>
      </c>
      <c r="AC252">
        <v>40</v>
      </c>
      <c r="AD252">
        <v>-52</v>
      </c>
      <c r="AE252">
        <v>0</v>
      </c>
      <c r="AF252">
        <v>0</v>
      </c>
      <c r="AG252">
        <v>0</v>
      </c>
      <c r="AH252" t="s">
        <v>94</v>
      </c>
      <c r="AI252" s="1">
        <v>44684.674675925926</v>
      </c>
      <c r="AJ252">
        <v>243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-53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x14ac:dyDescent="0.35">
      <c r="A253" t="s">
        <v>701</v>
      </c>
      <c r="B253" t="s">
        <v>80</v>
      </c>
      <c r="C253" t="s">
        <v>225</v>
      </c>
      <c r="D253" t="s">
        <v>82</v>
      </c>
      <c r="E253" s="2" t="str">
        <f>HYPERLINK("capsilon://?command=openfolder&amp;siteaddress=FAM.docvelocity-na8.net&amp;folderid=FX5A55E877-E4B2-19D2-A06D-A9692200BEE6","FX22038374")</f>
        <v>FX22038374</v>
      </c>
      <c r="F253" t="s">
        <v>19</v>
      </c>
      <c r="G253" t="s">
        <v>19</v>
      </c>
      <c r="H253" t="s">
        <v>83</v>
      </c>
      <c r="I253" t="s">
        <v>702</v>
      </c>
      <c r="J253">
        <v>46</v>
      </c>
      <c r="K253" t="s">
        <v>85</v>
      </c>
      <c r="L253" t="s">
        <v>86</v>
      </c>
      <c r="M253" t="s">
        <v>87</v>
      </c>
      <c r="N253">
        <v>2</v>
      </c>
      <c r="O253" s="1">
        <v>44683.440833333334</v>
      </c>
      <c r="P253" s="1">
        <v>44683.447824074072</v>
      </c>
      <c r="Q253">
        <v>150</v>
      </c>
      <c r="R253">
        <v>454</v>
      </c>
      <c r="S253" t="b">
        <v>0</v>
      </c>
      <c r="T253" t="s">
        <v>88</v>
      </c>
      <c r="U253" t="b">
        <v>0</v>
      </c>
      <c r="V253" t="s">
        <v>456</v>
      </c>
      <c r="W253" s="1">
        <v>44683.446412037039</v>
      </c>
      <c r="X253">
        <v>332</v>
      </c>
      <c r="Y253">
        <v>41</v>
      </c>
      <c r="Z253">
        <v>0</v>
      </c>
      <c r="AA253">
        <v>41</v>
      </c>
      <c r="AB253">
        <v>0</v>
      </c>
      <c r="AC253">
        <v>5</v>
      </c>
      <c r="AD253">
        <v>5</v>
      </c>
      <c r="AE253">
        <v>0</v>
      </c>
      <c r="AF253">
        <v>0</v>
      </c>
      <c r="AG253">
        <v>0</v>
      </c>
      <c r="AH253" t="s">
        <v>179</v>
      </c>
      <c r="AI253" s="1">
        <v>44683.447824074072</v>
      </c>
      <c r="AJ253">
        <v>112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5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x14ac:dyDescent="0.35">
      <c r="A254" t="s">
        <v>703</v>
      </c>
      <c r="B254" t="s">
        <v>80</v>
      </c>
      <c r="C254" t="s">
        <v>225</v>
      </c>
      <c r="D254" t="s">
        <v>82</v>
      </c>
      <c r="E254" s="2" t="str">
        <f>HYPERLINK("capsilon://?command=openfolder&amp;siteaddress=FAM.docvelocity-na8.net&amp;folderid=FX5A55E877-E4B2-19D2-A06D-A9692200BEE6","FX22038374")</f>
        <v>FX22038374</v>
      </c>
      <c r="F254" t="s">
        <v>19</v>
      </c>
      <c r="G254" t="s">
        <v>19</v>
      </c>
      <c r="H254" t="s">
        <v>83</v>
      </c>
      <c r="I254" t="s">
        <v>704</v>
      </c>
      <c r="J254">
        <v>56</v>
      </c>
      <c r="K254" t="s">
        <v>85</v>
      </c>
      <c r="L254" t="s">
        <v>86</v>
      </c>
      <c r="M254" t="s">
        <v>87</v>
      </c>
      <c r="N254">
        <v>2</v>
      </c>
      <c r="O254" s="1">
        <v>44683.440891203703</v>
      </c>
      <c r="P254" s="1">
        <v>44683.446574074071</v>
      </c>
      <c r="Q254">
        <v>63</v>
      </c>
      <c r="R254">
        <v>428</v>
      </c>
      <c r="S254" t="b">
        <v>0</v>
      </c>
      <c r="T254" t="s">
        <v>88</v>
      </c>
      <c r="U254" t="b">
        <v>0</v>
      </c>
      <c r="V254" t="s">
        <v>183</v>
      </c>
      <c r="W254" s="1">
        <v>44683.443888888891</v>
      </c>
      <c r="X254">
        <v>197</v>
      </c>
      <c r="Y254">
        <v>51</v>
      </c>
      <c r="Z254">
        <v>0</v>
      </c>
      <c r="AA254">
        <v>51</v>
      </c>
      <c r="AB254">
        <v>0</v>
      </c>
      <c r="AC254">
        <v>0</v>
      </c>
      <c r="AD254">
        <v>5</v>
      </c>
      <c r="AE254">
        <v>0</v>
      </c>
      <c r="AF254">
        <v>0</v>
      </c>
      <c r="AG254">
        <v>0</v>
      </c>
      <c r="AH254" t="s">
        <v>603</v>
      </c>
      <c r="AI254" s="1">
        <v>44683.446574074071</v>
      </c>
      <c r="AJ254">
        <v>231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5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x14ac:dyDescent="0.35">
      <c r="A255" t="s">
        <v>705</v>
      </c>
      <c r="B255" t="s">
        <v>80</v>
      </c>
      <c r="C255" t="s">
        <v>225</v>
      </c>
      <c r="D255" t="s">
        <v>82</v>
      </c>
      <c r="E255" s="2" t="str">
        <f>HYPERLINK("capsilon://?command=openfolder&amp;siteaddress=FAM.docvelocity-na8.net&amp;folderid=FX5A55E877-E4B2-19D2-A06D-A9692200BEE6","FX22038374")</f>
        <v>FX22038374</v>
      </c>
      <c r="F255" t="s">
        <v>19</v>
      </c>
      <c r="G255" t="s">
        <v>19</v>
      </c>
      <c r="H255" t="s">
        <v>83</v>
      </c>
      <c r="I255" t="s">
        <v>706</v>
      </c>
      <c r="J255">
        <v>66</v>
      </c>
      <c r="K255" t="s">
        <v>85</v>
      </c>
      <c r="L255" t="s">
        <v>86</v>
      </c>
      <c r="M255" t="s">
        <v>87</v>
      </c>
      <c r="N255">
        <v>2</v>
      </c>
      <c r="O255" s="1">
        <v>44683.440960648149</v>
      </c>
      <c r="P255" s="1">
        <v>44683.44940972222</v>
      </c>
      <c r="Q255">
        <v>189</v>
      </c>
      <c r="R255">
        <v>541</v>
      </c>
      <c r="S255" t="b">
        <v>0</v>
      </c>
      <c r="T255" t="s">
        <v>88</v>
      </c>
      <c r="U255" t="b">
        <v>0</v>
      </c>
      <c r="V255" t="s">
        <v>183</v>
      </c>
      <c r="W255" s="1">
        <v>44683.446481481478</v>
      </c>
      <c r="X255">
        <v>223</v>
      </c>
      <c r="Y255">
        <v>61</v>
      </c>
      <c r="Z255">
        <v>0</v>
      </c>
      <c r="AA255">
        <v>61</v>
      </c>
      <c r="AB255">
        <v>0</v>
      </c>
      <c r="AC255">
        <v>5</v>
      </c>
      <c r="AD255">
        <v>5</v>
      </c>
      <c r="AE255">
        <v>0</v>
      </c>
      <c r="AF255">
        <v>0</v>
      </c>
      <c r="AG255">
        <v>0</v>
      </c>
      <c r="AH255" t="s">
        <v>603</v>
      </c>
      <c r="AI255" s="1">
        <v>44683.44940972222</v>
      </c>
      <c r="AJ255">
        <v>244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5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x14ac:dyDescent="0.35">
      <c r="A256" t="s">
        <v>707</v>
      </c>
      <c r="B256" t="s">
        <v>80</v>
      </c>
      <c r="C256" t="s">
        <v>708</v>
      </c>
      <c r="D256" t="s">
        <v>82</v>
      </c>
      <c r="E256" s="2" t="str">
        <f>HYPERLINK("capsilon://?command=openfolder&amp;siteaddress=FAM.docvelocity-na8.net&amp;folderid=FXD017FEBE-EFC1-AD45-B13A-1657DB1D5FE9","FX220310884")</f>
        <v>FX220310884</v>
      </c>
      <c r="F256" t="s">
        <v>19</v>
      </c>
      <c r="G256" t="s">
        <v>19</v>
      </c>
      <c r="H256" t="s">
        <v>83</v>
      </c>
      <c r="I256" t="s">
        <v>709</v>
      </c>
      <c r="J256">
        <v>0</v>
      </c>
      <c r="K256" t="s">
        <v>85</v>
      </c>
      <c r="L256" t="s">
        <v>86</v>
      </c>
      <c r="M256" t="s">
        <v>87</v>
      </c>
      <c r="N256">
        <v>2</v>
      </c>
      <c r="O256" s="1">
        <v>44684.679097222222</v>
      </c>
      <c r="P256" s="1">
        <v>44684.689618055556</v>
      </c>
      <c r="Q256">
        <v>219</v>
      </c>
      <c r="R256">
        <v>690</v>
      </c>
      <c r="S256" t="b">
        <v>0</v>
      </c>
      <c r="T256" t="s">
        <v>88</v>
      </c>
      <c r="U256" t="b">
        <v>0</v>
      </c>
      <c r="V256" t="s">
        <v>114</v>
      </c>
      <c r="W256" s="1">
        <v>44684.687384259261</v>
      </c>
      <c r="X256">
        <v>598</v>
      </c>
      <c r="Y256">
        <v>9</v>
      </c>
      <c r="Z256">
        <v>0</v>
      </c>
      <c r="AA256">
        <v>9</v>
      </c>
      <c r="AB256">
        <v>0</v>
      </c>
      <c r="AC256">
        <v>2</v>
      </c>
      <c r="AD256">
        <v>-9</v>
      </c>
      <c r="AE256">
        <v>0</v>
      </c>
      <c r="AF256">
        <v>0</v>
      </c>
      <c r="AG256">
        <v>0</v>
      </c>
      <c r="AH256" t="s">
        <v>119</v>
      </c>
      <c r="AI256" s="1">
        <v>44684.689618055556</v>
      </c>
      <c r="AJ256">
        <v>92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-9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x14ac:dyDescent="0.35">
      <c r="A257" t="s">
        <v>710</v>
      </c>
      <c r="B257" t="s">
        <v>80</v>
      </c>
      <c r="C257" t="s">
        <v>711</v>
      </c>
      <c r="D257" t="s">
        <v>82</v>
      </c>
      <c r="E257" s="2" t="str">
        <f>HYPERLINK("capsilon://?command=openfolder&amp;siteaddress=FAM.docvelocity-na8.net&amp;folderid=FX7EC7A5C4-6E89-4BD8-27A9-96D0DFFA1BEB","FX22039432")</f>
        <v>FX22039432</v>
      </c>
      <c r="F257" t="s">
        <v>19</v>
      </c>
      <c r="G257" t="s">
        <v>19</v>
      </c>
      <c r="H257" t="s">
        <v>83</v>
      </c>
      <c r="I257" t="s">
        <v>712</v>
      </c>
      <c r="J257">
        <v>50</v>
      </c>
      <c r="K257" t="s">
        <v>85</v>
      </c>
      <c r="L257" t="s">
        <v>86</v>
      </c>
      <c r="M257" t="s">
        <v>87</v>
      </c>
      <c r="N257">
        <v>2</v>
      </c>
      <c r="O257" s="1">
        <v>44684.679791666669</v>
      </c>
      <c r="P257" s="1">
        <v>44684.693761574075</v>
      </c>
      <c r="Q257">
        <v>707</v>
      </c>
      <c r="R257">
        <v>500</v>
      </c>
      <c r="S257" t="b">
        <v>0</v>
      </c>
      <c r="T257" t="s">
        <v>88</v>
      </c>
      <c r="U257" t="b">
        <v>0</v>
      </c>
      <c r="V257" t="s">
        <v>114</v>
      </c>
      <c r="W257" s="1">
        <v>44684.690972222219</v>
      </c>
      <c r="X257">
        <v>309</v>
      </c>
      <c r="Y257">
        <v>45</v>
      </c>
      <c r="Z257">
        <v>0</v>
      </c>
      <c r="AA257">
        <v>45</v>
      </c>
      <c r="AB257">
        <v>0</v>
      </c>
      <c r="AC257">
        <v>0</v>
      </c>
      <c r="AD257">
        <v>5</v>
      </c>
      <c r="AE257">
        <v>0</v>
      </c>
      <c r="AF257">
        <v>0</v>
      </c>
      <c r="AG257">
        <v>0</v>
      </c>
      <c r="AH257" t="s">
        <v>119</v>
      </c>
      <c r="AI257" s="1">
        <v>44684.693761574075</v>
      </c>
      <c r="AJ257">
        <v>191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5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x14ac:dyDescent="0.35">
      <c r="A258" t="s">
        <v>713</v>
      </c>
      <c r="B258" t="s">
        <v>80</v>
      </c>
      <c r="C258" t="s">
        <v>225</v>
      </c>
      <c r="D258" t="s">
        <v>82</v>
      </c>
      <c r="E258" s="2" t="str">
        <f>HYPERLINK("capsilon://?command=openfolder&amp;siteaddress=FAM.docvelocity-na8.net&amp;folderid=FX5A55E877-E4B2-19D2-A06D-A9692200BEE6","FX22038374")</f>
        <v>FX22038374</v>
      </c>
      <c r="F258" t="s">
        <v>19</v>
      </c>
      <c r="G258" t="s">
        <v>19</v>
      </c>
      <c r="H258" t="s">
        <v>83</v>
      </c>
      <c r="I258" t="s">
        <v>714</v>
      </c>
      <c r="J258">
        <v>28</v>
      </c>
      <c r="K258" t="s">
        <v>85</v>
      </c>
      <c r="L258" t="s">
        <v>86</v>
      </c>
      <c r="M258" t="s">
        <v>87</v>
      </c>
      <c r="N258">
        <v>2</v>
      </c>
      <c r="O258" s="1">
        <v>44683.441446759258</v>
      </c>
      <c r="P258" s="1">
        <v>44683.448472222219</v>
      </c>
      <c r="Q258">
        <v>272</v>
      </c>
      <c r="R258">
        <v>335</v>
      </c>
      <c r="S258" t="b">
        <v>0</v>
      </c>
      <c r="T258" t="s">
        <v>88</v>
      </c>
      <c r="U258" t="b">
        <v>0</v>
      </c>
      <c r="V258" t="s">
        <v>93</v>
      </c>
      <c r="W258" s="1">
        <v>44683.445243055554</v>
      </c>
      <c r="X258">
        <v>175</v>
      </c>
      <c r="Y258">
        <v>21</v>
      </c>
      <c r="Z258">
        <v>0</v>
      </c>
      <c r="AA258">
        <v>21</v>
      </c>
      <c r="AB258">
        <v>0</v>
      </c>
      <c r="AC258">
        <v>0</v>
      </c>
      <c r="AD258">
        <v>7</v>
      </c>
      <c r="AE258">
        <v>0</v>
      </c>
      <c r="AF258">
        <v>0</v>
      </c>
      <c r="AG258">
        <v>0</v>
      </c>
      <c r="AH258" t="s">
        <v>334</v>
      </c>
      <c r="AI258" s="1">
        <v>44683.448472222219</v>
      </c>
      <c r="AJ258">
        <v>160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7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x14ac:dyDescent="0.35">
      <c r="A259" t="s">
        <v>715</v>
      </c>
      <c r="B259" t="s">
        <v>80</v>
      </c>
      <c r="C259" t="s">
        <v>225</v>
      </c>
      <c r="D259" t="s">
        <v>82</v>
      </c>
      <c r="E259" s="2" t="str">
        <f>HYPERLINK("capsilon://?command=openfolder&amp;siteaddress=FAM.docvelocity-na8.net&amp;folderid=FX5A55E877-E4B2-19D2-A06D-A9692200BEE6","FX22038374")</f>
        <v>FX22038374</v>
      </c>
      <c r="F259" t="s">
        <v>19</v>
      </c>
      <c r="G259" t="s">
        <v>19</v>
      </c>
      <c r="H259" t="s">
        <v>83</v>
      </c>
      <c r="I259" t="s">
        <v>716</v>
      </c>
      <c r="J259">
        <v>28</v>
      </c>
      <c r="K259" t="s">
        <v>85</v>
      </c>
      <c r="L259" t="s">
        <v>86</v>
      </c>
      <c r="M259" t="s">
        <v>87</v>
      </c>
      <c r="N259">
        <v>1</v>
      </c>
      <c r="O259" s="1">
        <v>44683.441562499997</v>
      </c>
      <c r="P259" s="1">
        <v>44683.448969907404</v>
      </c>
      <c r="Q259">
        <v>297</v>
      </c>
      <c r="R259">
        <v>343</v>
      </c>
      <c r="S259" t="b">
        <v>0</v>
      </c>
      <c r="T259" t="s">
        <v>88</v>
      </c>
      <c r="U259" t="b">
        <v>0</v>
      </c>
      <c r="V259" t="s">
        <v>189</v>
      </c>
      <c r="W259" s="1">
        <v>44683.448969907404</v>
      </c>
      <c r="X259">
        <v>343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28</v>
      </c>
      <c r="AE259">
        <v>21</v>
      </c>
      <c r="AF259">
        <v>0</v>
      </c>
      <c r="AG259">
        <v>3</v>
      </c>
      <c r="AH259" t="s">
        <v>88</v>
      </c>
      <c r="AI259" t="s">
        <v>88</v>
      </c>
      <c r="AJ259" t="s">
        <v>88</v>
      </c>
      <c r="AK259" t="s">
        <v>88</v>
      </c>
      <c r="AL259" t="s">
        <v>88</v>
      </c>
      <c r="AM259" t="s">
        <v>88</v>
      </c>
      <c r="AN259" t="s">
        <v>88</v>
      </c>
      <c r="AO259" t="s">
        <v>88</v>
      </c>
      <c r="AP259" t="s">
        <v>88</v>
      </c>
      <c r="AQ259" t="s">
        <v>88</v>
      </c>
      <c r="AR259" t="s">
        <v>88</v>
      </c>
      <c r="AS259" t="s">
        <v>88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x14ac:dyDescent="0.35">
      <c r="A260" t="s">
        <v>717</v>
      </c>
      <c r="B260" t="s">
        <v>80</v>
      </c>
      <c r="C260" t="s">
        <v>225</v>
      </c>
      <c r="D260" t="s">
        <v>82</v>
      </c>
      <c r="E260" s="2" t="str">
        <f>HYPERLINK("capsilon://?command=openfolder&amp;siteaddress=FAM.docvelocity-na8.net&amp;folderid=FX5A55E877-E4B2-19D2-A06D-A9692200BEE6","FX22038374")</f>
        <v>FX22038374</v>
      </c>
      <c r="F260" t="s">
        <v>19</v>
      </c>
      <c r="G260" t="s">
        <v>19</v>
      </c>
      <c r="H260" t="s">
        <v>83</v>
      </c>
      <c r="I260" t="s">
        <v>718</v>
      </c>
      <c r="J260">
        <v>28</v>
      </c>
      <c r="K260" t="s">
        <v>85</v>
      </c>
      <c r="L260" t="s">
        <v>86</v>
      </c>
      <c r="M260" t="s">
        <v>87</v>
      </c>
      <c r="N260">
        <v>2</v>
      </c>
      <c r="O260" s="1">
        <v>44683.441701388889</v>
      </c>
      <c r="P260" s="1">
        <v>44683.449641203704</v>
      </c>
      <c r="Q260">
        <v>372</v>
      </c>
      <c r="R260">
        <v>314</v>
      </c>
      <c r="S260" t="b">
        <v>0</v>
      </c>
      <c r="T260" t="s">
        <v>88</v>
      </c>
      <c r="U260" t="b">
        <v>0</v>
      </c>
      <c r="V260" t="s">
        <v>93</v>
      </c>
      <c r="W260" s="1">
        <v>44683.447071759256</v>
      </c>
      <c r="X260">
        <v>157</v>
      </c>
      <c r="Y260">
        <v>21</v>
      </c>
      <c r="Z260">
        <v>0</v>
      </c>
      <c r="AA260">
        <v>21</v>
      </c>
      <c r="AB260">
        <v>0</v>
      </c>
      <c r="AC260">
        <v>0</v>
      </c>
      <c r="AD260">
        <v>7</v>
      </c>
      <c r="AE260">
        <v>0</v>
      </c>
      <c r="AF260">
        <v>0</v>
      </c>
      <c r="AG260">
        <v>0</v>
      </c>
      <c r="AH260" t="s">
        <v>179</v>
      </c>
      <c r="AI260" s="1">
        <v>44683.449641203704</v>
      </c>
      <c r="AJ260">
        <v>157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7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x14ac:dyDescent="0.35">
      <c r="A261" t="s">
        <v>719</v>
      </c>
      <c r="B261" t="s">
        <v>80</v>
      </c>
      <c r="C261" t="s">
        <v>225</v>
      </c>
      <c r="D261" t="s">
        <v>82</v>
      </c>
      <c r="E261" s="2" t="str">
        <f>HYPERLINK("capsilon://?command=openfolder&amp;siteaddress=FAM.docvelocity-na8.net&amp;folderid=FX5A55E877-E4B2-19D2-A06D-A9692200BEE6","FX22038374")</f>
        <v>FX22038374</v>
      </c>
      <c r="F261" t="s">
        <v>19</v>
      </c>
      <c r="G261" t="s">
        <v>19</v>
      </c>
      <c r="H261" t="s">
        <v>83</v>
      </c>
      <c r="I261" t="s">
        <v>720</v>
      </c>
      <c r="J261">
        <v>0</v>
      </c>
      <c r="K261" t="s">
        <v>85</v>
      </c>
      <c r="L261" t="s">
        <v>86</v>
      </c>
      <c r="M261" t="s">
        <v>87</v>
      </c>
      <c r="N261">
        <v>2</v>
      </c>
      <c r="O261" s="1">
        <v>44683.442013888889</v>
      </c>
      <c r="P261" s="1">
        <v>44683.4530787037</v>
      </c>
      <c r="Q261">
        <v>399</v>
      </c>
      <c r="R261">
        <v>557</v>
      </c>
      <c r="S261" t="b">
        <v>0</v>
      </c>
      <c r="T261" t="s">
        <v>88</v>
      </c>
      <c r="U261" t="b">
        <v>0</v>
      </c>
      <c r="V261" t="s">
        <v>456</v>
      </c>
      <c r="W261" s="1">
        <v>44683.450196759259</v>
      </c>
      <c r="X261">
        <v>326</v>
      </c>
      <c r="Y261">
        <v>52</v>
      </c>
      <c r="Z261">
        <v>0</v>
      </c>
      <c r="AA261">
        <v>52</v>
      </c>
      <c r="AB261">
        <v>0</v>
      </c>
      <c r="AC261">
        <v>38</v>
      </c>
      <c r="AD261">
        <v>-52</v>
      </c>
      <c r="AE261">
        <v>0</v>
      </c>
      <c r="AF261">
        <v>0</v>
      </c>
      <c r="AG261">
        <v>0</v>
      </c>
      <c r="AH261" t="s">
        <v>603</v>
      </c>
      <c r="AI261" s="1">
        <v>44683.4530787037</v>
      </c>
      <c r="AJ261">
        <v>231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-52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x14ac:dyDescent="0.35">
      <c r="A262" t="s">
        <v>721</v>
      </c>
      <c r="B262" t="s">
        <v>80</v>
      </c>
      <c r="C262" t="s">
        <v>722</v>
      </c>
      <c r="D262" t="s">
        <v>82</v>
      </c>
      <c r="E262" s="2" t="str">
        <f>HYPERLINK("capsilon://?command=openfolder&amp;siteaddress=FAM.docvelocity-na8.net&amp;folderid=FXBD7C7F6B-9B1F-2A1F-0516-E0DC6DE0460E","FX220310978")</f>
        <v>FX220310978</v>
      </c>
      <c r="F262" t="s">
        <v>19</v>
      </c>
      <c r="G262" t="s">
        <v>19</v>
      </c>
      <c r="H262" t="s">
        <v>83</v>
      </c>
      <c r="I262" t="s">
        <v>723</v>
      </c>
      <c r="J262">
        <v>76</v>
      </c>
      <c r="K262" t="s">
        <v>85</v>
      </c>
      <c r="L262" t="s">
        <v>86</v>
      </c>
      <c r="M262" t="s">
        <v>87</v>
      </c>
      <c r="N262">
        <v>1</v>
      </c>
      <c r="O262" s="1">
        <v>44684.687951388885</v>
      </c>
      <c r="P262" s="1">
        <v>44684.717939814815</v>
      </c>
      <c r="Q262">
        <v>2212</v>
      </c>
      <c r="R262">
        <v>379</v>
      </c>
      <c r="S262" t="b">
        <v>0</v>
      </c>
      <c r="T262" t="s">
        <v>88</v>
      </c>
      <c r="U262" t="b">
        <v>0</v>
      </c>
      <c r="V262" t="s">
        <v>106</v>
      </c>
      <c r="W262" s="1">
        <v>44684.717939814815</v>
      </c>
      <c r="X262">
        <v>98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76</v>
      </c>
      <c r="AE262">
        <v>71</v>
      </c>
      <c r="AF262">
        <v>0</v>
      </c>
      <c r="AG262">
        <v>2</v>
      </c>
      <c r="AH262" t="s">
        <v>88</v>
      </c>
      <c r="AI262" t="s">
        <v>88</v>
      </c>
      <c r="AJ262" t="s">
        <v>88</v>
      </c>
      <c r="AK262" t="s">
        <v>88</v>
      </c>
      <c r="AL262" t="s">
        <v>88</v>
      </c>
      <c r="AM262" t="s">
        <v>88</v>
      </c>
      <c r="AN262" t="s">
        <v>88</v>
      </c>
      <c r="AO262" t="s">
        <v>88</v>
      </c>
      <c r="AP262" t="s">
        <v>88</v>
      </c>
      <c r="AQ262" t="s">
        <v>88</v>
      </c>
      <c r="AR262" t="s">
        <v>88</v>
      </c>
      <c r="AS262" t="s">
        <v>88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x14ac:dyDescent="0.35">
      <c r="A263" t="s">
        <v>724</v>
      </c>
      <c r="B263" t="s">
        <v>80</v>
      </c>
      <c r="C263" t="s">
        <v>722</v>
      </c>
      <c r="D263" t="s">
        <v>82</v>
      </c>
      <c r="E263" s="2" t="str">
        <f>HYPERLINK("capsilon://?command=openfolder&amp;siteaddress=FAM.docvelocity-na8.net&amp;folderid=FXBD7C7F6B-9B1F-2A1F-0516-E0DC6DE0460E","FX220310978")</f>
        <v>FX220310978</v>
      </c>
      <c r="F263" t="s">
        <v>19</v>
      </c>
      <c r="G263" t="s">
        <v>19</v>
      </c>
      <c r="H263" t="s">
        <v>83</v>
      </c>
      <c r="I263" t="s">
        <v>725</v>
      </c>
      <c r="J263">
        <v>76</v>
      </c>
      <c r="K263" t="s">
        <v>85</v>
      </c>
      <c r="L263" t="s">
        <v>86</v>
      </c>
      <c r="M263" t="s">
        <v>87</v>
      </c>
      <c r="N263">
        <v>1</v>
      </c>
      <c r="O263" s="1">
        <v>44684.688773148147</v>
      </c>
      <c r="P263" s="1">
        <v>44684.707685185182</v>
      </c>
      <c r="Q263">
        <v>1511</v>
      </c>
      <c r="R263">
        <v>123</v>
      </c>
      <c r="S263" t="b">
        <v>0</v>
      </c>
      <c r="T263" t="s">
        <v>88</v>
      </c>
      <c r="U263" t="b">
        <v>0</v>
      </c>
      <c r="V263" t="s">
        <v>223</v>
      </c>
      <c r="W263" s="1">
        <v>44684.707685185182</v>
      </c>
      <c r="X263">
        <v>88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76</v>
      </c>
      <c r="AE263">
        <v>71</v>
      </c>
      <c r="AF263">
        <v>0</v>
      </c>
      <c r="AG263">
        <v>2</v>
      </c>
      <c r="AH263" t="s">
        <v>88</v>
      </c>
      <c r="AI263" t="s">
        <v>88</v>
      </c>
      <c r="AJ263" t="s">
        <v>88</v>
      </c>
      <c r="AK263" t="s">
        <v>88</v>
      </c>
      <c r="AL263" t="s">
        <v>88</v>
      </c>
      <c r="AM263" t="s">
        <v>88</v>
      </c>
      <c r="AN263" t="s">
        <v>88</v>
      </c>
      <c r="AO263" t="s">
        <v>88</v>
      </c>
      <c r="AP263" t="s">
        <v>88</v>
      </c>
      <c r="AQ263" t="s">
        <v>88</v>
      </c>
      <c r="AR263" t="s">
        <v>88</v>
      </c>
      <c r="AS263" t="s">
        <v>88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x14ac:dyDescent="0.35">
      <c r="A264" t="s">
        <v>726</v>
      </c>
      <c r="B264" t="s">
        <v>80</v>
      </c>
      <c r="C264" t="s">
        <v>727</v>
      </c>
      <c r="D264" t="s">
        <v>82</v>
      </c>
      <c r="E264" s="2" t="str">
        <f>HYPERLINK("capsilon://?command=openfolder&amp;siteaddress=FAM.docvelocity-na8.net&amp;folderid=FXB8386B0D-1790-EBDB-447D-668F859A7350","FX2204364")</f>
        <v>FX2204364</v>
      </c>
      <c r="F264" t="s">
        <v>19</v>
      </c>
      <c r="G264" t="s">
        <v>19</v>
      </c>
      <c r="H264" t="s">
        <v>83</v>
      </c>
      <c r="I264" t="s">
        <v>728</v>
      </c>
      <c r="J264">
        <v>80</v>
      </c>
      <c r="K264" t="s">
        <v>85</v>
      </c>
      <c r="L264" t="s">
        <v>86</v>
      </c>
      <c r="M264" t="s">
        <v>87</v>
      </c>
      <c r="N264">
        <v>2</v>
      </c>
      <c r="O264" s="1">
        <v>44684.698842592596</v>
      </c>
      <c r="P264" s="1">
        <v>44684.723819444444</v>
      </c>
      <c r="Q264">
        <v>593</v>
      </c>
      <c r="R264">
        <v>1565</v>
      </c>
      <c r="S264" t="b">
        <v>0</v>
      </c>
      <c r="T264" t="s">
        <v>88</v>
      </c>
      <c r="U264" t="b">
        <v>0</v>
      </c>
      <c r="V264" t="s">
        <v>93</v>
      </c>
      <c r="W264" s="1">
        <v>44684.71670138889</v>
      </c>
      <c r="X264">
        <v>1281</v>
      </c>
      <c r="Y264">
        <v>70</v>
      </c>
      <c r="Z264">
        <v>0</v>
      </c>
      <c r="AA264">
        <v>70</v>
      </c>
      <c r="AB264">
        <v>0</v>
      </c>
      <c r="AC264">
        <v>20</v>
      </c>
      <c r="AD264">
        <v>10</v>
      </c>
      <c r="AE264">
        <v>0</v>
      </c>
      <c r="AF264">
        <v>0</v>
      </c>
      <c r="AG264">
        <v>0</v>
      </c>
      <c r="AH264" t="s">
        <v>218</v>
      </c>
      <c r="AI264" s="1">
        <v>44684.723819444444</v>
      </c>
      <c r="AJ264">
        <v>284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10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x14ac:dyDescent="0.35">
      <c r="A265" t="s">
        <v>729</v>
      </c>
      <c r="B265" t="s">
        <v>80</v>
      </c>
      <c r="C265" t="s">
        <v>727</v>
      </c>
      <c r="D265" t="s">
        <v>82</v>
      </c>
      <c r="E265" s="2" t="str">
        <f>HYPERLINK("capsilon://?command=openfolder&amp;siteaddress=FAM.docvelocity-na8.net&amp;folderid=FXB8386B0D-1790-EBDB-447D-668F859A7350","FX2204364")</f>
        <v>FX2204364</v>
      </c>
      <c r="F265" t="s">
        <v>19</v>
      </c>
      <c r="G265" t="s">
        <v>19</v>
      </c>
      <c r="H265" t="s">
        <v>83</v>
      </c>
      <c r="I265" t="s">
        <v>730</v>
      </c>
      <c r="J265">
        <v>0</v>
      </c>
      <c r="K265" t="s">
        <v>85</v>
      </c>
      <c r="L265" t="s">
        <v>86</v>
      </c>
      <c r="M265" t="s">
        <v>87</v>
      </c>
      <c r="N265">
        <v>1</v>
      </c>
      <c r="O265" s="1">
        <v>44684.704664351855</v>
      </c>
      <c r="P265" s="1">
        <v>44684.708182870374</v>
      </c>
      <c r="Q265">
        <v>262</v>
      </c>
      <c r="R265">
        <v>42</v>
      </c>
      <c r="S265" t="b">
        <v>0</v>
      </c>
      <c r="T265" t="s">
        <v>88</v>
      </c>
      <c r="U265" t="b">
        <v>0</v>
      </c>
      <c r="V265" t="s">
        <v>223</v>
      </c>
      <c r="W265" s="1">
        <v>44684.708182870374</v>
      </c>
      <c r="X265">
        <v>42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52</v>
      </c>
      <c r="AF265">
        <v>0</v>
      </c>
      <c r="AG265">
        <v>1</v>
      </c>
      <c r="AH265" t="s">
        <v>88</v>
      </c>
      <c r="AI265" t="s">
        <v>88</v>
      </c>
      <c r="AJ265" t="s">
        <v>88</v>
      </c>
      <c r="AK265" t="s">
        <v>88</v>
      </c>
      <c r="AL265" t="s">
        <v>88</v>
      </c>
      <c r="AM265" t="s">
        <v>88</v>
      </c>
      <c r="AN265" t="s">
        <v>88</v>
      </c>
      <c r="AO265" t="s">
        <v>88</v>
      </c>
      <c r="AP265" t="s">
        <v>88</v>
      </c>
      <c r="AQ265" t="s">
        <v>88</v>
      </c>
      <c r="AR265" t="s">
        <v>88</v>
      </c>
      <c r="AS265" t="s">
        <v>88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 x14ac:dyDescent="0.35">
      <c r="A266" t="s">
        <v>731</v>
      </c>
      <c r="B266" t="s">
        <v>80</v>
      </c>
      <c r="C266" t="s">
        <v>732</v>
      </c>
      <c r="D266" t="s">
        <v>82</v>
      </c>
      <c r="E266" s="2" t="str">
        <f>HYPERLINK("capsilon://?command=openfolder&amp;siteaddress=FAM.docvelocity-na8.net&amp;folderid=FX400C1FC6-641D-67D6-36E4-DCC5942721B9","FX22046416")</f>
        <v>FX22046416</v>
      </c>
      <c r="F266" t="s">
        <v>19</v>
      </c>
      <c r="G266" t="s">
        <v>19</v>
      </c>
      <c r="H266" t="s">
        <v>83</v>
      </c>
      <c r="I266" t="s">
        <v>733</v>
      </c>
      <c r="J266">
        <v>0</v>
      </c>
      <c r="K266" t="s">
        <v>85</v>
      </c>
      <c r="L266" t="s">
        <v>86</v>
      </c>
      <c r="M266" t="s">
        <v>87</v>
      </c>
      <c r="N266">
        <v>2</v>
      </c>
      <c r="O266" s="1">
        <v>44684.706134259257</v>
      </c>
      <c r="P266" s="1">
        <v>44684.728472222225</v>
      </c>
      <c r="Q266">
        <v>1811</v>
      </c>
      <c r="R266">
        <v>119</v>
      </c>
      <c r="S266" t="b">
        <v>0</v>
      </c>
      <c r="T266" t="s">
        <v>88</v>
      </c>
      <c r="U266" t="b">
        <v>0</v>
      </c>
      <c r="V266" t="s">
        <v>223</v>
      </c>
      <c r="W266" s="1">
        <v>44684.709108796298</v>
      </c>
      <c r="X266">
        <v>79</v>
      </c>
      <c r="Y266">
        <v>9</v>
      </c>
      <c r="Z266">
        <v>0</v>
      </c>
      <c r="AA266">
        <v>9</v>
      </c>
      <c r="AB266">
        <v>0</v>
      </c>
      <c r="AC266">
        <v>2</v>
      </c>
      <c r="AD266">
        <v>-9</v>
      </c>
      <c r="AE266">
        <v>0</v>
      </c>
      <c r="AF266">
        <v>0</v>
      </c>
      <c r="AG266">
        <v>0</v>
      </c>
      <c r="AH266" t="s">
        <v>218</v>
      </c>
      <c r="AI266" s="1">
        <v>44684.728472222225</v>
      </c>
      <c r="AJ266">
        <v>40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-9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 x14ac:dyDescent="0.35">
      <c r="A267" t="s">
        <v>734</v>
      </c>
      <c r="B267" t="s">
        <v>80</v>
      </c>
      <c r="C267" t="s">
        <v>722</v>
      </c>
      <c r="D267" t="s">
        <v>82</v>
      </c>
      <c r="E267" s="2" t="str">
        <f>HYPERLINK("capsilon://?command=openfolder&amp;siteaddress=FAM.docvelocity-na8.net&amp;folderid=FXBD7C7F6B-9B1F-2A1F-0516-E0DC6DE0460E","FX220310978")</f>
        <v>FX220310978</v>
      </c>
      <c r="F267" t="s">
        <v>19</v>
      </c>
      <c r="G267" t="s">
        <v>19</v>
      </c>
      <c r="H267" t="s">
        <v>83</v>
      </c>
      <c r="I267" t="s">
        <v>725</v>
      </c>
      <c r="J267">
        <v>100</v>
      </c>
      <c r="K267" t="s">
        <v>85</v>
      </c>
      <c r="L267" t="s">
        <v>86</v>
      </c>
      <c r="M267" t="s">
        <v>87</v>
      </c>
      <c r="N267">
        <v>2</v>
      </c>
      <c r="O267" s="1">
        <v>44684.708310185182</v>
      </c>
      <c r="P267" s="1">
        <v>44684.719155092593</v>
      </c>
      <c r="Q267">
        <v>362</v>
      </c>
      <c r="R267">
        <v>575</v>
      </c>
      <c r="S267" t="b">
        <v>0</v>
      </c>
      <c r="T267" t="s">
        <v>88</v>
      </c>
      <c r="U267" t="b">
        <v>1</v>
      </c>
      <c r="V267" t="s">
        <v>223</v>
      </c>
      <c r="W267" s="1">
        <v>44684.713101851848</v>
      </c>
      <c r="X267">
        <v>344</v>
      </c>
      <c r="Y267">
        <v>90</v>
      </c>
      <c r="Z267">
        <v>0</v>
      </c>
      <c r="AA267">
        <v>90</v>
      </c>
      <c r="AB267">
        <v>0</v>
      </c>
      <c r="AC267">
        <v>5</v>
      </c>
      <c r="AD267">
        <v>10</v>
      </c>
      <c r="AE267">
        <v>0</v>
      </c>
      <c r="AF267">
        <v>0</v>
      </c>
      <c r="AG267">
        <v>0</v>
      </c>
      <c r="AH267" t="s">
        <v>218</v>
      </c>
      <c r="AI267" s="1">
        <v>44684.719155092593</v>
      </c>
      <c r="AJ267">
        <v>231</v>
      </c>
      <c r="AK267">
        <v>3</v>
      </c>
      <c r="AL267">
        <v>0</v>
      </c>
      <c r="AM267">
        <v>3</v>
      </c>
      <c r="AN267">
        <v>0</v>
      </c>
      <c r="AO267">
        <v>3</v>
      </c>
      <c r="AP267">
        <v>7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 x14ac:dyDescent="0.35">
      <c r="A268" t="s">
        <v>735</v>
      </c>
      <c r="B268" t="s">
        <v>80</v>
      </c>
      <c r="C268" t="s">
        <v>727</v>
      </c>
      <c r="D268" t="s">
        <v>82</v>
      </c>
      <c r="E268" s="2" t="str">
        <f>HYPERLINK("capsilon://?command=openfolder&amp;siteaddress=FAM.docvelocity-na8.net&amp;folderid=FXB8386B0D-1790-EBDB-447D-668F859A7350","FX2204364")</f>
        <v>FX2204364</v>
      </c>
      <c r="F268" t="s">
        <v>19</v>
      </c>
      <c r="G268" t="s">
        <v>19</v>
      </c>
      <c r="H268" t="s">
        <v>83</v>
      </c>
      <c r="I268" t="s">
        <v>736</v>
      </c>
      <c r="J268">
        <v>65</v>
      </c>
      <c r="K268" t="s">
        <v>85</v>
      </c>
      <c r="L268" t="s">
        <v>86</v>
      </c>
      <c r="M268" t="s">
        <v>87</v>
      </c>
      <c r="N268">
        <v>2</v>
      </c>
      <c r="O268" s="1">
        <v>44684.708553240744</v>
      </c>
      <c r="P268" s="1">
        <v>44684.730034722219</v>
      </c>
      <c r="Q268">
        <v>1444</v>
      </c>
      <c r="R268">
        <v>412</v>
      </c>
      <c r="S268" t="b">
        <v>0</v>
      </c>
      <c r="T268" t="s">
        <v>88</v>
      </c>
      <c r="U268" t="b">
        <v>0</v>
      </c>
      <c r="V268" t="s">
        <v>223</v>
      </c>
      <c r="W268" s="1">
        <v>44684.716331018521</v>
      </c>
      <c r="X268">
        <v>278</v>
      </c>
      <c r="Y268">
        <v>60</v>
      </c>
      <c r="Z268">
        <v>0</v>
      </c>
      <c r="AA268">
        <v>60</v>
      </c>
      <c r="AB268">
        <v>0</v>
      </c>
      <c r="AC268">
        <v>2</v>
      </c>
      <c r="AD268">
        <v>5</v>
      </c>
      <c r="AE268">
        <v>0</v>
      </c>
      <c r="AF268">
        <v>0</v>
      </c>
      <c r="AG268">
        <v>0</v>
      </c>
      <c r="AH268" t="s">
        <v>218</v>
      </c>
      <c r="AI268" s="1">
        <v>44684.730034722219</v>
      </c>
      <c r="AJ268">
        <v>134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5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 x14ac:dyDescent="0.35">
      <c r="A269" t="s">
        <v>737</v>
      </c>
      <c r="B269" t="s">
        <v>80</v>
      </c>
      <c r="C269" t="s">
        <v>727</v>
      </c>
      <c r="D269" t="s">
        <v>82</v>
      </c>
      <c r="E269" s="2" t="str">
        <f>HYPERLINK("capsilon://?command=openfolder&amp;siteaddress=FAM.docvelocity-na8.net&amp;folderid=FXB8386B0D-1790-EBDB-447D-668F859A7350","FX2204364")</f>
        <v>FX2204364</v>
      </c>
      <c r="F269" t="s">
        <v>19</v>
      </c>
      <c r="G269" t="s">
        <v>19</v>
      </c>
      <c r="H269" t="s">
        <v>83</v>
      </c>
      <c r="I269" t="s">
        <v>730</v>
      </c>
      <c r="J269">
        <v>0</v>
      </c>
      <c r="K269" t="s">
        <v>85</v>
      </c>
      <c r="L269" t="s">
        <v>86</v>
      </c>
      <c r="M269" t="s">
        <v>87</v>
      </c>
      <c r="N269">
        <v>2</v>
      </c>
      <c r="O269" s="1">
        <v>44684.708587962959</v>
      </c>
      <c r="P269" s="1">
        <v>44684.720520833333</v>
      </c>
      <c r="Q269">
        <v>586</v>
      </c>
      <c r="R269">
        <v>445</v>
      </c>
      <c r="S269" t="b">
        <v>0</v>
      </c>
      <c r="T269" t="s">
        <v>88</v>
      </c>
      <c r="U269" t="b">
        <v>1</v>
      </c>
      <c r="V269" t="s">
        <v>738</v>
      </c>
      <c r="W269" s="1">
        <v>44684.715810185182</v>
      </c>
      <c r="X269">
        <v>328</v>
      </c>
      <c r="Y269">
        <v>37</v>
      </c>
      <c r="Z269">
        <v>0</v>
      </c>
      <c r="AA269">
        <v>37</v>
      </c>
      <c r="AB269">
        <v>0</v>
      </c>
      <c r="AC269">
        <v>26</v>
      </c>
      <c r="AD269">
        <v>-37</v>
      </c>
      <c r="AE269">
        <v>0</v>
      </c>
      <c r="AF269">
        <v>0</v>
      </c>
      <c r="AG269">
        <v>0</v>
      </c>
      <c r="AH269" t="s">
        <v>218</v>
      </c>
      <c r="AI269" s="1">
        <v>44684.720520833333</v>
      </c>
      <c r="AJ269">
        <v>117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-37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 x14ac:dyDescent="0.35">
      <c r="A270" t="s">
        <v>739</v>
      </c>
      <c r="B270" t="s">
        <v>80</v>
      </c>
      <c r="C270" t="s">
        <v>654</v>
      </c>
      <c r="D270" t="s">
        <v>82</v>
      </c>
      <c r="E270" s="2" t="str">
        <f>HYPERLINK("capsilon://?command=openfolder&amp;siteaddress=FAM.docvelocity-na8.net&amp;folderid=FX6E527D5F-ABD0-4BD7-8BCE-6C491BFD25E5","FX22048838")</f>
        <v>FX22048838</v>
      </c>
      <c r="F270" t="s">
        <v>19</v>
      </c>
      <c r="G270" t="s">
        <v>19</v>
      </c>
      <c r="H270" t="s">
        <v>83</v>
      </c>
      <c r="I270" t="s">
        <v>740</v>
      </c>
      <c r="J270">
        <v>0</v>
      </c>
      <c r="K270" t="s">
        <v>85</v>
      </c>
      <c r="L270" t="s">
        <v>86</v>
      </c>
      <c r="M270" t="s">
        <v>87</v>
      </c>
      <c r="N270">
        <v>2</v>
      </c>
      <c r="O270" s="1">
        <v>44684.712916666664</v>
      </c>
      <c r="P270" s="1">
        <v>44684.730370370373</v>
      </c>
      <c r="Q270">
        <v>1401</v>
      </c>
      <c r="R270">
        <v>107</v>
      </c>
      <c r="S270" t="b">
        <v>0</v>
      </c>
      <c r="T270" t="s">
        <v>88</v>
      </c>
      <c r="U270" t="b">
        <v>0</v>
      </c>
      <c r="V270" t="s">
        <v>106</v>
      </c>
      <c r="W270" s="1">
        <v>44684.716793981483</v>
      </c>
      <c r="X270">
        <v>79</v>
      </c>
      <c r="Y270">
        <v>0</v>
      </c>
      <c r="Z270">
        <v>0</v>
      </c>
      <c r="AA270">
        <v>0</v>
      </c>
      <c r="AB270">
        <v>52</v>
      </c>
      <c r="AC270">
        <v>0</v>
      </c>
      <c r="AD270">
        <v>0</v>
      </c>
      <c r="AE270">
        <v>0</v>
      </c>
      <c r="AF270">
        <v>0</v>
      </c>
      <c r="AG270">
        <v>0</v>
      </c>
      <c r="AH270" t="s">
        <v>218</v>
      </c>
      <c r="AI270" s="1">
        <v>44684.730370370373</v>
      </c>
      <c r="AJ270">
        <v>28</v>
      </c>
      <c r="AK270">
        <v>0</v>
      </c>
      <c r="AL270">
        <v>0</v>
      </c>
      <c r="AM270">
        <v>0</v>
      </c>
      <c r="AN270">
        <v>52</v>
      </c>
      <c r="AO270">
        <v>0</v>
      </c>
      <c r="AP270">
        <v>0</v>
      </c>
      <c r="AQ270">
        <v>0</v>
      </c>
      <c r="AR270">
        <v>0</v>
      </c>
      <c r="AS270">
        <v>0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 x14ac:dyDescent="0.35">
      <c r="A271" t="s">
        <v>741</v>
      </c>
      <c r="B271" t="s">
        <v>80</v>
      </c>
      <c r="C271" t="s">
        <v>722</v>
      </c>
      <c r="D271" t="s">
        <v>82</v>
      </c>
      <c r="E271" s="2" t="str">
        <f>HYPERLINK("capsilon://?command=openfolder&amp;siteaddress=FAM.docvelocity-na8.net&amp;folderid=FXBD7C7F6B-9B1F-2A1F-0516-E0DC6DE0460E","FX220310978")</f>
        <v>FX220310978</v>
      </c>
      <c r="F271" t="s">
        <v>19</v>
      </c>
      <c r="G271" t="s">
        <v>19</v>
      </c>
      <c r="H271" t="s">
        <v>83</v>
      </c>
      <c r="I271" t="s">
        <v>723</v>
      </c>
      <c r="J271">
        <v>100</v>
      </c>
      <c r="K271" t="s">
        <v>85</v>
      </c>
      <c r="L271" t="s">
        <v>86</v>
      </c>
      <c r="M271" t="s">
        <v>87</v>
      </c>
      <c r="N271">
        <v>2</v>
      </c>
      <c r="O271" s="1">
        <v>44684.718460648146</v>
      </c>
      <c r="P271" s="1">
        <v>44684.727997685186</v>
      </c>
      <c r="Q271">
        <v>70</v>
      </c>
      <c r="R271">
        <v>754</v>
      </c>
      <c r="S271" t="b">
        <v>0</v>
      </c>
      <c r="T271" t="s">
        <v>88</v>
      </c>
      <c r="U271" t="b">
        <v>1</v>
      </c>
      <c r="V271" t="s">
        <v>106</v>
      </c>
      <c r="W271" s="1">
        <v>44684.723020833335</v>
      </c>
      <c r="X271">
        <v>394</v>
      </c>
      <c r="Y271">
        <v>90</v>
      </c>
      <c r="Z271">
        <v>0</v>
      </c>
      <c r="AA271">
        <v>90</v>
      </c>
      <c r="AB271">
        <v>0</v>
      </c>
      <c r="AC271">
        <v>8</v>
      </c>
      <c r="AD271">
        <v>10</v>
      </c>
      <c r="AE271">
        <v>0</v>
      </c>
      <c r="AF271">
        <v>0</v>
      </c>
      <c r="AG271">
        <v>0</v>
      </c>
      <c r="AH271" t="s">
        <v>218</v>
      </c>
      <c r="AI271" s="1">
        <v>44684.727997685186</v>
      </c>
      <c r="AJ271">
        <v>360</v>
      </c>
      <c r="AK271">
        <v>1</v>
      </c>
      <c r="AL271">
        <v>0</v>
      </c>
      <c r="AM271">
        <v>1</v>
      </c>
      <c r="AN271">
        <v>0</v>
      </c>
      <c r="AO271">
        <v>1</v>
      </c>
      <c r="AP271">
        <v>9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 x14ac:dyDescent="0.35">
      <c r="A272" t="s">
        <v>742</v>
      </c>
      <c r="B272" t="s">
        <v>80</v>
      </c>
      <c r="C272" t="s">
        <v>225</v>
      </c>
      <c r="D272" t="s">
        <v>82</v>
      </c>
      <c r="E272" s="2" t="str">
        <f>HYPERLINK("capsilon://?command=openfolder&amp;siteaddress=FAM.docvelocity-na8.net&amp;folderid=FX5A55E877-E4B2-19D2-A06D-A9692200BEE6","FX22038374")</f>
        <v>FX22038374</v>
      </c>
      <c r="F272" t="s">
        <v>19</v>
      </c>
      <c r="G272" t="s">
        <v>19</v>
      </c>
      <c r="H272" t="s">
        <v>83</v>
      </c>
      <c r="I272" t="s">
        <v>716</v>
      </c>
      <c r="J272">
        <v>84</v>
      </c>
      <c r="K272" t="s">
        <v>85</v>
      </c>
      <c r="L272" t="s">
        <v>86</v>
      </c>
      <c r="M272" t="s">
        <v>87</v>
      </c>
      <c r="N272">
        <v>2</v>
      </c>
      <c r="O272" s="1">
        <v>44683.449652777781</v>
      </c>
      <c r="P272" s="1">
        <v>44683.461840277778</v>
      </c>
      <c r="Q272">
        <v>430</v>
      </c>
      <c r="R272">
        <v>623</v>
      </c>
      <c r="S272" t="b">
        <v>0</v>
      </c>
      <c r="T272" t="s">
        <v>88</v>
      </c>
      <c r="U272" t="b">
        <v>1</v>
      </c>
      <c r="V272" t="s">
        <v>456</v>
      </c>
      <c r="W272" s="1">
        <v>44683.455381944441</v>
      </c>
      <c r="X272">
        <v>447</v>
      </c>
      <c r="Y272">
        <v>63</v>
      </c>
      <c r="Z272">
        <v>0</v>
      </c>
      <c r="AA272">
        <v>63</v>
      </c>
      <c r="AB272">
        <v>0</v>
      </c>
      <c r="AC272">
        <v>36</v>
      </c>
      <c r="AD272">
        <v>21</v>
      </c>
      <c r="AE272">
        <v>0</v>
      </c>
      <c r="AF272">
        <v>0</v>
      </c>
      <c r="AG272">
        <v>0</v>
      </c>
      <c r="AH272" t="s">
        <v>179</v>
      </c>
      <c r="AI272" s="1">
        <v>44683.461840277778</v>
      </c>
      <c r="AJ272">
        <v>149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21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 x14ac:dyDescent="0.35">
      <c r="A273" t="s">
        <v>743</v>
      </c>
      <c r="B273" t="s">
        <v>80</v>
      </c>
      <c r="C273" t="s">
        <v>654</v>
      </c>
      <c r="D273" t="s">
        <v>82</v>
      </c>
      <c r="E273" s="2" t="str">
        <f>HYPERLINK("capsilon://?command=openfolder&amp;siteaddress=FAM.docvelocity-na8.net&amp;folderid=FX6E527D5F-ABD0-4BD7-8BCE-6C491BFD25E5","FX22048838")</f>
        <v>FX22048838</v>
      </c>
      <c r="F273" t="s">
        <v>19</v>
      </c>
      <c r="G273" t="s">
        <v>19</v>
      </c>
      <c r="H273" t="s">
        <v>83</v>
      </c>
      <c r="I273" t="s">
        <v>744</v>
      </c>
      <c r="J273">
        <v>0</v>
      </c>
      <c r="K273" t="s">
        <v>85</v>
      </c>
      <c r="L273" t="s">
        <v>86</v>
      </c>
      <c r="M273" t="s">
        <v>87</v>
      </c>
      <c r="N273">
        <v>2</v>
      </c>
      <c r="O273" s="1">
        <v>44684.779629629629</v>
      </c>
      <c r="P273" s="1">
        <v>44684.796365740738</v>
      </c>
      <c r="Q273">
        <v>910</v>
      </c>
      <c r="R273">
        <v>536</v>
      </c>
      <c r="S273" t="b">
        <v>0</v>
      </c>
      <c r="T273" t="s">
        <v>88</v>
      </c>
      <c r="U273" t="b">
        <v>0</v>
      </c>
      <c r="V273" t="s">
        <v>114</v>
      </c>
      <c r="W273" s="1">
        <v>44684.792013888888</v>
      </c>
      <c r="X273">
        <v>301</v>
      </c>
      <c r="Y273">
        <v>52</v>
      </c>
      <c r="Z273">
        <v>0</v>
      </c>
      <c r="AA273">
        <v>52</v>
      </c>
      <c r="AB273">
        <v>0</v>
      </c>
      <c r="AC273">
        <v>40</v>
      </c>
      <c r="AD273">
        <v>-52</v>
      </c>
      <c r="AE273">
        <v>0</v>
      </c>
      <c r="AF273">
        <v>0</v>
      </c>
      <c r="AG273">
        <v>0</v>
      </c>
      <c r="AH273" t="s">
        <v>218</v>
      </c>
      <c r="AI273" s="1">
        <v>44684.796365740738</v>
      </c>
      <c r="AJ273">
        <v>148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-52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 x14ac:dyDescent="0.35">
      <c r="A274" t="s">
        <v>745</v>
      </c>
      <c r="B274" t="s">
        <v>80</v>
      </c>
      <c r="C274" t="s">
        <v>746</v>
      </c>
      <c r="D274" t="s">
        <v>82</v>
      </c>
      <c r="E274" s="2" t="str">
        <f>HYPERLINK("capsilon://?command=openfolder&amp;siteaddress=FAM.docvelocity-na8.net&amp;folderid=FX8881C2F7-C8E4-8EAD-00F6-795D909976EF","FX22049931")</f>
        <v>FX22049931</v>
      </c>
      <c r="F274" t="s">
        <v>19</v>
      </c>
      <c r="G274" t="s">
        <v>19</v>
      </c>
      <c r="H274" t="s">
        <v>83</v>
      </c>
      <c r="I274" t="s">
        <v>747</v>
      </c>
      <c r="J274">
        <v>0</v>
      </c>
      <c r="K274" t="s">
        <v>85</v>
      </c>
      <c r="L274" t="s">
        <v>86</v>
      </c>
      <c r="M274" t="s">
        <v>87</v>
      </c>
      <c r="N274">
        <v>2</v>
      </c>
      <c r="O274" s="1">
        <v>44684.784074074072</v>
      </c>
      <c r="P274" s="1">
        <v>44684.797430555554</v>
      </c>
      <c r="Q274">
        <v>719</v>
      </c>
      <c r="R274">
        <v>435</v>
      </c>
      <c r="S274" t="b">
        <v>0</v>
      </c>
      <c r="T274" t="s">
        <v>88</v>
      </c>
      <c r="U274" t="b">
        <v>0</v>
      </c>
      <c r="V274" t="s">
        <v>223</v>
      </c>
      <c r="W274" s="1">
        <v>44684.791516203702</v>
      </c>
      <c r="X274">
        <v>229</v>
      </c>
      <c r="Y274">
        <v>37</v>
      </c>
      <c r="Z274">
        <v>0</v>
      </c>
      <c r="AA274">
        <v>37</v>
      </c>
      <c r="AB274">
        <v>0</v>
      </c>
      <c r="AC274">
        <v>21</v>
      </c>
      <c r="AD274">
        <v>-37</v>
      </c>
      <c r="AE274">
        <v>0</v>
      </c>
      <c r="AF274">
        <v>0</v>
      </c>
      <c r="AG274">
        <v>0</v>
      </c>
      <c r="AH274" t="s">
        <v>119</v>
      </c>
      <c r="AI274" s="1">
        <v>44684.797430555554</v>
      </c>
      <c r="AJ274">
        <v>206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-37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 x14ac:dyDescent="0.35">
      <c r="A275" t="s">
        <v>748</v>
      </c>
      <c r="B275" t="s">
        <v>80</v>
      </c>
      <c r="C275" t="s">
        <v>567</v>
      </c>
      <c r="D275" t="s">
        <v>82</v>
      </c>
      <c r="E275" s="2" t="str">
        <f>HYPERLINK("capsilon://?command=openfolder&amp;siteaddress=FAM.docvelocity-na8.net&amp;folderid=FX2A4A626F-1626-5B3E-0D74-072114D601C7","FX22048404")</f>
        <v>FX22048404</v>
      </c>
      <c r="F275" t="s">
        <v>19</v>
      </c>
      <c r="G275" t="s">
        <v>19</v>
      </c>
      <c r="H275" t="s">
        <v>83</v>
      </c>
      <c r="I275" t="s">
        <v>749</v>
      </c>
      <c r="J275">
        <v>0</v>
      </c>
      <c r="K275" t="s">
        <v>85</v>
      </c>
      <c r="L275" t="s">
        <v>86</v>
      </c>
      <c r="M275" t="s">
        <v>87</v>
      </c>
      <c r="N275">
        <v>2</v>
      </c>
      <c r="O275" s="1">
        <v>44684.800185185188</v>
      </c>
      <c r="P275" s="1">
        <v>44684.97074074074</v>
      </c>
      <c r="Q275">
        <v>12288</v>
      </c>
      <c r="R275">
        <v>2448</v>
      </c>
      <c r="S275" t="b">
        <v>0</v>
      </c>
      <c r="T275" t="s">
        <v>88</v>
      </c>
      <c r="U275" t="b">
        <v>0</v>
      </c>
      <c r="V275" t="s">
        <v>389</v>
      </c>
      <c r="W275" s="1">
        <v>44684.847812499997</v>
      </c>
      <c r="X275">
        <v>1352</v>
      </c>
      <c r="Y275">
        <v>104</v>
      </c>
      <c r="Z275">
        <v>0</v>
      </c>
      <c r="AA275">
        <v>104</v>
      </c>
      <c r="AB275">
        <v>0</v>
      </c>
      <c r="AC275">
        <v>85</v>
      </c>
      <c r="AD275">
        <v>-104</v>
      </c>
      <c r="AE275">
        <v>0</v>
      </c>
      <c r="AF275">
        <v>0</v>
      </c>
      <c r="AG275">
        <v>0</v>
      </c>
      <c r="AH275" t="s">
        <v>127</v>
      </c>
      <c r="AI275" s="1">
        <v>44684.97074074074</v>
      </c>
      <c r="AJ275">
        <v>358</v>
      </c>
      <c r="AK275">
        <v>2</v>
      </c>
      <c r="AL275">
        <v>0</v>
      </c>
      <c r="AM275">
        <v>2</v>
      </c>
      <c r="AN275">
        <v>0</v>
      </c>
      <c r="AO275">
        <v>2</v>
      </c>
      <c r="AP275">
        <v>-106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 x14ac:dyDescent="0.35">
      <c r="A276" t="s">
        <v>750</v>
      </c>
      <c r="B276" t="s">
        <v>80</v>
      </c>
      <c r="C276" t="s">
        <v>751</v>
      </c>
      <c r="D276" t="s">
        <v>82</v>
      </c>
      <c r="E276" s="2" t="str">
        <f>HYPERLINK("capsilon://?command=openfolder&amp;siteaddress=FAM.docvelocity-na8.net&amp;folderid=FXA15D39E6-316B-FE89-E941-3C1820D96417","FX22047345")</f>
        <v>FX22047345</v>
      </c>
      <c r="F276" t="s">
        <v>19</v>
      </c>
      <c r="G276" t="s">
        <v>19</v>
      </c>
      <c r="H276" t="s">
        <v>83</v>
      </c>
      <c r="I276" t="s">
        <v>752</v>
      </c>
      <c r="J276">
        <v>43</v>
      </c>
      <c r="K276" t="s">
        <v>85</v>
      </c>
      <c r="L276" t="s">
        <v>86</v>
      </c>
      <c r="M276" t="s">
        <v>87</v>
      </c>
      <c r="N276">
        <v>2</v>
      </c>
      <c r="O276" s="1">
        <v>44684.84103009259</v>
      </c>
      <c r="P276" s="1">
        <v>44684.970752314817</v>
      </c>
      <c r="Q276">
        <v>10839</v>
      </c>
      <c r="R276">
        <v>369</v>
      </c>
      <c r="S276" t="b">
        <v>0</v>
      </c>
      <c r="T276" t="s">
        <v>88</v>
      </c>
      <c r="U276" t="b">
        <v>0</v>
      </c>
      <c r="V276" t="s">
        <v>389</v>
      </c>
      <c r="W276" s="1">
        <v>44684.855185185188</v>
      </c>
      <c r="X276">
        <v>292</v>
      </c>
      <c r="Y276">
        <v>38</v>
      </c>
      <c r="Z276">
        <v>0</v>
      </c>
      <c r="AA276">
        <v>38</v>
      </c>
      <c r="AB276">
        <v>0</v>
      </c>
      <c r="AC276">
        <v>2</v>
      </c>
      <c r="AD276">
        <v>5</v>
      </c>
      <c r="AE276">
        <v>0</v>
      </c>
      <c r="AF276">
        <v>0</v>
      </c>
      <c r="AG276">
        <v>0</v>
      </c>
      <c r="AH276" t="s">
        <v>753</v>
      </c>
      <c r="AI276" s="1">
        <v>44684.970752314817</v>
      </c>
      <c r="AJ276">
        <v>73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5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 x14ac:dyDescent="0.35">
      <c r="A277" t="s">
        <v>754</v>
      </c>
      <c r="B277" t="s">
        <v>80</v>
      </c>
      <c r="C277" t="s">
        <v>751</v>
      </c>
      <c r="D277" t="s">
        <v>82</v>
      </c>
      <c r="E277" s="2" t="str">
        <f>HYPERLINK("capsilon://?command=openfolder&amp;siteaddress=FAM.docvelocity-na8.net&amp;folderid=FXA15D39E6-316B-FE89-E941-3C1820D96417","FX22047345")</f>
        <v>FX22047345</v>
      </c>
      <c r="F277" t="s">
        <v>19</v>
      </c>
      <c r="G277" t="s">
        <v>19</v>
      </c>
      <c r="H277" t="s">
        <v>83</v>
      </c>
      <c r="I277" t="s">
        <v>755</v>
      </c>
      <c r="J277">
        <v>48</v>
      </c>
      <c r="K277" t="s">
        <v>85</v>
      </c>
      <c r="L277" t="s">
        <v>86</v>
      </c>
      <c r="M277" t="s">
        <v>87</v>
      </c>
      <c r="N277">
        <v>2</v>
      </c>
      <c r="O277" s="1">
        <v>44684.841192129628</v>
      </c>
      <c r="P277" s="1">
        <v>44684.972418981481</v>
      </c>
      <c r="Q277">
        <v>10829</v>
      </c>
      <c r="R277">
        <v>509</v>
      </c>
      <c r="S277" t="b">
        <v>0</v>
      </c>
      <c r="T277" t="s">
        <v>88</v>
      </c>
      <c r="U277" t="b">
        <v>0</v>
      </c>
      <c r="V277" t="s">
        <v>389</v>
      </c>
      <c r="W277" s="1">
        <v>44684.859409722223</v>
      </c>
      <c r="X277">
        <v>365</v>
      </c>
      <c r="Y277">
        <v>43</v>
      </c>
      <c r="Z277">
        <v>0</v>
      </c>
      <c r="AA277">
        <v>43</v>
      </c>
      <c r="AB277">
        <v>0</v>
      </c>
      <c r="AC277">
        <v>1</v>
      </c>
      <c r="AD277">
        <v>5</v>
      </c>
      <c r="AE277">
        <v>0</v>
      </c>
      <c r="AF277">
        <v>0</v>
      </c>
      <c r="AG277">
        <v>0</v>
      </c>
      <c r="AH277" t="s">
        <v>127</v>
      </c>
      <c r="AI277" s="1">
        <v>44684.972418981481</v>
      </c>
      <c r="AJ277">
        <v>144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5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 x14ac:dyDescent="0.35">
      <c r="A278" t="s">
        <v>756</v>
      </c>
      <c r="B278" t="s">
        <v>80</v>
      </c>
      <c r="C278" t="s">
        <v>757</v>
      </c>
      <c r="D278" t="s">
        <v>82</v>
      </c>
      <c r="E278" s="2" t="str">
        <f>HYPERLINK("capsilon://?command=openfolder&amp;siteaddress=FAM.docvelocity-na8.net&amp;folderid=FX09DEA2BE-6509-F28F-9BA4-84F7E916A27C","FX22048376")</f>
        <v>FX22048376</v>
      </c>
      <c r="F278" t="s">
        <v>19</v>
      </c>
      <c r="G278" t="s">
        <v>19</v>
      </c>
      <c r="H278" t="s">
        <v>83</v>
      </c>
      <c r="I278" t="s">
        <v>758</v>
      </c>
      <c r="J278">
        <v>0</v>
      </c>
      <c r="K278" t="s">
        <v>85</v>
      </c>
      <c r="L278" t="s">
        <v>86</v>
      </c>
      <c r="M278" t="s">
        <v>87</v>
      </c>
      <c r="N278">
        <v>1</v>
      </c>
      <c r="O278" s="1">
        <v>44684.842499999999</v>
      </c>
      <c r="P278" s="1">
        <v>44684.869780092595</v>
      </c>
      <c r="Q278">
        <v>1462</v>
      </c>
      <c r="R278">
        <v>895</v>
      </c>
      <c r="S278" t="b">
        <v>0</v>
      </c>
      <c r="T278" t="s">
        <v>88</v>
      </c>
      <c r="U278" t="b">
        <v>0</v>
      </c>
      <c r="V278" t="s">
        <v>389</v>
      </c>
      <c r="W278" s="1">
        <v>44684.869780092595</v>
      </c>
      <c r="X278">
        <v>895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52</v>
      </c>
      <c r="AF278">
        <v>0</v>
      </c>
      <c r="AG278">
        <v>3</v>
      </c>
      <c r="AH278" t="s">
        <v>88</v>
      </c>
      <c r="AI278" t="s">
        <v>88</v>
      </c>
      <c r="AJ278" t="s">
        <v>88</v>
      </c>
      <c r="AK278" t="s">
        <v>88</v>
      </c>
      <c r="AL278" t="s">
        <v>88</v>
      </c>
      <c r="AM278" t="s">
        <v>88</v>
      </c>
      <c r="AN278" t="s">
        <v>88</v>
      </c>
      <c r="AO278" t="s">
        <v>88</v>
      </c>
      <c r="AP278" t="s">
        <v>88</v>
      </c>
      <c r="AQ278" t="s">
        <v>88</v>
      </c>
      <c r="AR278" t="s">
        <v>88</v>
      </c>
      <c r="AS278" t="s">
        <v>88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 x14ac:dyDescent="0.35">
      <c r="A279" t="s">
        <v>759</v>
      </c>
      <c r="B279" t="s">
        <v>80</v>
      </c>
      <c r="C279" t="s">
        <v>757</v>
      </c>
      <c r="D279" t="s">
        <v>82</v>
      </c>
      <c r="E279" s="2" t="str">
        <f>HYPERLINK("capsilon://?command=openfolder&amp;siteaddress=FAM.docvelocity-na8.net&amp;folderid=FX09DEA2BE-6509-F28F-9BA4-84F7E916A27C","FX22048376")</f>
        <v>FX22048376</v>
      </c>
      <c r="F279" t="s">
        <v>19</v>
      </c>
      <c r="G279" t="s">
        <v>19</v>
      </c>
      <c r="H279" t="s">
        <v>83</v>
      </c>
      <c r="I279" t="s">
        <v>758</v>
      </c>
      <c r="J279">
        <v>0</v>
      </c>
      <c r="K279" t="s">
        <v>85</v>
      </c>
      <c r="L279" t="s">
        <v>86</v>
      </c>
      <c r="M279" t="s">
        <v>87</v>
      </c>
      <c r="N279">
        <v>2</v>
      </c>
      <c r="O279" s="1">
        <v>44684.870219907411</v>
      </c>
      <c r="P279" s="1">
        <v>44684.969895833332</v>
      </c>
      <c r="Q279">
        <v>5680</v>
      </c>
      <c r="R279">
        <v>2932</v>
      </c>
      <c r="S279" t="b">
        <v>0</v>
      </c>
      <c r="T279" t="s">
        <v>88</v>
      </c>
      <c r="U279" t="b">
        <v>1</v>
      </c>
      <c r="V279" t="s">
        <v>389</v>
      </c>
      <c r="W279" s="1">
        <v>44684.962719907409</v>
      </c>
      <c r="X279">
        <v>2530</v>
      </c>
      <c r="Y279">
        <v>111</v>
      </c>
      <c r="Z279">
        <v>0</v>
      </c>
      <c r="AA279">
        <v>111</v>
      </c>
      <c r="AB279">
        <v>0</v>
      </c>
      <c r="AC279">
        <v>93</v>
      </c>
      <c r="AD279">
        <v>-111</v>
      </c>
      <c r="AE279">
        <v>0</v>
      </c>
      <c r="AF279">
        <v>0</v>
      </c>
      <c r="AG279">
        <v>0</v>
      </c>
      <c r="AH279" t="s">
        <v>753</v>
      </c>
      <c r="AI279" s="1">
        <v>44684.969895833332</v>
      </c>
      <c r="AJ279">
        <v>402</v>
      </c>
      <c r="AK279">
        <v>5</v>
      </c>
      <c r="AL279">
        <v>0</v>
      </c>
      <c r="AM279">
        <v>5</v>
      </c>
      <c r="AN279">
        <v>0</v>
      </c>
      <c r="AO279">
        <v>4</v>
      </c>
      <c r="AP279">
        <v>-116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 x14ac:dyDescent="0.35">
      <c r="A280" t="s">
        <v>760</v>
      </c>
      <c r="B280" t="s">
        <v>80</v>
      </c>
      <c r="C280" t="s">
        <v>761</v>
      </c>
      <c r="D280" t="s">
        <v>82</v>
      </c>
      <c r="E280" s="2" t="str">
        <f>HYPERLINK("capsilon://?command=openfolder&amp;siteaddress=FAM.docvelocity-na8.net&amp;folderid=FX94CE4D71-49F1-75F5-5C0D-9E37109E1237","FX22049144")</f>
        <v>FX22049144</v>
      </c>
      <c r="F280" t="s">
        <v>19</v>
      </c>
      <c r="G280" t="s">
        <v>19</v>
      </c>
      <c r="H280" t="s">
        <v>83</v>
      </c>
      <c r="I280" t="s">
        <v>762</v>
      </c>
      <c r="J280">
        <v>0</v>
      </c>
      <c r="K280" t="s">
        <v>85</v>
      </c>
      <c r="L280" t="s">
        <v>86</v>
      </c>
      <c r="M280" t="s">
        <v>87</v>
      </c>
      <c r="N280">
        <v>2</v>
      </c>
      <c r="O280" s="1">
        <v>44683.462951388887</v>
      </c>
      <c r="P280" s="1">
        <v>44683.478831018518</v>
      </c>
      <c r="Q280">
        <v>249</v>
      </c>
      <c r="R280">
        <v>1123</v>
      </c>
      <c r="S280" t="b">
        <v>0</v>
      </c>
      <c r="T280" t="s">
        <v>88</v>
      </c>
      <c r="U280" t="b">
        <v>0</v>
      </c>
      <c r="V280" t="s">
        <v>93</v>
      </c>
      <c r="W280" s="1">
        <v>44683.472592592596</v>
      </c>
      <c r="X280">
        <v>593</v>
      </c>
      <c r="Y280">
        <v>52</v>
      </c>
      <c r="Z280">
        <v>0</v>
      </c>
      <c r="AA280">
        <v>52</v>
      </c>
      <c r="AB280">
        <v>0</v>
      </c>
      <c r="AC280">
        <v>30</v>
      </c>
      <c r="AD280">
        <v>-52</v>
      </c>
      <c r="AE280">
        <v>0</v>
      </c>
      <c r="AF280">
        <v>0</v>
      </c>
      <c r="AG280">
        <v>0</v>
      </c>
      <c r="AH280" t="s">
        <v>603</v>
      </c>
      <c r="AI280" s="1">
        <v>44683.478831018518</v>
      </c>
      <c r="AJ280">
        <v>522</v>
      </c>
      <c r="AK280">
        <v>5</v>
      </c>
      <c r="AL280">
        <v>0</v>
      </c>
      <c r="AM280">
        <v>5</v>
      </c>
      <c r="AN280">
        <v>0</v>
      </c>
      <c r="AO280">
        <v>5</v>
      </c>
      <c r="AP280">
        <v>-57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 x14ac:dyDescent="0.35">
      <c r="A281" t="s">
        <v>763</v>
      </c>
      <c r="B281" t="s">
        <v>80</v>
      </c>
      <c r="C281" t="s">
        <v>564</v>
      </c>
      <c r="D281" t="s">
        <v>82</v>
      </c>
      <c r="E281" s="2" t="str">
        <f>HYPERLINK("capsilon://?command=openfolder&amp;siteaddress=FAM.docvelocity-na8.net&amp;folderid=FXAD22AB54-E168-79D5-ACC3-7158420606E3","FX22045469")</f>
        <v>FX22045469</v>
      </c>
      <c r="F281" t="s">
        <v>19</v>
      </c>
      <c r="G281" t="s">
        <v>19</v>
      </c>
      <c r="H281" t="s">
        <v>83</v>
      </c>
      <c r="I281" t="s">
        <v>764</v>
      </c>
      <c r="J281">
        <v>0</v>
      </c>
      <c r="K281" t="s">
        <v>85</v>
      </c>
      <c r="L281" t="s">
        <v>86</v>
      </c>
      <c r="M281" t="s">
        <v>87</v>
      </c>
      <c r="N281">
        <v>2</v>
      </c>
      <c r="O281" s="1">
        <v>44685.403136574074</v>
      </c>
      <c r="P281" s="1">
        <v>44685.413310185184</v>
      </c>
      <c r="Q281">
        <v>356</v>
      </c>
      <c r="R281">
        <v>523</v>
      </c>
      <c r="S281" t="b">
        <v>0</v>
      </c>
      <c r="T281" t="s">
        <v>88</v>
      </c>
      <c r="U281" t="b">
        <v>0</v>
      </c>
      <c r="V281" t="s">
        <v>178</v>
      </c>
      <c r="W281" s="1">
        <v>44685.411030092589</v>
      </c>
      <c r="X281">
        <v>324</v>
      </c>
      <c r="Y281">
        <v>37</v>
      </c>
      <c r="Z281">
        <v>0</v>
      </c>
      <c r="AA281">
        <v>37</v>
      </c>
      <c r="AB281">
        <v>0</v>
      </c>
      <c r="AC281">
        <v>22</v>
      </c>
      <c r="AD281">
        <v>-37</v>
      </c>
      <c r="AE281">
        <v>0</v>
      </c>
      <c r="AF281">
        <v>0</v>
      </c>
      <c r="AG281">
        <v>0</v>
      </c>
      <c r="AH281" t="s">
        <v>334</v>
      </c>
      <c r="AI281" s="1">
        <v>44685.413310185184</v>
      </c>
      <c r="AJ281">
        <v>191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-37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 x14ac:dyDescent="0.35">
      <c r="A282" t="s">
        <v>765</v>
      </c>
      <c r="B282" t="s">
        <v>80</v>
      </c>
      <c r="C282" t="s">
        <v>766</v>
      </c>
      <c r="D282" t="s">
        <v>82</v>
      </c>
      <c r="E282" s="2" t="str">
        <f>HYPERLINK("capsilon://?command=openfolder&amp;siteaddress=FAM.docvelocity-na8.net&amp;folderid=FXA9645AEA-3B25-5633-0F89-24C44D331E86","FX22038855")</f>
        <v>FX22038855</v>
      </c>
      <c r="F282" t="s">
        <v>19</v>
      </c>
      <c r="G282" t="s">
        <v>19</v>
      </c>
      <c r="H282" t="s">
        <v>83</v>
      </c>
      <c r="I282" t="s">
        <v>767</v>
      </c>
      <c r="J282">
        <v>57</v>
      </c>
      <c r="K282" t="s">
        <v>85</v>
      </c>
      <c r="L282" t="s">
        <v>86</v>
      </c>
      <c r="M282" t="s">
        <v>87</v>
      </c>
      <c r="N282">
        <v>2</v>
      </c>
      <c r="O282" s="1">
        <v>44685.426979166667</v>
      </c>
      <c r="P282" s="1">
        <v>44685.450208333335</v>
      </c>
      <c r="Q282">
        <v>759</v>
      </c>
      <c r="R282">
        <v>1248</v>
      </c>
      <c r="S282" t="b">
        <v>0</v>
      </c>
      <c r="T282" t="s">
        <v>88</v>
      </c>
      <c r="U282" t="b">
        <v>0</v>
      </c>
      <c r="V282" t="s">
        <v>102</v>
      </c>
      <c r="W282" s="1">
        <v>44685.447106481479</v>
      </c>
      <c r="X282">
        <v>963</v>
      </c>
      <c r="Y282">
        <v>47</v>
      </c>
      <c r="Z282">
        <v>0</v>
      </c>
      <c r="AA282">
        <v>47</v>
      </c>
      <c r="AB282">
        <v>0</v>
      </c>
      <c r="AC282">
        <v>12</v>
      </c>
      <c r="AD282">
        <v>10</v>
      </c>
      <c r="AE282">
        <v>0</v>
      </c>
      <c r="AF282">
        <v>0</v>
      </c>
      <c r="AG282">
        <v>0</v>
      </c>
      <c r="AH282" t="s">
        <v>334</v>
      </c>
      <c r="AI282" s="1">
        <v>44685.450208333335</v>
      </c>
      <c r="AJ282">
        <v>230</v>
      </c>
      <c r="AK282">
        <v>2</v>
      </c>
      <c r="AL282">
        <v>0</v>
      </c>
      <c r="AM282">
        <v>2</v>
      </c>
      <c r="AN282">
        <v>0</v>
      </c>
      <c r="AO282">
        <v>2</v>
      </c>
      <c r="AP282">
        <v>8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 x14ac:dyDescent="0.35">
      <c r="A283" t="s">
        <v>768</v>
      </c>
      <c r="B283" t="s">
        <v>80</v>
      </c>
      <c r="C283" t="s">
        <v>766</v>
      </c>
      <c r="D283" t="s">
        <v>82</v>
      </c>
      <c r="E283" s="2" t="str">
        <f>HYPERLINK("capsilon://?command=openfolder&amp;siteaddress=FAM.docvelocity-na8.net&amp;folderid=FXA9645AEA-3B25-5633-0F89-24C44D331E86","FX22038855")</f>
        <v>FX22038855</v>
      </c>
      <c r="F283" t="s">
        <v>19</v>
      </c>
      <c r="G283" t="s">
        <v>19</v>
      </c>
      <c r="H283" t="s">
        <v>83</v>
      </c>
      <c r="I283" t="s">
        <v>769</v>
      </c>
      <c r="J283">
        <v>57</v>
      </c>
      <c r="K283" t="s">
        <v>85</v>
      </c>
      <c r="L283" t="s">
        <v>86</v>
      </c>
      <c r="M283" t="s">
        <v>87</v>
      </c>
      <c r="N283">
        <v>2</v>
      </c>
      <c r="O283" s="1">
        <v>44685.427141203705</v>
      </c>
      <c r="P283" s="1">
        <v>44685.43917824074</v>
      </c>
      <c r="Q283">
        <v>645</v>
      </c>
      <c r="R283">
        <v>395</v>
      </c>
      <c r="S283" t="b">
        <v>0</v>
      </c>
      <c r="T283" t="s">
        <v>88</v>
      </c>
      <c r="U283" t="b">
        <v>0</v>
      </c>
      <c r="V283" t="s">
        <v>189</v>
      </c>
      <c r="W283" s="1">
        <v>44685.437789351854</v>
      </c>
      <c r="X283">
        <v>276</v>
      </c>
      <c r="Y283">
        <v>47</v>
      </c>
      <c r="Z283">
        <v>0</v>
      </c>
      <c r="AA283">
        <v>47</v>
      </c>
      <c r="AB283">
        <v>0</v>
      </c>
      <c r="AC283">
        <v>10</v>
      </c>
      <c r="AD283">
        <v>10</v>
      </c>
      <c r="AE283">
        <v>0</v>
      </c>
      <c r="AF283">
        <v>0</v>
      </c>
      <c r="AG283">
        <v>0</v>
      </c>
      <c r="AH283" t="s">
        <v>179</v>
      </c>
      <c r="AI283" s="1">
        <v>44685.43917824074</v>
      </c>
      <c r="AJ283">
        <v>119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10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 x14ac:dyDescent="0.35">
      <c r="A284" t="s">
        <v>770</v>
      </c>
      <c r="B284" t="s">
        <v>80</v>
      </c>
      <c r="C284" t="s">
        <v>766</v>
      </c>
      <c r="D284" t="s">
        <v>82</v>
      </c>
      <c r="E284" s="2" t="str">
        <f>HYPERLINK("capsilon://?command=openfolder&amp;siteaddress=FAM.docvelocity-na8.net&amp;folderid=FXA9645AEA-3B25-5633-0F89-24C44D331E86","FX22038855")</f>
        <v>FX22038855</v>
      </c>
      <c r="F284" t="s">
        <v>19</v>
      </c>
      <c r="G284" t="s">
        <v>19</v>
      </c>
      <c r="H284" t="s">
        <v>83</v>
      </c>
      <c r="I284" t="s">
        <v>771</v>
      </c>
      <c r="J284">
        <v>141</v>
      </c>
      <c r="K284" t="s">
        <v>85</v>
      </c>
      <c r="L284" t="s">
        <v>86</v>
      </c>
      <c r="M284" t="s">
        <v>87</v>
      </c>
      <c r="N284">
        <v>2</v>
      </c>
      <c r="O284" s="1">
        <v>44685.427812499998</v>
      </c>
      <c r="P284" s="1">
        <v>44685.447534722225</v>
      </c>
      <c r="Q284">
        <v>863</v>
      </c>
      <c r="R284">
        <v>841</v>
      </c>
      <c r="S284" t="b">
        <v>0</v>
      </c>
      <c r="T284" t="s">
        <v>88</v>
      </c>
      <c r="U284" t="b">
        <v>0</v>
      </c>
      <c r="V284" t="s">
        <v>189</v>
      </c>
      <c r="W284" s="1">
        <v>44685.441689814812</v>
      </c>
      <c r="X284">
        <v>336</v>
      </c>
      <c r="Y284">
        <v>121</v>
      </c>
      <c r="Z284">
        <v>0</v>
      </c>
      <c r="AA284">
        <v>121</v>
      </c>
      <c r="AB284">
        <v>0</v>
      </c>
      <c r="AC284">
        <v>2</v>
      </c>
      <c r="AD284">
        <v>20</v>
      </c>
      <c r="AE284">
        <v>0</v>
      </c>
      <c r="AF284">
        <v>0</v>
      </c>
      <c r="AG284">
        <v>0</v>
      </c>
      <c r="AH284" t="s">
        <v>334</v>
      </c>
      <c r="AI284" s="1">
        <v>44685.447534722225</v>
      </c>
      <c r="AJ284">
        <v>494</v>
      </c>
      <c r="AK284">
        <v>4</v>
      </c>
      <c r="AL284">
        <v>0</v>
      </c>
      <c r="AM284">
        <v>4</v>
      </c>
      <c r="AN284">
        <v>0</v>
      </c>
      <c r="AO284">
        <v>3</v>
      </c>
      <c r="AP284">
        <v>16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 x14ac:dyDescent="0.35">
      <c r="A285" t="s">
        <v>772</v>
      </c>
      <c r="B285" t="s">
        <v>80</v>
      </c>
      <c r="C285" t="s">
        <v>116</v>
      </c>
      <c r="D285" t="s">
        <v>82</v>
      </c>
      <c r="E285" s="2" t="str">
        <f>HYPERLINK("capsilon://?command=openfolder&amp;siteaddress=FAM.docvelocity-na8.net&amp;folderid=FX301071B5-5AC1-67D1-BD84-A1C95D0A0B12","FX22046483")</f>
        <v>FX22046483</v>
      </c>
      <c r="F285" t="s">
        <v>19</v>
      </c>
      <c r="G285" t="s">
        <v>19</v>
      </c>
      <c r="H285" t="s">
        <v>83</v>
      </c>
      <c r="I285" t="s">
        <v>773</v>
      </c>
      <c r="J285">
        <v>0</v>
      </c>
      <c r="K285" t="s">
        <v>85</v>
      </c>
      <c r="L285" t="s">
        <v>86</v>
      </c>
      <c r="M285" t="s">
        <v>87</v>
      </c>
      <c r="N285">
        <v>2</v>
      </c>
      <c r="O285" s="1">
        <v>44685.43577546296</v>
      </c>
      <c r="P285" s="1">
        <v>44685.446469907409</v>
      </c>
      <c r="Q285">
        <v>810</v>
      </c>
      <c r="R285">
        <v>114</v>
      </c>
      <c r="S285" t="b">
        <v>0</v>
      </c>
      <c r="T285" t="s">
        <v>88</v>
      </c>
      <c r="U285" t="b">
        <v>0</v>
      </c>
      <c r="V285" t="s">
        <v>189</v>
      </c>
      <c r="W285" s="1">
        <v>44685.442418981482</v>
      </c>
      <c r="X285">
        <v>62</v>
      </c>
      <c r="Y285">
        <v>9</v>
      </c>
      <c r="Z285">
        <v>0</v>
      </c>
      <c r="AA285">
        <v>9</v>
      </c>
      <c r="AB285">
        <v>0</v>
      </c>
      <c r="AC285">
        <v>2</v>
      </c>
      <c r="AD285">
        <v>-9</v>
      </c>
      <c r="AE285">
        <v>0</v>
      </c>
      <c r="AF285">
        <v>0</v>
      </c>
      <c r="AG285">
        <v>0</v>
      </c>
      <c r="AH285" t="s">
        <v>179</v>
      </c>
      <c r="AI285" s="1">
        <v>44685.446469907409</v>
      </c>
      <c r="AJ285">
        <v>52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-9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 x14ac:dyDescent="0.35">
      <c r="A286" t="s">
        <v>774</v>
      </c>
      <c r="B286" t="s">
        <v>80</v>
      </c>
      <c r="C286" t="s">
        <v>116</v>
      </c>
      <c r="D286" t="s">
        <v>82</v>
      </c>
      <c r="E286" s="2" t="str">
        <f>HYPERLINK("capsilon://?command=openfolder&amp;siteaddress=FAM.docvelocity-na8.net&amp;folderid=FX301071B5-5AC1-67D1-BD84-A1C95D0A0B12","FX22046483")</f>
        <v>FX22046483</v>
      </c>
      <c r="F286" t="s">
        <v>19</v>
      </c>
      <c r="G286" t="s">
        <v>19</v>
      </c>
      <c r="H286" t="s">
        <v>83</v>
      </c>
      <c r="I286" t="s">
        <v>775</v>
      </c>
      <c r="J286">
        <v>0</v>
      </c>
      <c r="K286" t="s">
        <v>85</v>
      </c>
      <c r="L286" t="s">
        <v>86</v>
      </c>
      <c r="M286" t="s">
        <v>87</v>
      </c>
      <c r="N286">
        <v>2</v>
      </c>
      <c r="O286" s="1">
        <v>44685.436284722222</v>
      </c>
      <c r="P286" s="1">
        <v>44685.447060185186</v>
      </c>
      <c r="Q286">
        <v>823</v>
      </c>
      <c r="R286">
        <v>108</v>
      </c>
      <c r="S286" t="b">
        <v>0</v>
      </c>
      <c r="T286" t="s">
        <v>88</v>
      </c>
      <c r="U286" t="b">
        <v>0</v>
      </c>
      <c r="V286" t="s">
        <v>189</v>
      </c>
      <c r="W286" s="1">
        <v>44685.443101851852</v>
      </c>
      <c r="X286">
        <v>58</v>
      </c>
      <c r="Y286">
        <v>9</v>
      </c>
      <c r="Z286">
        <v>0</v>
      </c>
      <c r="AA286">
        <v>9</v>
      </c>
      <c r="AB286">
        <v>0</v>
      </c>
      <c r="AC286">
        <v>2</v>
      </c>
      <c r="AD286">
        <v>-9</v>
      </c>
      <c r="AE286">
        <v>0</v>
      </c>
      <c r="AF286">
        <v>0</v>
      </c>
      <c r="AG286">
        <v>0</v>
      </c>
      <c r="AH286" t="s">
        <v>179</v>
      </c>
      <c r="AI286" s="1">
        <v>44685.447060185186</v>
      </c>
      <c r="AJ286">
        <v>50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-9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 x14ac:dyDescent="0.35">
      <c r="A287" t="s">
        <v>776</v>
      </c>
      <c r="B287" t="s">
        <v>80</v>
      </c>
      <c r="C287" t="s">
        <v>124</v>
      </c>
      <c r="D287" t="s">
        <v>82</v>
      </c>
      <c r="E287" s="2" t="str">
        <f>HYPERLINK("capsilon://?command=openfolder&amp;siteaddress=FAM.docvelocity-na8.net&amp;folderid=FX338B9EB5-DFBE-BBE8-EDC6-851FD3A6005A","FX22049560")</f>
        <v>FX22049560</v>
      </c>
      <c r="F287" t="s">
        <v>19</v>
      </c>
      <c r="G287" t="s">
        <v>19</v>
      </c>
      <c r="H287" t="s">
        <v>83</v>
      </c>
      <c r="I287" t="s">
        <v>777</v>
      </c>
      <c r="J287">
        <v>28</v>
      </c>
      <c r="K287" t="s">
        <v>85</v>
      </c>
      <c r="L287" t="s">
        <v>86</v>
      </c>
      <c r="M287" t="s">
        <v>87</v>
      </c>
      <c r="N287">
        <v>2</v>
      </c>
      <c r="O287" s="1">
        <v>44685.442847222221</v>
      </c>
      <c r="P287" s="1">
        <v>44685.448599537034</v>
      </c>
      <c r="Q287">
        <v>153</v>
      </c>
      <c r="R287">
        <v>344</v>
      </c>
      <c r="S287" t="b">
        <v>0</v>
      </c>
      <c r="T287" t="s">
        <v>88</v>
      </c>
      <c r="U287" t="b">
        <v>0</v>
      </c>
      <c r="V287" t="s">
        <v>189</v>
      </c>
      <c r="W287" s="1">
        <v>44685.445567129631</v>
      </c>
      <c r="X287">
        <v>212</v>
      </c>
      <c r="Y287">
        <v>21</v>
      </c>
      <c r="Z287">
        <v>0</v>
      </c>
      <c r="AA287">
        <v>21</v>
      </c>
      <c r="AB287">
        <v>0</v>
      </c>
      <c r="AC287">
        <v>1</v>
      </c>
      <c r="AD287">
        <v>7</v>
      </c>
      <c r="AE287">
        <v>0</v>
      </c>
      <c r="AF287">
        <v>0</v>
      </c>
      <c r="AG287">
        <v>0</v>
      </c>
      <c r="AH287" t="s">
        <v>179</v>
      </c>
      <c r="AI287" s="1">
        <v>44685.448599537034</v>
      </c>
      <c r="AJ287">
        <v>132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7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 x14ac:dyDescent="0.35">
      <c r="A288" t="s">
        <v>778</v>
      </c>
      <c r="B288" t="s">
        <v>80</v>
      </c>
      <c r="C288" t="s">
        <v>779</v>
      </c>
      <c r="D288" t="s">
        <v>82</v>
      </c>
      <c r="E288" s="2" t="str">
        <f>HYPERLINK("capsilon://?command=openfolder&amp;siteaddress=FAM.docvelocity-na8.net&amp;folderid=FX5E059B69-F1F6-CF74-15C6-C54997FFF4E8","FX220410090")</f>
        <v>FX220410090</v>
      </c>
      <c r="F288" t="s">
        <v>19</v>
      </c>
      <c r="G288" t="s">
        <v>19</v>
      </c>
      <c r="H288" t="s">
        <v>83</v>
      </c>
      <c r="I288" t="s">
        <v>780</v>
      </c>
      <c r="J288">
        <v>46</v>
      </c>
      <c r="K288" t="s">
        <v>85</v>
      </c>
      <c r="L288" t="s">
        <v>86</v>
      </c>
      <c r="M288" t="s">
        <v>87</v>
      </c>
      <c r="N288">
        <v>2</v>
      </c>
      <c r="O288" s="1">
        <v>44685.445775462962</v>
      </c>
      <c r="P288" s="1">
        <v>44685.462268518517</v>
      </c>
      <c r="Q288">
        <v>131</v>
      </c>
      <c r="R288">
        <v>1294</v>
      </c>
      <c r="S288" t="b">
        <v>0</v>
      </c>
      <c r="T288" t="s">
        <v>88</v>
      </c>
      <c r="U288" t="b">
        <v>0</v>
      </c>
      <c r="V288" t="s">
        <v>102</v>
      </c>
      <c r="W288" s="1">
        <v>44685.455567129633</v>
      </c>
      <c r="X288">
        <v>730</v>
      </c>
      <c r="Y288">
        <v>41</v>
      </c>
      <c r="Z288">
        <v>0</v>
      </c>
      <c r="AA288">
        <v>41</v>
      </c>
      <c r="AB288">
        <v>0</v>
      </c>
      <c r="AC288">
        <v>7</v>
      </c>
      <c r="AD288">
        <v>5</v>
      </c>
      <c r="AE288">
        <v>0</v>
      </c>
      <c r="AF288">
        <v>0</v>
      </c>
      <c r="AG288">
        <v>0</v>
      </c>
      <c r="AH288" t="s">
        <v>603</v>
      </c>
      <c r="AI288" s="1">
        <v>44685.462268518517</v>
      </c>
      <c r="AJ288">
        <v>402</v>
      </c>
      <c r="AK288">
        <v>3</v>
      </c>
      <c r="AL288">
        <v>0</v>
      </c>
      <c r="AM288">
        <v>3</v>
      </c>
      <c r="AN288">
        <v>0</v>
      </c>
      <c r="AO288">
        <v>3</v>
      </c>
      <c r="AP288">
        <v>2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 x14ac:dyDescent="0.35">
      <c r="A289" t="s">
        <v>781</v>
      </c>
      <c r="B289" t="s">
        <v>80</v>
      </c>
      <c r="C289" t="s">
        <v>782</v>
      </c>
      <c r="D289" t="s">
        <v>82</v>
      </c>
      <c r="E289" s="2" t="str">
        <f>HYPERLINK("capsilon://?command=openfolder&amp;siteaddress=FAM.docvelocity-na8.net&amp;folderid=FX41028851-6BD9-B7A4-7169-CAB39F3C8C36","FX220313465")</f>
        <v>FX220313465</v>
      </c>
      <c r="F289" t="s">
        <v>19</v>
      </c>
      <c r="G289" t="s">
        <v>19</v>
      </c>
      <c r="H289" t="s">
        <v>83</v>
      </c>
      <c r="I289" t="s">
        <v>783</v>
      </c>
      <c r="J289">
        <v>0</v>
      </c>
      <c r="K289" t="s">
        <v>85</v>
      </c>
      <c r="L289" t="s">
        <v>86</v>
      </c>
      <c r="M289" t="s">
        <v>87</v>
      </c>
      <c r="N289">
        <v>2</v>
      </c>
      <c r="O289" s="1">
        <v>44685.446076388886</v>
      </c>
      <c r="P289" s="1">
        <v>44685.452685185184</v>
      </c>
      <c r="Q289">
        <v>417</v>
      </c>
      <c r="R289">
        <v>154</v>
      </c>
      <c r="S289" t="b">
        <v>0</v>
      </c>
      <c r="T289" t="s">
        <v>88</v>
      </c>
      <c r="U289" t="b">
        <v>0</v>
      </c>
      <c r="V289" t="s">
        <v>183</v>
      </c>
      <c r="W289" s="1">
        <v>44685.449861111112</v>
      </c>
      <c r="X289">
        <v>57</v>
      </c>
      <c r="Y289">
        <v>0</v>
      </c>
      <c r="Z289">
        <v>0</v>
      </c>
      <c r="AA289">
        <v>0</v>
      </c>
      <c r="AB289">
        <v>52</v>
      </c>
      <c r="AC289">
        <v>0</v>
      </c>
      <c r="AD289">
        <v>0</v>
      </c>
      <c r="AE289">
        <v>0</v>
      </c>
      <c r="AF289">
        <v>0</v>
      </c>
      <c r="AG289">
        <v>0</v>
      </c>
      <c r="AH289" t="s">
        <v>185</v>
      </c>
      <c r="AI289" s="1">
        <v>44685.452685185184</v>
      </c>
      <c r="AJ289">
        <v>78</v>
      </c>
      <c r="AK289">
        <v>0</v>
      </c>
      <c r="AL289">
        <v>0</v>
      </c>
      <c r="AM289">
        <v>0</v>
      </c>
      <c r="AN289">
        <v>52</v>
      </c>
      <c r="AO289">
        <v>0</v>
      </c>
      <c r="AP289">
        <v>0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 x14ac:dyDescent="0.35">
      <c r="A290" t="s">
        <v>784</v>
      </c>
      <c r="B290" t="s">
        <v>80</v>
      </c>
      <c r="C290" t="s">
        <v>757</v>
      </c>
      <c r="D290" t="s">
        <v>82</v>
      </c>
      <c r="E290" s="2" t="str">
        <f>HYPERLINK("capsilon://?command=openfolder&amp;siteaddress=FAM.docvelocity-na8.net&amp;folderid=FX09DEA2BE-6509-F28F-9BA4-84F7E916A27C","FX22048376")</f>
        <v>FX22048376</v>
      </c>
      <c r="F290" t="s">
        <v>19</v>
      </c>
      <c r="G290" t="s">
        <v>19</v>
      </c>
      <c r="H290" t="s">
        <v>83</v>
      </c>
      <c r="I290" t="s">
        <v>785</v>
      </c>
      <c r="J290">
        <v>109</v>
      </c>
      <c r="K290" t="s">
        <v>85</v>
      </c>
      <c r="L290" t="s">
        <v>86</v>
      </c>
      <c r="M290" t="s">
        <v>87</v>
      </c>
      <c r="N290">
        <v>1</v>
      </c>
      <c r="O290" s="1">
        <v>44685.447592592594</v>
      </c>
      <c r="P290" s="1">
        <v>44685.454039351855</v>
      </c>
      <c r="Q290">
        <v>242</v>
      </c>
      <c r="R290">
        <v>315</v>
      </c>
      <c r="S290" t="b">
        <v>0</v>
      </c>
      <c r="T290" t="s">
        <v>88</v>
      </c>
      <c r="U290" t="b">
        <v>0</v>
      </c>
      <c r="V290" t="s">
        <v>401</v>
      </c>
      <c r="W290" s="1">
        <v>44685.454039351855</v>
      </c>
      <c r="X290">
        <v>277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109</v>
      </c>
      <c r="AE290">
        <v>104</v>
      </c>
      <c r="AF290">
        <v>0</v>
      </c>
      <c r="AG290">
        <v>3</v>
      </c>
      <c r="AH290" t="s">
        <v>88</v>
      </c>
      <c r="AI290" t="s">
        <v>88</v>
      </c>
      <c r="AJ290" t="s">
        <v>88</v>
      </c>
      <c r="AK290" t="s">
        <v>88</v>
      </c>
      <c r="AL290" t="s">
        <v>88</v>
      </c>
      <c r="AM290" t="s">
        <v>88</v>
      </c>
      <c r="AN290" t="s">
        <v>88</v>
      </c>
      <c r="AO290" t="s">
        <v>88</v>
      </c>
      <c r="AP290" t="s">
        <v>88</v>
      </c>
      <c r="AQ290" t="s">
        <v>88</v>
      </c>
      <c r="AR290" t="s">
        <v>88</v>
      </c>
      <c r="AS290" t="s">
        <v>88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 x14ac:dyDescent="0.35">
      <c r="A291" t="s">
        <v>786</v>
      </c>
      <c r="B291" t="s">
        <v>80</v>
      </c>
      <c r="C291" t="s">
        <v>757</v>
      </c>
      <c r="D291" t="s">
        <v>82</v>
      </c>
      <c r="E291" s="2" t="str">
        <f>HYPERLINK("capsilon://?command=openfolder&amp;siteaddress=FAM.docvelocity-na8.net&amp;folderid=FX09DEA2BE-6509-F28F-9BA4-84F7E916A27C","FX22048376")</f>
        <v>FX22048376</v>
      </c>
      <c r="F291" t="s">
        <v>19</v>
      </c>
      <c r="G291" t="s">
        <v>19</v>
      </c>
      <c r="H291" t="s">
        <v>83</v>
      </c>
      <c r="I291" t="s">
        <v>787</v>
      </c>
      <c r="J291">
        <v>142</v>
      </c>
      <c r="K291" t="s">
        <v>85</v>
      </c>
      <c r="L291" t="s">
        <v>86</v>
      </c>
      <c r="M291" t="s">
        <v>87</v>
      </c>
      <c r="N291">
        <v>1</v>
      </c>
      <c r="O291" s="1">
        <v>44685.448101851849</v>
      </c>
      <c r="P291" s="1">
        <v>44685.456388888888</v>
      </c>
      <c r="Q291">
        <v>468</v>
      </c>
      <c r="R291">
        <v>248</v>
      </c>
      <c r="S291" t="b">
        <v>0</v>
      </c>
      <c r="T291" t="s">
        <v>88</v>
      </c>
      <c r="U291" t="b">
        <v>0</v>
      </c>
      <c r="V291" t="s">
        <v>401</v>
      </c>
      <c r="W291" s="1">
        <v>44685.456388888888</v>
      </c>
      <c r="X291">
        <v>202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142</v>
      </c>
      <c r="AE291">
        <v>137</v>
      </c>
      <c r="AF291">
        <v>0</v>
      </c>
      <c r="AG291">
        <v>2</v>
      </c>
      <c r="AH291" t="s">
        <v>88</v>
      </c>
      <c r="AI291" t="s">
        <v>88</v>
      </c>
      <c r="AJ291" t="s">
        <v>88</v>
      </c>
      <c r="AK291" t="s">
        <v>88</v>
      </c>
      <c r="AL291" t="s">
        <v>88</v>
      </c>
      <c r="AM291" t="s">
        <v>88</v>
      </c>
      <c r="AN291" t="s">
        <v>88</v>
      </c>
      <c r="AO291" t="s">
        <v>88</v>
      </c>
      <c r="AP291" t="s">
        <v>88</v>
      </c>
      <c r="AQ291" t="s">
        <v>88</v>
      </c>
      <c r="AR291" t="s">
        <v>88</v>
      </c>
      <c r="AS291" t="s">
        <v>88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 x14ac:dyDescent="0.35">
      <c r="A292" t="s">
        <v>788</v>
      </c>
      <c r="B292" t="s">
        <v>80</v>
      </c>
      <c r="C292" t="s">
        <v>782</v>
      </c>
      <c r="D292" t="s">
        <v>82</v>
      </c>
      <c r="E292" s="2" t="str">
        <f>HYPERLINK("capsilon://?command=openfolder&amp;siteaddress=FAM.docvelocity-na8.net&amp;folderid=FX41028851-6BD9-B7A4-7169-CAB39F3C8C36","FX220313465")</f>
        <v>FX220313465</v>
      </c>
      <c r="F292" t="s">
        <v>19</v>
      </c>
      <c r="G292" t="s">
        <v>19</v>
      </c>
      <c r="H292" t="s">
        <v>83</v>
      </c>
      <c r="I292" t="s">
        <v>789</v>
      </c>
      <c r="J292">
        <v>0</v>
      </c>
      <c r="K292" t="s">
        <v>85</v>
      </c>
      <c r="L292" t="s">
        <v>86</v>
      </c>
      <c r="M292" t="s">
        <v>87</v>
      </c>
      <c r="N292">
        <v>2</v>
      </c>
      <c r="O292" s="1">
        <v>44685.4528587963</v>
      </c>
      <c r="P292" s="1">
        <v>44685.457083333335</v>
      </c>
      <c r="Q292">
        <v>287</v>
      </c>
      <c r="R292">
        <v>78</v>
      </c>
      <c r="S292" t="b">
        <v>0</v>
      </c>
      <c r="T292" t="s">
        <v>88</v>
      </c>
      <c r="U292" t="b">
        <v>0</v>
      </c>
      <c r="V292" t="s">
        <v>401</v>
      </c>
      <c r="W292" s="1">
        <v>44685.456828703704</v>
      </c>
      <c r="X292">
        <v>38</v>
      </c>
      <c r="Y292">
        <v>0</v>
      </c>
      <c r="Z292">
        <v>0</v>
      </c>
      <c r="AA292">
        <v>0</v>
      </c>
      <c r="AB292">
        <v>52</v>
      </c>
      <c r="AC292">
        <v>0</v>
      </c>
      <c r="AD292">
        <v>0</v>
      </c>
      <c r="AE292">
        <v>0</v>
      </c>
      <c r="AF292">
        <v>0</v>
      </c>
      <c r="AG292">
        <v>0</v>
      </c>
      <c r="AH292" t="s">
        <v>603</v>
      </c>
      <c r="AI292" s="1">
        <v>44685.457083333335</v>
      </c>
      <c r="AJ292">
        <v>19</v>
      </c>
      <c r="AK292">
        <v>0</v>
      </c>
      <c r="AL292">
        <v>0</v>
      </c>
      <c r="AM292">
        <v>0</v>
      </c>
      <c r="AN292">
        <v>52</v>
      </c>
      <c r="AO292">
        <v>0</v>
      </c>
      <c r="AP292">
        <v>0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 x14ac:dyDescent="0.35">
      <c r="A293" t="s">
        <v>790</v>
      </c>
      <c r="B293" t="s">
        <v>80</v>
      </c>
      <c r="C293" t="s">
        <v>757</v>
      </c>
      <c r="D293" t="s">
        <v>82</v>
      </c>
      <c r="E293" s="2" t="str">
        <f>HYPERLINK("capsilon://?command=openfolder&amp;siteaddress=FAM.docvelocity-na8.net&amp;folderid=FX09DEA2BE-6509-F28F-9BA4-84F7E916A27C","FX22048376")</f>
        <v>FX22048376</v>
      </c>
      <c r="F293" t="s">
        <v>19</v>
      </c>
      <c r="G293" t="s">
        <v>19</v>
      </c>
      <c r="H293" t="s">
        <v>83</v>
      </c>
      <c r="I293" t="s">
        <v>785</v>
      </c>
      <c r="J293">
        <v>157</v>
      </c>
      <c r="K293" t="s">
        <v>85</v>
      </c>
      <c r="L293" t="s">
        <v>86</v>
      </c>
      <c r="M293" t="s">
        <v>87</v>
      </c>
      <c r="N293">
        <v>2</v>
      </c>
      <c r="O293" s="1">
        <v>44685.454837962963</v>
      </c>
      <c r="P293" s="1">
        <v>44685.471122685187</v>
      </c>
      <c r="Q293">
        <v>7</v>
      </c>
      <c r="R293">
        <v>1400</v>
      </c>
      <c r="S293" t="b">
        <v>0</v>
      </c>
      <c r="T293" t="s">
        <v>88</v>
      </c>
      <c r="U293" t="b">
        <v>1</v>
      </c>
      <c r="V293" t="s">
        <v>93</v>
      </c>
      <c r="W293" s="1">
        <v>44685.463506944441</v>
      </c>
      <c r="X293">
        <v>745</v>
      </c>
      <c r="Y293">
        <v>142</v>
      </c>
      <c r="Z293">
        <v>0</v>
      </c>
      <c r="AA293">
        <v>142</v>
      </c>
      <c r="AB293">
        <v>0</v>
      </c>
      <c r="AC293">
        <v>7</v>
      </c>
      <c r="AD293">
        <v>15</v>
      </c>
      <c r="AE293">
        <v>0</v>
      </c>
      <c r="AF293">
        <v>0</v>
      </c>
      <c r="AG293">
        <v>0</v>
      </c>
      <c r="AH293" t="s">
        <v>603</v>
      </c>
      <c r="AI293" s="1">
        <v>44685.471122685187</v>
      </c>
      <c r="AJ293">
        <v>655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15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 x14ac:dyDescent="0.35">
      <c r="A294" t="s">
        <v>791</v>
      </c>
      <c r="B294" t="s">
        <v>80</v>
      </c>
      <c r="C294" t="s">
        <v>792</v>
      </c>
      <c r="D294" t="s">
        <v>82</v>
      </c>
      <c r="E294" s="2" t="str">
        <f>HYPERLINK("capsilon://?command=openfolder&amp;siteaddress=FAM.docvelocity-na8.net&amp;folderid=FXF4FBDD9C-5087-686E-1736-FE5C9D9DFABB","FX22044996")</f>
        <v>FX22044996</v>
      </c>
      <c r="F294" t="s">
        <v>19</v>
      </c>
      <c r="G294" t="s">
        <v>19</v>
      </c>
      <c r="H294" t="s">
        <v>83</v>
      </c>
      <c r="I294" t="s">
        <v>793</v>
      </c>
      <c r="J294">
        <v>0</v>
      </c>
      <c r="K294" t="s">
        <v>85</v>
      </c>
      <c r="L294" t="s">
        <v>86</v>
      </c>
      <c r="M294" t="s">
        <v>87</v>
      </c>
      <c r="N294">
        <v>2</v>
      </c>
      <c r="O294" s="1">
        <v>44685.455706018518</v>
      </c>
      <c r="P294" s="1">
        <v>44685.461099537039</v>
      </c>
      <c r="Q294">
        <v>113</v>
      </c>
      <c r="R294">
        <v>353</v>
      </c>
      <c r="S294" t="b">
        <v>0</v>
      </c>
      <c r="T294" t="s">
        <v>88</v>
      </c>
      <c r="U294" t="b">
        <v>0</v>
      </c>
      <c r="V294" t="s">
        <v>102</v>
      </c>
      <c r="W294" s="1">
        <v>44685.45925925926</v>
      </c>
      <c r="X294">
        <v>276</v>
      </c>
      <c r="Y294">
        <v>9</v>
      </c>
      <c r="Z294">
        <v>0</v>
      </c>
      <c r="AA294">
        <v>9</v>
      </c>
      <c r="AB294">
        <v>0</v>
      </c>
      <c r="AC294">
        <v>3</v>
      </c>
      <c r="AD294">
        <v>-9</v>
      </c>
      <c r="AE294">
        <v>0</v>
      </c>
      <c r="AF294">
        <v>0</v>
      </c>
      <c r="AG294">
        <v>0</v>
      </c>
      <c r="AH294" t="s">
        <v>334</v>
      </c>
      <c r="AI294" s="1">
        <v>44685.461099537039</v>
      </c>
      <c r="AJ294">
        <v>77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-9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 x14ac:dyDescent="0.35">
      <c r="A295" t="s">
        <v>794</v>
      </c>
      <c r="B295" t="s">
        <v>80</v>
      </c>
      <c r="C295" t="s">
        <v>757</v>
      </c>
      <c r="D295" t="s">
        <v>82</v>
      </c>
      <c r="E295" s="2" t="str">
        <f>HYPERLINK("capsilon://?command=openfolder&amp;siteaddress=FAM.docvelocity-na8.net&amp;folderid=FX09DEA2BE-6509-F28F-9BA4-84F7E916A27C","FX22048376")</f>
        <v>FX22048376</v>
      </c>
      <c r="F295" t="s">
        <v>19</v>
      </c>
      <c r="G295" t="s">
        <v>19</v>
      </c>
      <c r="H295" t="s">
        <v>83</v>
      </c>
      <c r="I295" t="s">
        <v>787</v>
      </c>
      <c r="J295">
        <v>166</v>
      </c>
      <c r="K295" t="s">
        <v>85</v>
      </c>
      <c r="L295" t="s">
        <v>86</v>
      </c>
      <c r="M295" t="s">
        <v>87</v>
      </c>
      <c r="N295">
        <v>2</v>
      </c>
      <c r="O295" s="1">
        <v>44685.457060185188</v>
      </c>
      <c r="P295" s="1">
        <v>44685.486238425925</v>
      </c>
      <c r="Q295">
        <v>525</v>
      </c>
      <c r="R295">
        <v>1996</v>
      </c>
      <c r="S295" t="b">
        <v>0</v>
      </c>
      <c r="T295" t="s">
        <v>88</v>
      </c>
      <c r="U295" t="b">
        <v>1</v>
      </c>
      <c r="V295" t="s">
        <v>93</v>
      </c>
      <c r="W295" s="1">
        <v>44685.475729166668</v>
      </c>
      <c r="X295">
        <v>1320</v>
      </c>
      <c r="Y295">
        <v>133</v>
      </c>
      <c r="Z295">
        <v>0</v>
      </c>
      <c r="AA295">
        <v>133</v>
      </c>
      <c r="AB295">
        <v>0</v>
      </c>
      <c r="AC295">
        <v>9</v>
      </c>
      <c r="AD295">
        <v>33</v>
      </c>
      <c r="AE295">
        <v>0</v>
      </c>
      <c r="AF295">
        <v>0</v>
      </c>
      <c r="AG295">
        <v>0</v>
      </c>
      <c r="AH295" t="s">
        <v>185</v>
      </c>
      <c r="AI295" s="1">
        <v>44685.486238425925</v>
      </c>
      <c r="AJ295">
        <v>322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33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 x14ac:dyDescent="0.35">
      <c r="A296" t="s">
        <v>795</v>
      </c>
      <c r="B296" t="s">
        <v>80</v>
      </c>
      <c r="C296" t="s">
        <v>792</v>
      </c>
      <c r="D296" t="s">
        <v>82</v>
      </c>
      <c r="E296" s="2" t="str">
        <f>HYPERLINK("capsilon://?command=openfolder&amp;siteaddress=FAM.docvelocity-na8.net&amp;folderid=FXF4FBDD9C-5087-686E-1736-FE5C9D9DFABB","FX22044996")</f>
        <v>FX22044996</v>
      </c>
      <c r="F296" t="s">
        <v>19</v>
      </c>
      <c r="G296" t="s">
        <v>19</v>
      </c>
      <c r="H296" t="s">
        <v>83</v>
      </c>
      <c r="I296" t="s">
        <v>796</v>
      </c>
      <c r="J296">
        <v>0</v>
      </c>
      <c r="K296" t="s">
        <v>85</v>
      </c>
      <c r="L296" t="s">
        <v>86</v>
      </c>
      <c r="M296" t="s">
        <v>87</v>
      </c>
      <c r="N296">
        <v>2</v>
      </c>
      <c r="O296" s="1">
        <v>44685.457268518519</v>
      </c>
      <c r="P296" s="1">
        <v>44685.461736111109</v>
      </c>
      <c r="Q296">
        <v>219</v>
      </c>
      <c r="R296">
        <v>167</v>
      </c>
      <c r="S296" t="b">
        <v>0</v>
      </c>
      <c r="T296" t="s">
        <v>88</v>
      </c>
      <c r="U296" t="b">
        <v>0</v>
      </c>
      <c r="V296" t="s">
        <v>401</v>
      </c>
      <c r="W296" s="1">
        <v>44685.460740740738</v>
      </c>
      <c r="X296">
        <v>112</v>
      </c>
      <c r="Y296">
        <v>9</v>
      </c>
      <c r="Z296">
        <v>0</v>
      </c>
      <c r="AA296">
        <v>9</v>
      </c>
      <c r="AB296">
        <v>0</v>
      </c>
      <c r="AC296">
        <v>2</v>
      </c>
      <c r="AD296">
        <v>-9</v>
      </c>
      <c r="AE296">
        <v>0</v>
      </c>
      <c r="AF296">
        <v>0</v>
      </c>
      <c r="AG296">
        <v>0</v>
      </c>
      <c r="AH296" t="s">
        <v>334</v>
      </c>
      <c r="AI296" s="1">
        <v>44685.461736111109</v>
      </c>
      <c r="AJ296">
        <v>55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-9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 x14ac:dyDescent="0.35">
      <c r="A297" t="s">
        <v>797</v>
      </c>
      <c r="B297" t="s">
        <v>80</v>
      </c>
      <c r="C297" t="s">
        <v>305</v>
      </c>
      <c r="D297" t="s">
        <v>82</v>
      </c>
      <c r="E297" s="2" t="str">
        <f>HYPERLINK("capsilon://?command=openfolder&amp;siteaddress=FAM.docvelocity-na8.net&amp;folderid=FXF55EAAB3-2663-D692-936E-4256B70CAD09","FX22045650")</f>
        <v>FX22045650</v>
      </c>
      <c r="F297" t="s">
        <v>19</v>
      </c>
      <c r="G297" t="s">
        <v>19</v>
      </c>
      <c r="H297" t="s">
        <v>83</v>
      </c>
      <c r="I297" t="s">
        <v>798</v>
      </c>
      <c r="J297">
        <v>0</v>
      </c>
      <c r="K297" t="s">
        <v>85</v>
      </c>
      <c r="L297" t="s">
        <v>86</v>
      </c>
      <c r="M297" t="s">
        <v>87</v>
      </c>
      <c r="N297">
        <v>2</v>
      </c>
      <c r="O297" s="1">
        <v>44685.515879629631</v>
      </c>
      <c r="P297" s="1">
        <v>44685.525289351855</v>
      </c>
      <c r="Q297">
        <v>74</v>
      </c>
      <c r="R297">
        <v>739</v>
      </c>
      <c r="S297" t="b">
        <v>0</v>
      </c>
      <c r="T297" t="s">
        <v>88</v>
      </c>
      <c r="U297" t="b">
        <v>0</v>
      </c>
      <c r="V297" t="s">
        <v>106</v>
      </c>
      <c r="W297" s="1">
        <v>44685.522083333337</v>
      </c>
      <c r="X297">
        <v>533</v>
      </c>
      <c r="Y297">
        <v>52</v>
      </c>
      <c r="Z297">
        <v>0</v>
      </c>
      <c r="AA297">
        <v>52</v>
      </c>
      <c r="AB297">
        <v>0</v>
      </c>
      <c r="AC297">
        <v>41</v>
      </c>
      <c r="AD297">
        <v>-52</v>
      </c>
      <c r="AE297">
        <v>0</v>
      </c>
      <c r="AF297">
        <v>0</v>
      </c>
      <c r="AG297">
        <v>0</v>
      </c>
      <c r="AH297" t="s">
        <v>218</v>
      </c>
      <c r="AI297" s="1">
        <v>44685.525289351855</v>
      </c>
      <c r="AJ297">
        <v>206</v>
      </c>
      <c r="AK297">
        <v>2</v>
      </c>
      <c r="AL297">
        <v>0</v>
      </c>
      <c r="AM297">
        <v>2</v>
      </c>
      <c r="AN297">
        <v>0</v>
      </c>
      <c r="AO297">
        <v>2</v>
      </c>
      <c r="AP297">
        <v>-54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 x14ac:dyDescent="0.35">
      <c r="A298" t="s">
        <v>799</v>
      </c>
      <c r="B298" t="s">
        <v>80</v>
      </c>
      <c r="C298" t="s">
        <v>421</v>
      </c>
      <c r="D298" t="s">
        <v>82</v>
      </c>
      <c r="E298" s="2" t="str">
        <f>HYPERLINK("capsilon://?command=openfolder&amp;siteaddress=FAM.docvelocity-na8.net&amp;folderid=FX131A8FD7-0162-1108-2DBA-5B041560B298","FX22042702")</f>
        <v>FX22042702</v>
      </c>
      <c r="F298" t="s">
        <v>19</v>
      </c>
      <c r="G298" t="s">
        <v>19</v>
      </c>
      <c r="H298" t="s">
        <v>83</v>
      </c>
      <c r="I298" t="s">
        <v>800</v>
      </c>
      <c r="J298">
        <v>0</v>
      </c>
      <c r="K298" t="s">
        <v>85</v>
      </c>
      <c r="L298" t="s">
        <v>86</v>
      </c>
      <c r="M298" t="s">
        <v>87</v>
      </c>
      <c r="N298">
        <v>2</v>
      </c>
      <c r="O298" s="1">
        <v>44685.525069444448</v>
      </c>
      <c r="P298" s="1">
        <v>44685.541516203702</v>
      </c>
      <c r="Q298">
        <v>126</v>
      </c>
      <c r="R298">
        <v>1295</v>
      </c>
      <c r="S298" t="b">
        <v>0</v>
      </c>
      <c r="T298" t="s">
        <v>88</v>
      </c>
      <c r="U298" t="b">
        <v>0</v>
      </c>
      <c r="V298" t="s">
        <v>738</v>
      </c>
      <c r="W298" s="1">
        <v>44685.533576388887</v>
      </c>
      <c r="X298">
        <v>625</v>
      </c>
      <c r="Y298">
        <v>52</v>
      </c>
      <c r="Z298">
        <v>0</v>
      </c>
      <c r="AA298">
        <v>52</v>
      </c>
      <c r="AB298">
        <v>0</v>
      </c>
      <c r="AC298">
        <v>17</v>
      </c>
      <c r="AD298">
        <v>-52</v>
      </c>
      <c r="AE298">
        <v>0</v>
      </c>
      <c r="AF298">
        <v>0</v>
      </c>
      <c r="AG298">
        <v>0</v>
      </c>
      <c r="AH298" t="s">
        <v>218</v>
      </c>
      <c r="AI298" s="1">
        <v>44685.541516203702</v>
      </c>
      <c r="AJ298">
        <v>583</v>
      </c>
      <c r="AK298">
        <v>2</v>
      </c>
      <c r="AL298">
        <v>0</v>
      </c>
      <c r="AM298">
        <v>2</v>
      </c>
      <c r="AN298">
        <v>0</v>
      </c>
      <c r="AO298">
        <v>2</v>
      </c>
      <c r="AP298">
        <v>-54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 x14ac:dyDescent="0.35">
      <c r="A299" t="s">
        <v>801</v>
      </c>
      <c r="B299" t="s">
        <v>80</v>
      </c>
      <c r="C299" t="s">
        <v>421</v>
      </c>
      <c r="D299" t="s">
        <v>82</v>
      </c>
      <c r="E299" s="2" t="str">
        <f>HYPERLINK("capsilon://?command=openfolder&amp;siteaddress=FAM.docvelocity-na8.net&amp;folderid=FX131A8FD7-0162-1108-2DBA-5B041560B298","FX22042702")</f>
        <v>FX22042702</v>
      </c>
      <c r="F299" t="s">
        <v>19</v>
      </c>
      <c r="G299" t="s">
        <v>19</v>
      </c>
      <c r="H299" t="s">
        <v>83</v>
      </c>
      <c r="I299" t="s">
        <v>802</v>
      </c>
      <c r="J299">
        <v>0</v>
      </c>
      <c r="K299" t="s">
        <v>85</v>
      </c>
      <c r="L299" t="s">
        <v>86</v>
      </c>
      <c r="M299" t="s">
        <v>87</v>
      </c>
      <c r="N299">
        <v>2</v>
      </c>
      <c r="O299" s="1">
        <v>44685.525231481479</v>
      </c>
      <c r="P299" s="1">
        <v>44685.539027777777</v>
      </c>
      <c r="Q299">
        <v>52</v>
      </c>
      <c r="R299">
        <v>1140</v>
      </c>
      <c r="S299" t="b">
        <v>0</v>
      </c>
      <c r="T299" t="s">
        <v>88</v>
      </c>
      <c r="U299" t="b">
        <v>0</v>
      </c>
      <c r="V299" t="s">
        <v>106</v>
      </c>
      <c r="W299" s="1">
        <v>44685.530995370369</v>
      </c>
      <c r="X299">
        <v>495</v>
      </c>
      <c r="Y299">
        <v>52</v>
      </c>
      <c r="Z299">
        <v>0</v>
      </c>
      <c r="AA299">
        <v>52</v>
      </c>
      <c r="AB299">
        <v>0</v>
      </c>
      <c r="AC299">
        <v>17</v>
      </c>
      <c r="AD299">
        <v>-52</v>
      </c>
      <c r="AE299">
        <v>0</v>
      </c>
      <c r="AF299">
        <v>0</v>
      </c>
      <c r="AG299">
        <v>0</v>
      </c>
      <c r="AH299" t="s">
        <v>119</v>
      </c>
      <c r="AI299" s="1">
        <v>44685.539027777777</v>
      </c>
      <c r="AJ299">
        <v>645</v>
      </c>
      <c r="AK299">
        <v>2</v>
      </c>
      <c r="AL299">
        <v>0</v>
      </c>
      <c r="AM299">
        <v>2</v>
      </c>
      <c r="AN299">
        <v>0</v>
      </c>
      <c r="AO299">
        <v>2</v>
      </c>
      <c r="AP299">
        <v>-54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 x14ac:dyDescent="0.35">
      <c r="A300" t="s">
        <v>803</v>
      </c>
      <c r="B300" t="s">
        <v>80</v>
      </c>
      <c r="C300" t="s">
        <v>651</v>
      </c>
      <c r="D300" t="s">
        <v>82</v>
      </c>
      <c r="E300" s="2" t="str">
        <f>HYPERLINK("capsilon://?command=openfolder&amp;siteaddress=FAM.docvelocity-na8.net&amp;folderid=FXBFF0B3EB-9588-A9C1-5F31-A977F7AF4B6C","FX220310838")</f>
        <v>FX220310838</v>
      </c>
      <c r="F300" t="s">
        <v>19</v>
      </c>
      <c r="G300" t="s">
        <v>19</v>
      </c>
      <c r="H300" t="s">
        <v>83</v>
      </c>
      <c r="I300" t="s">
        <v>804</v>
      </c>
      <c r="J300">
        <v>0</v>
      </c>
      <c r="K300" t="s">
        <v>85</v>
      </c>
      <c r="L300" t="s">
        <v>86</v>
      </c>
      <c r="M300" t="s">
        <v>87</v>
      </c>
      <c r="N300">
        <v>2</v>
      </c>
      <c r="O300" s="1">
        <v>44685.553749999999</v>
      </c>
      <c r="P300" s="1">
        <v>44685.570208333331</v>
      </c>
      <c r="Q300">
        <v>47</v>
      </c>
      <c r="R300">
        <v>1375</v>
      </c>
      <c r="S300" t="b">
        <v>0</v>
      </c>
      <c r="T300" t="s">
        <v>88</v>
      </c>
      <c r="U300" t="b">
        <v>0</v>
      </c>
      <c r="V300" t="s">
        <v>102</v>
      </c>
      <c r="W300" s="1">
        <v>44685.565995370373</v>
      </c>
      <c r="X300">
        <v>1054</v>
      </c>
      <c r="Y300">
        <v>37</v>
      </c>
      <c r="Z300">
        <v>0</v>
      </c>
      <c r="AA300">
        <v>37</v>
      </c>
      <c r="AB300">
        <v>0</v>
      </c>
      <c r="AC300">
        <v>26</v>
      </c>
      <c r="AD300">
        <v>-37</v>
      </c>
      <c r="AE300">
        <v>0</v>
      </c>
      <c r="AF300">
        <v>0</v>
      </c>
      <c r="AG300">
        <v>0</v>
      </c>
      <c r="AH300" t="s">
        <v>119</v>
      </c>
      <c r="AI300" s="1">
        <v>44685.570208333331</v>
      </c>
      <c r="AJ300">
        <v>321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-37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 x14ac:dyDescent="0.35">
      <c r="A301" t="s">
        <v>805</v>
      </c>
      <c r="B301" t="s">
        <v>80</v>
      </c>
      <c r="C301" t="s">
        <v>651</v>
      </c>
      <c r="D301" t="s">
        <v>82</v>
      </c>
      <c r="E301" s="2" t="str">
        <f>HYPERLINK("capsilon://?command=openfolder&amp;siteaddress=FAM.docvelocity-na8.net&amp;folderid=FXBFF0B3EB-9588-A9C1-5F31-A977F7AF4B6C","FX220310838")</f>
        <v>FX220310838</v>
      </c>
      <c r="F301" t="s">
        <v>19</v>
      </c>
      <c r="G301" t="s">
        <v>19</v>
      </c>
      <c r="H301" t="s">
        <v>83</v>
      </c>
      <c r="I301" t="s">
        <v>806</v>
      </c>
      <c r="J301">
        <v>28</v>
      </c>
      <c r="K301" t="s">
        <v>85</v>
      </c>
      <c r="L301" t="s">
        <v>86</v>
      </c>
      <c r="M301" t="s">
        <v>87</v>
      </c>
      <c r="N301">
        <v>2</v>
      </c>
      <c r="O301" s="1">
        <v>44685.556516203702</v>
      </c>
      <c r="P301" s="1">
        <v>44685.564074074071</v>
      </c>
      <c r="Q301">
        <v>128</v>
      </c>
      <c r="R301">
        <v>525</v>
      </c>
      <c r="S301" t="b">
        <v>0</v>
      </c>
      <c r="T301" t="s">
        <v>88</v>
      </c>
      <c r="U301" t="b">
        <v>0</v>
      </c>
      <c r="V301" t="s">
        <v>93</v>
      </c>
      <c r="W301" s="1">
        <v>44685.56181712963</v>
      </c>
      <c r="X301">
        <v>355</v>
      </c>
      <c r="Y301">
        <v>21</v>
      </c>
      <c r="Z301">
        <v>0</v>
      </c>
      <c r="AA301">
        <v>21</v>
      </c>
      <c r="AB301">
        <v>0</v>
      </c>
      <c r="AC301">
        <v>2</v>
      </c>
      <c r="AD301">
        <v>7</v>
      </c>
      <c r="AE301">
        <v>0</v>
      </c>
      <c r="AF301">
        <v>0</v>
      </c>
      <c r="AG301">
        <v>0</v>
      </c>
      <c r="AH301" t="s">
        <v>218</v>
      </c>
      <c r="AI301" s="1">
        <v>44685.564074074071</v>
      </c>
      <c r="AJ301">
        <v>170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7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 x14ac:dyDescent="0.35">
      <c r="A302" t="s">
        <v>807</v>
      </c>
      <c r="B302" t="s">
        <v>80</v>
      </c>
      <c r="C302" t="s">
        <v>275</v>
      </c>
      <c r="D302" t="s">
        <v>82</v>
      </c>
      <c r="E302" s="2" t="str">
        <f>HYPERLINK("capsilon://?command=openfolder&amp;siteaddress=FAM.docvelocity-na8.net&amp;folderid=FX44A13A15-597F-C970-6112-B296204FE1D5","FX22044983")</f>
        <v>FX22044983</v>
      </c>
      <c r="F302" t="s">
        <v>19</v>
      </c>
      <c r="G302" t="s">
        <v>19</v>
      </c>
      <c r="H302" t="s">
        <v>83</v>
      </c>
      <c r="I302" t="s">
        <v>808</v>
      </c>
      <c r="J302">
        <v>41</v>
      </c>
      <c r="K302" t="s">
        <v>85</v>
      </c>
      <c r="L302" t="s">
        <v>86</v>
      </c>
      <c r="M302" t="s">
        <v>87</v>
      </c>
      <c r="N302">
        <v>2</v>
      </c>
      <c r="O302" s="1">
        <v>44685.567835648151</v>
      </c>
      <c r="P302" s="1">
        <v>44685.599259259259</v>
      </c>
      <c r="Q302">
        <v>2162</v>
      </c>
      <c r="R302">
        <v>553</v>
      </c>
      <c r="S302" t="b">
        <v>0</v>
      </c>
      <c r="T302" t="s">
        <v>88</v>
      </c>
      <c r="U302" t="b">
        <v>0</v>
      </c>
      <c r="V302" t="s">
        <v>738</v>
      </c>
      <c r="W302" s="1">
        <v>44685.572812500002</v>
      </c>
      <c r="X302">
        <v>422</v>
      </c>
      <c r="Y302">
        <v>33</v>
      </c>
      <c r="Z302">
        <v>0</v>
      </c>
      <c r="AA302">
        <v>33</v>
      </c>
      <c r="AB302">
        <v>0</v>
      </c>
      <c r="AC302">
        <v>11</v>
      </c>
      <c r="AD302">
        <v>8</v>
      </c>
      <c r="AE302">
        <v>0</v>
      </c>
      <c r="AF302">
        <v>0</v>
      </c>
      <c r="AG302">
        <v>0</v>
      </c>
      <c r="AH302" t="s">
        <v>218</v>
      </c>
      <c r="AI302" s="1">
        <v>44685.599259259259</v>
      </c>
      <c r="AJ302">
        <v>131</v>
      </c>
      <c r="AK302">
        <v>1</v>
      </c>
      <c r="AL302">
        <v>0</v>
      </c>
      <c r="AM302">
        <v>1</v>
      </c>
      <c r="AN302">
        <v>0</v>
      </c>
      <c r="AO302">
        <v>1</v>
      </c>
      <c r="AP302">
        <v>7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Varsha Subhash Deshmukh</cp:lastModifiedBy>
  <dcterms:created xsi:type="dcterms:W3CDTF">2022-05-11T15:00:01Z</dcterms:created>
  <dcterms:modified xsi:type="dcterms:W3CDTF">2022-05-13T09:30:06Z</dcterms:modified>
</cp:coreProperties>
</file>