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9"/>
  <workbookPr defaultThemeVersion="166925"/>
  <xr:revisionPtr revIDLastSave="0" documentId="11_86ED336FF40EC0F79517A81EA15CFCC00D9E1C3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DATA_VALIDATION" sheetId="2" r:id="rId2"/>
  </sheets>
  <calcPr calcId="0" refMode="R1C1" iterateCount="0" calcOnSave="0" concurrentCalc="0"/>
</workbook>
</file>

<file path=xl/calcChain.xml><?xml version="1.0" encoding="utf-8"?>
<calcChain xmlns="http://schemas.openxmlformats.org/spreadsheetml/2006/main">
  <c r="E215" i="2" l="1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<sst xmlns="http://schemas.openxmlformats.org/spreadsheetml/2006/main" count="6049" uniqueCount="619">
  <si>
    <t>Site Address:</t>
  </si>
  <si>
    <t>FAM.docvelocity-na8.net</t>
  </si>
  <si>
    <t>Report Name:</t>
  </si>
  <si>
    <t>Daily Completed Report - Fast Track TPO</t>
  </si>
  <si>
    <t>Report Type:</t>
  </si>
  <si>
    <t>Completed Workitem Report</t>
  </si>
  <si>
    <t>Report Period:</t>
  </si>
  <si>
    <t>Month-to-date</t>
  </si>
  <si>
    <t>Queue Id:</t>
  </si>
  <si>
    <t>QUE399D4651-BF5E-88D0-E63D-851AF7674B61</t>
  </si>
  <si>
    <t>Queue Name:</t>
  </si>
  <si>
    <t>Fast Track TPO</t>
  </si>
  <si>
    <t>Report Date/Time:</t>
  </si>
  <si>
    <t>Report Timezone:</t>
  </si>
  <si>
    <t>Eastern Time</t>
  </si>
  <si>
    <t>Start Time:</t>
  </si>
  <si>
    <t>End Time:</t>
  </si>
  <si>
    <t>Distribution List:</t>
  </si>
  <si>
    <t>Kishor.Gunjal@ICE.com</t>
  </si>
  <si>
    <t/>
  </si>
  <si>
    <t>devendra.naidu@elliemae.com</t>
  </si>
  <si>
    <t>Workitem ID</t>
  </si>
  <si>
    <t>Workitem Type Name</t>
  </si>
  <si>
    <t>Folder Identifier</t>
  </si>
  <si>
    <t>Work Context</t>
  </si>
  <si>
    <t>Folder ID</t>
  </si>
  <si>
    <t>Inbox ID</t>
  </si>
  <si>
    <t>Thread ID</t>
  </si>
  <si>
    <t>Payload Type</t>
  </si>
  <si>
    <t>Payload Ref</t>
  </si>
  <si>
    <t>Work Unit Count</t>
  </si>
  <si>
    <t>Disposition status</t>
  </si>
  <si>
    <t>Command ID</t>
  </si>
  <si>
    <t>Disposition Context</t>
  </si>
  <si>
    <t>Pass# at time of Completion</t>
  </si>
  <si>
    <t>Workitem Creation Date</t>
  </si>
  <si>
    <t>Workitem Completion Date</t>
  </si>
  <si>
    <t>Waiting Time in Queue (in Seconds)</t>
  </si>
  <si>
    <t>Total duration for all Passes</t>
  </si>
  <si>
    <t>Escalated</t>
  </si>
  <si>
    <t>Picked By</t>
  </si>
  <si>
    <t>Prioritized</t>
  </si>
  <si>
    <t>Pass#1 Complete By(User name)</t>
  </si>
  <si>
    <t>Pass#1 Completed On(Date/Time)</t>
  </si>
  <si>
    <t>Duration for Pass#1 Complete (Seconds)</t>
  </si>
  <si>
    <t>Pass#1 Fields Validated By User</t>
  </si>
  <si>
    <t>Pass#1 Fields Validated By System</t>
  </si>
  <si>
    <t>Pass#1 Total Fields Validated</t>
  </si>
  <si>
    <t>Pass#1 Fields Invalidated</t>
  </si>
  <si>
    <t>Pass#1 Fields Corrected</t>
  </si>
  <si>
    <t>Pass#1 Total Fields Notvalidated</t>
  </si>
  <si>
    <t>Pass#1 Total Fields Purged</t>
  </si>
  <si>
    <t>Pass#1 Documents Excluded</t>
  </si>
  <si>
    <t>Pass#1 Documents Sorted/Updated</t>
  </si>
  <si>
    <t>Pass#2 Complete By(User name)</t>
  </si>
  <si>
    <t>Pass#2 Completed On(Date/Time)</t>
  </si>
  <si>
    <t>Duration for Pass#2 Complete (Seconds)</t>
  </si>
  <si>
    <t>Pass#2 Fields Validated By User</t>
  </si>
  <si>
    <t>Pass#2 Fields Validated By System</t>
  </si>
  <si>
    <t>Pass#2 Total Fields Validated</t>
  </si>
  <si>
    <t>Pass#2 Fields Invalidated</t>
  </si>
  <si>
    <t>Pass#2 Fields Corrected</t>
  </si>
  <si>
    <t>Pass#2 Total Fields Notvalidated</t>
  </si>
  <si>
    <t>Pass#2 Total Fields Purged</t>
  </si>
  <si>
    <t>Pass#2 Documents Excluded</t>
  </si>
  <si>
    <t>Pass#2 Documents Sorted/Updated</t>
  </si>
  <si>
    <t>Pass#3 Complete By(User name)</t>
  </si>
  <si>
    <t>Pass#3 Completed On(Date/Time)</t>
  </si>
  <si>
    <t>Duration for Pass#3 Complete (Seconds)</t>
  </si>
  <si>
    <t>Pass#3 Fields Validated By User</t>
  </si>
  <si>
    <t>Pass#3 Fields Validated By System</t>
  </si>
  <si>
    <t>Pass#3 Total Fields Validated</t>
  </si>
  <si>
    <t>Pass#3 Fields Invalidated</t>
  </si>
  <si>
    <t>Pass#3 Fields Corrected</t>
  </si>
  <si>
    <t>Pass#3 Total Fields Notvalidated</t>
  </si>
  <si>
    <t>Pass#3 Total Fields Purged</t>
  </si>
  <si>
    <t>Pass#3 Documents Excluded</t>
  </si>
  <si>
    <t>Pass#3 Documents Sorted/Updated</t>
  </si>
  <si>
    <t>WI220510099</t>
  </si>
  <si>
    <t>DATA_VALIDATION</t>
  </si>
  <si>
    <t>201100015002</t>
  </si>
  <si>
    <t>Folder</t>
  </si>
  <si>
    <t>Mailitem</t>
  </si>
  <si>
    <t>MI220592807</t>
  </si>
  <si>
    <t>COMPLETED</t>
  </si>
  <si>
    <t>MARK_AS_COMPLETED</t>
  </si>
  <si>
    <t>Queue</t>
  </si>
  <si>
    <t>N/A</t>
  </si>
  <si>
    <t>Samadhan Kamble</t>
  </si>
  <si>
    <t>Archana Bhujbal</t>
  </si>
  <si>
    <t>WI220510102</t>
  </si>
  <si>
    <t>MI220592827</t>
  </si>
  <si>
    <t>WI220511089</t>
  </si>
  <si>
    <t>201330014477</t>
  </si>
  <si>
    <t>MI2205101646</t>
  </si>
  <si>
    <t>Ketan Pathak</t>
  </si>
  <si>
    <t>WI220511383</t>
  </si>
  <si>
    <t>201100015067</t>
  </si>
  <si>
    <t>MI2205104195</t>
  </si>
  <si>
    <t>Nayan Naramshettiwar</t>
  </si>
  <si>
    <t>Dashrath Soren</t>
  </si>
  <si>
    <t>WI220512376</t>
  </si>
  <si>
    <t>201300022342</t>
  </si>
  <si>
    <t>MI2205115306</t>
  </si>
  <si>
    <t>Rituja Bhuse</t>
  </si>
  <si>
    <t>WI220512452</t>
  </si>
  <si>
    <t>Nisha Verma</t>
  </si>
  <si>
    <t>WI220512588</t>
  </si>
  <si>
    <t>201300021872</t>
  </si>
  <si>
    <t>MI2205117800</t>
  </si>
  <si>
    <t>Pratik Bhandwalkar</t>
  </si>
  <si>
    <t>WI220512662</t>
  </si>
  <si>
    <t>201300022489</t>
  </si>
  <si>
    <t>MI2205118414</t>
  </si>
  <si>
    <t>Swapnil Chavan</t>
  </si>
  <si>
    <t>WI220512667</t>
  </si>
  <si>
    <t>201300021782</t>
  </si>
  <si>
    <t>MI2205118444</t>
  </si>
  <si>
    <t>WI220512763</t>
  </si>
  <si>
    <t>Ujwala Ajabe</t>
  </si>
  <si>
    <t>WI220513369</t>
  </si>
  <si>
    <t>MI2205124288</t>
  </si>
  <si>
    <t>WI220513381</t>
  </si>
  <si>
    <t>MI2205124363</t>
  </si>
  <si>
    <t>WI220513777</t>
  </si>
  <si>
    <t>201300022392</t>
  </si>
  <si>
    <t>MI2205128058</t>
  </si>
  <si>
    <t>WI220514517</t>
  </si>
  <si>
    <t>201330006687</t>
  </si>
  <si>
    <t>MI2205133300</t>
  </si>
  <si>
    <t>WI22051469</t>
  </si>
  <si>
    <t>201300022942</t>
  </si>
  <si>
    <t>MI220515166</t>
  </si>
  <si>
    <t>WI220514697</t>
  </si>
  <si>
    <t>201300023202</t>
  </si>
  <si>
    <t>MI2205135280</t>
  </si>
  <si>
    <t>WI220514729</t>
  </si>
  <si>
    <t>WI220514947</t>
  </si>
  <si>
    <t>201130013627</t>
  </si>
  <si>
    <t>MI2205137893</t>
  </si>
  <si>
    <t>WI220514954</t>
  </si>
  <si>
    <t>MI2205138044</t>
  </si>
  <si>
    <t>WI220515276</t>
  </si>
  <si>
    <t>201100014055</t>
  </si>
  <si>
    <t>MI2205141938</t>
  </si>
  <si>
    <t>Kalyani Mane</t>
  </si>
  <si>
    <t>Supriya Khape</t>
  </si>
  <si>
    <t>WI22051528</t>
  </si>
  <si>
    <t>201300022961</t>
  </si>
  <si>
    <t>MI220515510</t>
  </si>
  <si>
    <t>Suraj Toradmal</t>
  </si>
  <si>
    <t>WI220515545</t>
  </si>
  <si>
    <t>201300022576</t>
  </si>
  <si>
    <t>MI2205145348</t>
  </si>
  <si>
    <t>Varsha Dombale</t>
  </si>
  <si>
    <t>WI220515556</t>
  </si>
  <si>
    <t>201130013612</t>
  </si>
  <si>
    <t>MI2205145510</t>
  </si>
  <si>
    <t>WI220516454</t>
  </si>
  <si>
    <t>MI2205152788</t>
  </si>
  <si>
    <t>WI22051668</t>
  </si>
  <si>
    <t>201340000691</t>
  </si>
  <si>
    <t>MI220517203</t>
  </si>
  <si>
    <t>Shivani Narwade</t>
  </si>
  <si>
    <t>WI22051669</t>
  </si>
  <si>
    <t>MI220517230</t>
  </si>
  <si>
    <t>WI220517526</t>
  </si>
  <si>
    <t>201300023214</t>
  </si>
  <si>
    <t>MI2205160405</t>
  </si>
  <si>
    <t>WI22051753</t>
  </si>
  <si>
    <t>201300020892</t>
  </si>
  <si>
    <t>MI220517970</t>
  </si>
  <si>
    <t>WI220518267</t>
  </si>
  <si>
    <t>201300023197</t>
  </si>
  <si>
    <t>MI2205167790</t>
  </si>
  <si>
    <t>WI22051889</t>
  </si>
  <si>
    <t>Sagar Belhekar</t>
  </si>
  <si>
    <t>WI220519969</t>
  </si>
  <si>
    <t>201130013688</t>
  </si>
  <si>
    <t>MI2205184783</t>
  </si>
  <si>
    <t>WI220519973</t>
  </si>
  <si>
    <t>MI2205184803</t>
  </si>
  <si>
    <t>WI220520015</t>
  </si>
  <si>
    <t>Aparna Chavan</t>
  </si>
  <si>
    <t>WI220520022</t>
  </si>
  <si>
    <t>201340000892</t>
  </si>
  <si>
    <t>MI2205185215</t>
  </si>
  <si>
    <t>Prajwal Kendre</t>
  </si>
  <si>
    <t>WI220520023</t>
  </si>
  <si>
    <t>Nikita Mandage</t>
  </si>
  <si>
    <t>WI220520037</t>
  </si>
  <si>
    <t>MI2205185386</t>
  </si>
  <si>
    <t>WI220520060</t>
  </si>
  <si>
    <t>MI2205185587</t>
  </si>
  <si>
    <t>Shubham Karwate</t>
  </si>
  <si>
    <t>WI220520061</t>
  </si>
  <si>
    <t>MI2205185594</t>
  </si>
  <si>
    <t>WI220520311</t>
  </si>
  <si>
    <t>MI2205187669</t>
  </si>
  <si>
    <t>WI220520450</t>
  </si>
  <si>
    <t>WI220520459</t>
  </si>
  <si>
    <t>Ganesh Bavdiwale</t>
  </si>
  <si>
    <t>WI22052113</t>
  </si>
  <si>
    <t>WI220521659</t>
  </si>
  <si>
    <t>201330006843</t>
  </si>
  <si>
    <t>MI2205200521</t>
  </si>
  <si>
    <t>WI220521979</t>
  </si>
  <si>
    <t>WI220524020</t>
  </si>
  <si>
    <t>MI2205221250</t>
  </si>
  <si>
    <t>WI220524070</t>
  </si>
  <si>
    <t>201330006870</t>
  </si>
  <si>
    <t>MI2205221889</t>
  </si>
  <si>
    <t>WI220524071</t>
  </si>
  <si>
    <t>MI2205221906</t>
  </si>
  <si>
    <t>WI220524364</t>
  </si>
  <si>
    <t>MI2205223933</t>
  </si>
  <si>
    <t>WI220524441</t>
  </si>
  <si>
    <t>201300023181</t>
  </si>
  <si>
    <t>MI2205224906</t>
  </si>
  <si>
    <t>WI220524463</t>
  </si>
  <si>
    <t>WI220524716</t>
  </si>
  <si>
    <t>Mohini Shinde</t>
  </si>
  <si>
    <t>WI220524905</t>
  </si>
  <si>
    <t>201300023340</t>
  </si>
  <si>
    <t>MI2205228467</t>
  </si>
  <si>
    <t>WI220524929</t>
  </si>
  <si>
    <t>WI220525039</t>
  </si>
  <si>
    <t>201330006925</t>
  </si>
  <si>
    <t>MI2205229676</t>
  </si>
  <si>
    <t>WI220525040</t>
  </si>
  <si>
    <t>MI2205229684</t>
  </si>
  <si>
    <t>WI220525278</t>
  </si>
  <si>
    <t>MI2205231594</t>
  </si>
  <si>
    <t>WI220525302</t>
  </si>
  <si>
    <t>WI220525428</t>
  </si>
  <si>
    <t>MI2205232591</t>
  </si>
  <si>
    <t>WI220525499</t>
  </si>
  <si>
    <t>WI220525545</t>
  </si>
  <si>
    <t>MI2205233376</t>
  </si>
  <si>
    <t>WI220525606</t>
  </si>
  <si>
    <t>WI220525845</t>
  </si>
  <si>
    <t>201330006748</t>
  </si>
  <si>
    <t>MI2205236544</t>
  </si>
  <si>
    <t>WI220526063</t>
  </si>
  <si>
    <t>201300022204</t>
  </si>
  <si>
    <t>MI2205237664</t>
  </si>
  <si>
    <t>WI220527620</t>
  </si>
  <si>
    <t>201330006720</t>
  </si>
  <si>
    <t>MI2205252999</t>
  </si>
  <si>
    <t>WI220527662</t>
  </si>
  <si>
    <t>MI2205253380</t>
  </si>
  <si>
    <t>WI220527832</t>
  </si>
  <si>
    <t>201330005740</t>
  </si>
  <si>
    <t>MI2205255492</t>
  </si>
  <si>
    <t>WI220527995</t>
  </si>
  <si>
    <t>201130013468</t>
  </si>
  <si>
    <t>MI2205256823</t>
  </si>
  <si>
    <t>WI220528320</t>
  </si>
  <si>
    <t>201330006874</t>
  </si>
  <si>
    <t>MI2205260277</t>
  </si>
  <si>
    <t>WI220528515</t>
  </si>
  <si>
    <t>201300023064</t>
  </si>
  <si>
    <t>MI2205262266</t>
  </si>
  <si>
    <t>WI220528582</t>
  </si>
  <si>
    <t>201330006839</t>
  </si>
  <si>
    <t>MI2205263150</t>
  </si>
  <si>
    <t>Shivani Rapariya</t>
  </si>
  <si>
    <t>WI220528723</t>
  </si>
  <si>
    <t>MI2205264511</t>
  </si>
  <si>
    <t>WI220529297</t>
  </si>
  <si>
    <t>201100015081</t>
  </si>
  <si>
    <t>MI2205269977</t>
  </si>
  <si>
    <t>WI220530041</t>
  </si>
  <si>
    <t>201130013793</t>
  </si>
  <si>
    <t>MI2205277195</t>
  </si>
  <si>
    <t>Komal Kharde</t>
  </si>
  <si>
    <t>WI220530046</t>
  </si>
  <si>
    <t>MI2205277250</t>
  </si>
  <si>
    <t>WI220530102</t>
  </si>
  <si>
    <t>MI2205277852</t>
  </si>
  <si>
    <t>WI220530197</t>
  </si>
  <si>
    <t>201300023242</t>
  </si>
  <si>
    <t>MI2205279179</t>
  </si>
  <si>
    <t>WI220530280</t>
  </si>
  <si>
    <t>Sanjana Uttekar</t>
  </si>
  <si>
    <t>WI220530394</t>
  </si>
  <si>
    <t>201300022670</t>
  </si>
  <si>
    <t>MI2205281919</t>
  </si>
  <si>
    <t>Sandip Tribhuvan</t>
  </si>
  <si>
    <t>Poonam Patil</t>
  </si>
  <si>
    <t>WI220530602</t>
  </si>
  <si>
    <t>MI2205284397</t>
  </si>
  <si>
    <t>WI220532298</t>
  </si>
  <si>
    <t>201300023354</t>
  </si>
  <si>
    <t>MI2205299505</t>
  </si>
  <si>
    <t>WI220532640</t>
  </si>
  <si>
    <t>201330006450</t>
  </si>
  <si>
    <t>MI2205302273</t>
  </si>
  <si>
    <t>WI220533040</t>
  </si>
  <si>
    <t>201330006947</t>
  </si>
  <si>
    <t>MI2205305624</t>
  </si>
  <si>
    <t>WI220533048</t>
  </si>
  <si>
    <t>201110012793</t>
  </si>
  <si>
    <t>MI2205305771</t>
  </si>
  <si>
    <t>WI220533136</t>
  </si>
  <si>
    <t>WI220534340</t>
  </si>
  <si>
    <t>201130013773</t>
  </si>
  <si>
    <t>MI2205318215</t>
  </si>
  <si>
    <t>WI220534674</t>
  </si>
  <si>
    <t>201300023066</t>
  </si>
  <si>
    <t>MI2205321064</t>
  </si>
  <si>
    <t>WI220535514</t>
  </si>
  <si>
    <t>201300023191</t>
  </si>
  <si>
    <t>MI2205327326</t>
  </si>
  <si>
    <t>WI220535745</t>
  </si>
  <si>
    <t>WI22053617</t>
  </si>
  <si>
    <t>201110012756</t>
  </si>
  <si>
    <t>MI220535828</t>
  </si>
  <si>
    <t>Prajakta Jagannath Mane</t>
  </si>
  <si>
    <t>WI22053632</t>
  </si>
  <si>
    <t>Adesh Dhire</t>
  </si>
  <si>
    <t>WI220536604</t>
  </si>
  <si>
    <t>201330006367</t>
  </si>
  <si>
    <t>MI2205339640</t>
  </si>
  <si>
    <t>WI220536605</t>
  </si>
  <si>
    <t>MI2205339639</t>
  </si>
  <si>
    <t>WI220537597</t>
  </si>
  <si>
    <t>MI2205350402</t>
  </si>
  <si>
    <t>Sushant Bhambure</t>
  </si>
  <si>
    <t>WI220537605</t>
  </si>
  <si>
    <t>WI220538353</t>
  </si>
  <si>
    <t>201110012794</t>
  </si>
  <si>
    <t>MI2205358543</t>
  </si>
  <si>
    <t>WI220538796</t>
  </si>
  <si>
    <t>201340000901</t>
  </si>
  <si>
    <t>MI2205362022</t>
  </si>
  <si>
    <t>WI220538943</t>
  </si>
  <si>
    <t>MI2205363552</t>
  </si>
  <si>
    <t>WI220539668</t>
  </si>
  <si>
    <t>201300022644</t>
  </si>
  <si>
    <t>MI2205370110</t>
  </si>
  <si>
    <t>WI22054142</t>
  </si>
  <si>
    <t>201300022413</t>
  </si>
  <si>
    <t>MI220539781</t>
  </si>
  <si>
    <t>WI220542866</t>
  </si>
  <si>
    <t>201300022370</t>
  </si>
  <si>
    <t>MI2205396108</t>
  </si>
  <si>
    <t>WI220543813</t>
  </si>
  <si>
    <t>201340000891</t>
  </si>
  <si>
    <t>MI2205405308</t>
  </si>
  <si>
    <t>WI220544005</t>
  </si>
  <si>
    <t>WI22054417</t>
  </si>
  <si>
    <t>201110012601</t>
  </si>
  <si>
    <t>MI220541927</t>
  </si>
  <si>
    <t>WI220544478</t>
  </si>
  <si>
    <t>201300022775</t>
  </si>
  <si>
    <t>MI2205409950</t>
  </si>
  <si>
    <t>WI220545385</t>
  </si>
  <si>
    <t>201300023380</t>
  </si>
  <si>
    <t>MI2205419049</t>
  </si>
  <si>
    <t>Saloni Uttekar</t>
  </si>
  <si>
    <t>WI220545394</t>
  </si>
  <si>
    <t>MI2205419264</t>
  </si>
  <si>
    <t>WI220545490</t>
  </si>
  <si>
    <t>201330006973</t>
  </si>
  <si>
    <t>MI2205420150</t>
  </si>
  <si>
    <t>WI220546102</t>
  </si>
  <si>
    <t>MI2205425915</t>
  </si>
  <si>
    <t>WI220546305</t>
  </si>
  <si>
    <t>201130013629</t>
  </si>
  <si>
    <t>MI2205427644</t>
  </si>
  <si>
    <t>WI220546672</t>
  </si>
  <si>
    <t>201330006775</t>
  </si>
  <si>
    <t>MI2205430463</t>
  </si>
  <si>
    <t>WI220547240</t>
  </si>
  <si>
    <t>201300023571</t>
  </si>
  <si>
    <t>MI2205434706</t>
  </si>
  <si>
    <t>WI220547397</t>
  </si>
  <si>
    <t>WI220547763</t>
  </si>
  <si>
    <t>201330006207</t>
  </si>
  <si>
    <t>MI2205438919</t>
  </si>
  <si>
    <t>WI220547773</t>
  </si>
  <si>
    <t>201300023193</t>
  </si>
  <si>
    <t>MI2205439002</t>
  </si>
  <si>
    <t>WI220547783</t>
  </si>
  <si>
    <t>MI2205439137</t>
  </si>
  <si>
    <t>WI220547936</t>
  </si>
  <si>
    <t>201130013679</t>
  </si>
  <si>
    <t>MI2205440348</t>
  </si>
  <si>
    <t>WI220548102</t>
  </si>
  <si>
    <t>WI220548297</t>
  </si>
  <si>
    <t>MI2205442614</t>
  </si>
  <si>
    <t>WI220548517</t>
  </si>
  <si>
    <t>MI2205444745</t>
  </si>
  <si>
    <t>WI220548724</t>
  </si>
  <si>
    <t>WI220549389</t>
  </si>
  <si>
    <t>201300023390</t>
  </si>
  <si>
    <t>MI2205453575</t>
  </si>
  <si>
    <t>WI220549394</t>
  </si>
  <si>
    <t>Raman Vaidya</t>
  </si>
  <si>
    <t>WI220549463</t>
  </si>
  <si>
    <t>MI2205454250</t>
  </si>
  <si>
    <t>WI220549466</t>
  </si>
  <si>
    <t>MI2205454271</t>
  </si>
  <si>
    <t>WI220549476</t>
  </si>
  <si>
    <t>WI220549640</t>
  </si>
  <si>
    <t>201340000918</t>
  </si>
  <si>
    <t>MI2205455850</t>
  </si>
  <si>
    <t>WI220549670</t>
  </si>
  <si>
    <t>201330004058</t>
  </si>
  <si>
    <t>MI2205456117</t>
  </si>
  <si>
    <t>WI220549694</t>
  </si>
  <si>
    <t>WI220549707</t>
  </si>
  <si>
    <t>MI2205456687</t>
  </si>
  <si>
    <t>WI220549717</t>
  </si>
  <si>
    <t>WI220550078</t>
  </si>
  <si>
    <t>201130013797</t>
  </si>
  <si>
    <t>MI2205460039</t>
  </si>
  <si>
    <t>WI220550098</t>
  </si>
  <si>
    <t>MI2205460176</t>
  </si>
  <si>
    <t>WI220550247</t>
  </si>
  <si>
    <t>201300023177</t>
  </si>
  <si>
    <t>MI2205461565</t>
  </si>
  <si>
    <t>WI220550392</t>
  </si>
  <si>
    <t>201110012809</t>
  </si>
  <si>
    <t>MI2205463076</t>
  </si>
  <si>
    <t>WI220550785</t>
  </si>
  <si>
    <t>WI220551819</t>
  </si>
  <si>
    <t>MI2205473245</t>
  </si>
  <si>
    <t>WI220553001</t>
  </si>
  <si>
    <t>201330007066</t>
  </si>
  <si>
    <t>MI2205483494</t>
  </si>
  <si>
    <t>WI220553501</t>
  </si>
  <si>
    <t>201100014905</t>
  </si>
  <si>
    <t>MI2205488318</t>
  </si>
  <si>
    <t>WI220553532</t>
  </si>
  <si>
    <t>MI2205488528</t>
  </si>
  <si>
    <t>WI220553740</t>
  </si>
  <si>
    <t>MI2205490003</t>
  </si>
  <si>
    <t>WI220553962</t>
  </si>
  <si>
    <t>MI2205492628</t>
  </si>
  <si>
    <t>WI220554904</t>
  </si>
  <si>
    <t>201300023539</t>
  </si>
  <si>
    <t>MI2205503097</t>
  </si>
  <si>
    <t>WI220554907</t>
  </si>
  <si>
    <t>201300023487</t>
  </si>
  <si>
    <t>MI2205503118</t>
  </si>
  <si>
    <t>WI220554916</t>
  </si>
  <si>
    <t>201330006959</t>
  </si>
  <si>
    <t>MI2205503257</t>
  </si>
  <si>
    <t>WI220554933</t>
  </si>
  <si>
    <t>WI220555541</t>
  </si>
  <si>
    <t>MI2205508719</t>
  </si>
  <si>
    <t>WI220556136</t>
  </si>
  <si>
    <t>201300023452</t>
  </si>
  <si>
    <t>MI2205515497</t>
  </si>
  <si>
    <t>WI220556169</t>
  </si>
  <si>
    <t>201330006982</t>
  </si>
  <si>
    <t>MI2205516108</t>
  </si>
  <si>
    <t>WI220556190</t>
  </si>
  <si>
    <t>201300023573</t>
  </si>
  <si>
    <t>MI2205516778</t>
  </si>
  <si>
    <t>WI220556198</t>
  </si>
  <si>
    <t>Vikash Suryakanth Parmar</t>
  </si>
  <si>
    <t>WI220556199</t>
  </si>
  <si>
    <t>WI22055655</t>
  </si>
  <si>
    <t>201300023144</t>
  </si>
  <si>
    <t>MI220552767</t>
  </si>
  <si>
    <t>WI220558282</t>
  </si>
  <si>
    <t>201300023005</t>
  </si>
  <si>
    <t>MI2205533465</t>
  </si>
  <si>
    <t>WI220559308</t>
  </si>
  <si>
    <t>201340000893</t>
  </si>
  <si>
    <t>MI2205541026</t>
  </si>
  <si>
    <t>WI220559313</t>
  </si>
  <si>
    <t>201330007006</t>
  </si>
  <si>
    <t>MI2205541091</t>
  </si>
  <si>
    <t>WI220559969</t>
  </si>
  <si>
    <t>201110012327</t>
  </si>
  <si>
    <t>MI2205546055</t>
  </si>
  <si>
    <t>WI220560199</t>
  </si>
  <si>
    <t>201130013542</t>
  </si>
  <si>
    <t>MI2205548224</t>
  </si>
  <si>
    <t>WI220560291</t>
  </si>
  <si>
    <t>201130013722</t>
  </si>
  <si>
    <t>MI2205549456</t>
  </si>
  <si>
    <t>WI220560630</t>
  </si>
  <si>
    <t>201340000852</t>
  </si>
  <si>
    <t>MI2205552963</t>
  </si>
  <si>
    <t>WI220561162</t>
  </si>
  <si>
    <t>201110012739</t>
  </si>
  <si>
    <t>MI2205557959</t>
  </si>
  <si>
    <t>WI220562977</t>
  </si>
  <si>
    <t>201330006653</t>
  </si>
  <si>
    <t>MI2205575306</t>
  </si>
  <si>
    <t>WI220563555</t>
  </si>
  <si>
    <t>MI2205581056</t>
  </si>
  <si>
    <t>WI220564343</t>
  </si>
  <si>
    <t>201340000943</t>
  </si>
  <si>
    <t>MI2205589993</t>
  </si>
  <si>
    <t>WI220564512</t>
  </si>
  <si>
    <t>MI2205591273</t>
  </si>
  <si>
    <t>WI220564517</t>
  </si>
  <si>
    <t>MI2205591357</t>
  </si>
  <si>
    <t>WI220565196</t>
  </si>
  <si>
    <t>201330006659</t>
  </si>
  <si>
    <t>MI2205597456</t>
  </si>
  <si>
    <t>WI220565588</t>
  </si>
  <si>
    <t>MI2205601091</t>
  </si>
  <si>
    <t>WI220565646</t>
  </si>
  <si>
    <t>201300021618</t>
  </si>
  <si>
    <t>MI2205601474</t>
  </si>
  <si>
    <t>WI220565647</t>
  </si>
  <si>
    <t>MI2205601478</t>
  </si>
  <si>
    <t>WI220565648</t>
  </si>
  <si>
    <t>MI2205601487</t>
  </si>
  <si>
    <t>WI220565649</t>
  </si>
  <si>
    <t>MI2205601485</t>
  </si>
  <si>
    <t>WI220565650</t>
  </si>
  <si>
    <t>MI2205601489</t>
  </si>
  <si>
    <t>WI220565651</t>
  </si>
  <si>
    <t>MI2205601494</t>
  </si>
  <si>
    <t>WI220565652</t>
  </si>
  <si>
    <t>MI2205601497</t>
  </si>
  <si>
    <t>WI220565657</t>
  </si>
  <si>
    <t>MI2205601611</t>
  </si>
  <si>
    <t>WI220565728</t>
  </si>
  <si>
    <t>MI2205602522</t>
  </si>
  <si>
    <t>WI220565770</t>
  </si>
  <si>
    <t>WI220565986</t>
  </si>
  <si>
    <t>201300023300</t>
  </si>
  <si>
    <t>MI2205605008</t>
  </si>
  <si>
    <t>Pooja Supekar</t>
  </si>
  <si>
    <t>WI220566027</t>
  </si>
  <si>
    <t>MI2205605560</t>
  </si>
  <si>
    <t>WI220566779</t>
  </si>
  <si>
    <t>201340000868</t>
  </si>
  <si>
    <t>MI2205613208</t>
  </si>
  <si>
    <t>WI220567057</t>
  </si>
  <si>
    <t>MI2205616227</t>
  </si>
  <si>
    <t>WI220567300</t>
  </si>
  <si>
    <t>201300023081</t>
  </si>
  <si>
    <t>MI2205619195</t>
  </si>
  <si>
    <t>WI220567340</t>
  </si>
  <si>
    <t>Hemanshi Deshlahara</t>
  </si>
  <si>
    <t>WI220567567</t>
  </si>
  <si>
    <t>MI2205622318</t>
  </si>
  <si>
    <t>WI220567569</t>
  </si>
  <si>
    <t>MI2205622332</t>
  </si>
  <si>
    <t>WI220568494</t>
  </si>
  <si>
    <t>MI2205631539</t>
  </si>
  <si>
    <t>WI220568749</t>
  </si>
  <si>
    <t>WI22056901</t>
  </si>
  <si>
    <t>201300023115</t>
  </si>
  <si>
    <t>MI220563830</t>
  </si>
  <si>
    <t>WI220569255</t>
  </si>
  <si>
    <t>201300022643</t>
  </si>
  <si>
    <t>MI2205636718</t>
  </si>
  <si>
    <t>WI220569266</t>
  </si>
  <si>
    <t>MI2205636855</t>
  </si>
  <si>
    <t>WI220570066</t>
  </si>
  <si>
    <t>MI2205643613</t>
  </si>
  <si>
    <t>WI220570220</t>
  </si>
  <si>
    <t>MI2205644961</t>
  </si>
  <si>
    <t>WI220570741</t>
  </si>
  <si>
    <t>201330006879</t>
  </si>
  <si>
    <t>MI2205649933</t>
  </si>
  <si>
    <t>WI220571191</t>
  </si>
  <si>
    <t>201330006636</t>
  </si>
  <si>
    <t>MI2205654449</t>
  </si>
  <si>
    <t>Mohit Bilampelli</t>
  </si>
  <si>
    <t>WI220571340</t>
  </si>
  <si>
    <t>MI2205656978</t>
  </si>
  <si>
    <t>WI220571379</t>
  </si>
  <si>
    <t>MI2205657206</t>
  </si>
  <si>
    <t>WI22057142</t>
  </si>
  <si>
    <t>WI220572279</t>
  </si>
  <si>
    <t>MI2205664229</t>
  </si>
  <si>
    <t>WI220572419</t>
  </si>
  <si>
    <t>MI2205665287</t>
  </si>
  <si>
    <t>WI220573079</t>
  </si>
  <si>
    <t>201130013818</t>
  </si>
  <si>
    <t>MI2205673410</t>
  </si>
  <si>
    <t>WI220573187</t>
  </si>
  <si>
    <t>MI2205675086</t>
  </si>
  <si>
    <t>WI220573456</t>
  </si>
  <si>
    <t>201340000938</t>
  </si>
  <si>
    <t>MI2205677691</t>
  </si>
  <si>
    <t>WI220573459</t>
  </si>
  <si>
    <t>MI2205677724</t>
  </si>
  <si>
    <t>WI220573963</t>
  </si>
  <si>
    <t>201300023451</t>
  </si>
  <si>
    <t>MI2205684093</t>
  </si>
  <si>
    <t>Sangeeta Kumari</t>
  </si>
  <si>
    <t>WI22057430</t>
  </si>
  <si>
    <t>201100015041</t>
  </si>
  <si>
    <t>MI220568808</t>
  </si>
  <si>
    <t>WI22057940</t>
  </si>
  <si>
    <t>201300023265</t>
  </si>
  <si>
    <t>MI220572149</t>
  </si>
  <si>
    <t>WI22057954</t>
  </si>
  <si>
    <t>WI22058409</t>
  </si>
  <si>
    <t>201340000857</t>
  </si>
  <si>
    <t>MI220577320</t>
  </si>
  <si>
    <t>WI22058475</t>
  </si>
  <si>
    <t>201300022755</t>
  </si>
  <si>
    <t>MI220578222</t>
  </si>
  <si>
    <t>WI22058482</t>
  </si>
  <si>
    <t>MI220578282</t>
  </si>
  <si>
    <t>WI22058491</t>
  </si>
  <si>
    <t>MI220578316</t>
  </si>
  <si>
    <t>WI22059261</t>
  </si>
  <si>
    <t>MI220584324</t>
  </si>
  <si>
    <t>WI22059638</t>
  </si>
  <si>
    <t>201330006547</t>
  </si>
  <si>
    <t>MI220588428</t>
  </si>
  <si>
    <t>Payal Pathare</t>
  </si>
  <si>
    <t>WI22059916</t>
  </si>
  <si>
    <t>MI220591246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</si>
</sst>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5"/>
  <cols>
    <col min="1" max="1" width="17.5703125" customWidth="1"/>
    <col min="2" max="2" width="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44712.41667017361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44681.958333333336</v>
      </c>
    </row>
    <row r="10" spans="1:2">
      <c r="A10" t="s">
        <v>16</v>
      </c>
      <c r="B10" s="1">
        <v>44712.41667017361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215"/>
  <sheetViews>
    <sheetView workbookViewId="0"/>
  </sheetViews>
  <sheetFormatPr defaultRowHeight="15"/>
  <cols>
    <col min="1" max="1" width="12.7109375" customWidth="1"/>
    <col min="2" max="2" width="21" customWidth="1"/>
    <col min="3" max="3" width="15.7109375" customWidth="1"/>
    <col min="4" max="4" width="13.7109375" customWidth="1"/>
    <col min="5" max="5" width="9.140625" customWidth="1"/>
    <col min="6" max="6" width="8.5703125" customWidth="1"/>
    <col min="7" max="7" width="10" customWidth="1"/>
    <col min="8" max="8" width="13.140625" customWidth="1"/>
    <col min="9" max="9" width="11.7109375" customWidth="1"/>
    <col min="10" max="10" width="16.42578125" customWidth="1"/>
    <col min="11" max="11" width="17.140625" customWidth="1"/>
    <col min="12" max="12" width="12.85546875" customWidth="1"/>
    <col min="13" max="13" width="18.85546875" customWidth="1"/>
    <col min="14" max="14" width="26.5703125" customWidth="1"/>
    <col min="15" max="15" width="23.42578125" customWidth="1"/>
    <col min="16" max="16" width="26.140625" customWidth="1"/>
    <col min="17" max="17" width="33.5703125" customWidth="1"/>
    <col min="18" max="18" width="26.42578125" customWidth="1"/>
    <col min="19" max="19" width="9.5703125" customWidth="1"/>
    <col min="20" max="20" width="9.7109375" customWidth="1"/>
    <col min="21" max="21" width="10.42578125" customWidth="1"/>
    <col min="22" max="22" width="30.42578125" customWidth="1"/>
    <col min="23" max="23" width="32" customWidth="1"/>
    <col min="24" max="24" width="37.5703125" customWidth="1"/>
    <col min="25" max="25" width="29.5703125" customWidth="1"/>
    <col min="26" max="26" width="32" customWidth="1"/>
    <col min="27" max="27" width="27.28515625" customWidth="1"/>
    <col min="28" max="28" width="23.7109375" customWidth="1"/>
    <col min="29" max="29" width="22.42578125" customWidth="1"/>
    <col min="30" max="30" width="30.42578125" customWidth="1"/>
    <col min="31" max="31" width="25" customWidth="1"/>
    <col min="32" max="32" width="26.7109375" customWidth="1"/>
    <col min="33" max="33" width="33.42578125" customWidth="1"/>
    <col min="34" max="34" width="30.42578125" customWidth="1"/>
    <col min="35" max="35" width="32" customWidth="1"/>
    <col min="36" max="36" width="37.5703125" customWidth="1"/>
    <col min="37" max="37" width="29.5703125" customWidth="1"/>
    <col min="38" max="38" width="32" customWidth="1"/>
    <col min="39" max="39" width="27.28515625" customWidth="1"/>
    <col min="40" max="40" width="23.7109375" customWidth="1"/>
    <col min="41" max="41" width="22.42578125" customWidth="1"/>
    <col min="42" max="42" width="30.42578125" customWidth="1"/>
    <col min="43" max="43" width="25" customWidth="1"/>
    <col min="44" max="44" width="26.7109375" customWidth="1"/>
    <col min="45" max="45" width="33.42578125" customWidth="1"/>
    <col min="46" max="46" width="30.42578125" customWidth="1"/>
    <col min="47" max="47" width="32" customWidth="1"/>
    <col min="48" max="48" width="37.5703125" customWidth="1"/>
    <col min="49" max="49" width="29.5703125" customWidth="1"/>
    <col min="50" max="50" width="32" customWidth="1"/>
    <col min="51" max="51" width="27.28515625" customWidth="1"/>
    <col min="52" max="52" width="23.7109375" customWidth="1"/>
    <col min="53" max="53" width="22.42578125" customWidth="1"/>
    <col min="54" max="54" width="30.42578125" customWidth="1"/>
    <col min="55" max="55" width="25" customWidth="1"/>
    <col min="56" max="56" width="26.7109375" customWidth="1"/>
    <col min="57" max="57" width="33.42578125" customWidth="1"/>
  </cols>
  <sheetData>
    <row r="1" spans="1:57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3" t="s">
        <v>50</v>
      </c>
      <c r="AE1" s="3" t="s">
        <v>51</v>
      </c>
      <c r="AF1" s="3" t="s">
        <v>52</v>
      </c>
      <c r="AG1" s="3" t="s">
        <v>53</v>
      </c>
      <c r="AH1" s="3" t="s">
        <v>54</v>
      </c>
      <c r="AI1" s="3" t="s">
        <v>55</v>
      </c>
      <c r="AJ1" s="3" t="s">
        <v>56</v>
      </c>
      <c r="AK1" s="3" t="s">
        <v>57</v>
      </c>
      <c r="AL1" s="3" t="s">
        <v>58</v>
      </c>
      <c r="AM1" s="3" t="s">
        <v>59</v>
      </c>
      <c r="AN1" s="3" t="s">
        <v>60</v>
      </c>
      <c r="AO1" s="3" t="s">
        <v>61</v>
      </c>
      <c r="AP1" s="3" t="s">
        <v>62</v>
      </c>
      <c r="AQ1" s="3" t="s">
        <v>63</v>
      </c>
      <c r="AR1" s="3" t="s">
        <v>64</v>
      </c>
      <c r="AS1" s="3" t="s">
        <v>65</v>
      </c>
      <c r="AT1" s="3" t="s">
        <v>66</v>
      </c>
      <c r="AU1" s="3" t="s">
        <v>67</v>
      </c>
      <c r="AV1" s="3" t="s">
        <v>68</v>
      </c>
      <c r="AW1" s="3" t="s">
        <v>69</v>
      </c>
      <c r="AX1" s="3" t="s">
        <v>70</v>
      </c>
      <c r="AY1" s="3" t="s">
        <v>71</v>
      </c>
      <c r="AZ1" s="3" t="s">
        <v>72</v>
      </c>
      <c r="BA1" s="3" t="s">
        <v>73</v>
      </c>
      <c r="BB1" s="3" t="s">
        <v>74</v>
      </c>
      <c r="BC1" s="3" t="s">
        <v>75</v>
      </c>
      <c r="BD1" s="3" t="s">
        <v>76</v>
      </c>
      <c r="BE1" s="3" t="s">
        <v>77</v>
      </c>
    </row>
    <row r="2" spans="1:57">
      <c r="A2" t="s">
        <v>78</v>
      </c>
      <c r="B2" t="s">
        <v>79</v>
      </c>
      <c r="C2" t="s">
        <v>80</v>
      </c>
      <c r="D2" t="s">
        <v>81</v>
      </c>
      <c r="E2" s="2">
        <f>HYPERLINK("capsilon://?command=openfolder&amp;siteaddress=FAM.docvelocity-na8.net&amp;folderid=FXF55EAAB3-2663-D692-936E-4256B70CAD09","FX22045650")</f>
        <v>0</v>
      </c>
      <c r="F2" t="s">
        <v>19</v>
      </c>
      <c r="G2" t="s">
        <v>19</v>
      </c>
      <c r="H2" t="s">
        <v>82</v>
      </c>
      <c r="I2" t="s">
        <v>83</v>
      </c>
      <c r="J2">
        <v>0</v>
      </c>
      <c r="K2" t="s">
        <v>84</v>
      </c>
      <c r="L2" t="s">
        <v>85</v>
      </c>
      <c r="M2" t="s">
        <v>86</v>
      </c>
      <c r="N2">
        <v>2</v>
      </c>
      <c r="O2" s="1">
        <v>44685.597696759258</v>
      </c>
      <c r="P2" s="1">
        <v>44685.60527777778</v>
      </c>
      <c r="Q2">
        <v>534</v>
      </c>
      <c r="R2">
        <v>121</v>
      </c>
      <c r="S2" t="b">
        <v>0</v>
      </c>
      <c r="T2" t="s">
        <v>87</v>
      </c>
      <c r="U2" t="b">
        <v>0</v>
      </c>
      <c r="V2" t="s">
        <v>88</v>
      </c>
      <c r="W2" s="1">
        <v>44685.600416666668</v>
      </c>
      <c r="X2">
        <v>40</v>
      </c>
      <c r="Y2">
        <v>0</v>
      </c>
      <c r="Z2">
        <v>0</v>
      </c>
      <c r="AA2">
        <v>0</v>
      </c>
      <c r="AB2">
        <v>52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89</v>
      </c>
      <c r="AI2" s="1">
        <v>44685.60527777778</v>
      </c>
      <c r="AJ2">
        <v>31</v>
      </c>
      <c r="AK2">
        <v>0</v>
      </c>
      <c r="AL2">
        <v>0</v>
      </c>
      <c r="AM2">
        <v>0</v>
      </c>
      <c r="AN2">
        <v>52</v>
      </c>
      <c r="AO2">
        <v>0</v>
      </c>
      <c r="AP2">
        <v>0</v>
      </c>
      <c r="AQ2">
        <v>0</v>
      </c>
      <c r="AR2">
        <v>0</v>
      </c>
      <c r="AS2">
        <v>0</v>
      </c>
      <c r="AT2" t="s">
        <v>87</v>
      </c>
      <c r="AU2" t="s">
        <v>87</v>
      </c>
      <c r="AV2" t="s">
        <v>87</v>
      </c>
      <c r="AW2" t="s">
        <v>87</v>
      </c>
      <c r="AX2" t="s">
        <v>87</v>
      </c>
      <c r="AY2" t="s">
        <v>87</v>
      </c>
      <c r="AZ2" t="s">
        <v>87</v>
      </c>
      <c r="BA2" t="s">
        <v>87</v>
      </c>
      <c r="BB2" t="s">
        <v>87</v>
      </c>
      <c r="BC2" t="s">
        <v>87</v>
      </c>
      <c r="BD2" t="s">
        <v>87</v>
      </c>
      <c r="BE2" t="s">
        <v>87</v>
      </c>
    </row>
    <row r="3" spans="1:57">
      <c r="A3" t="s">
        <v>90</v>
      </c>
      <c r="B3" t="s">
        <v>79</v>
      </c>
      <c r="C3" t="s">
        <v>80</v>
      </c>
      <c r="D3" t="s">
        <v>81</v>
      </c>
      <c r="E3" s="2">
        <f>HYPERLINK("capsilon://?command=openfolder&amp;siteaddress=FAM.docvelocity-na8.net&amp;folderid=FXF55EAAB3-2663-D692-936E-4256B70CAD09","FX22045650")</f>
        <v>0</v>
      </c>
      <c r="F3" t="s">
        <v>19</v>
      </c>
      <c r="G3" t="s">
        <v>19</v>
      </c>
      <c r="H3" t="s">
        <v>82</v>
      </c>
      <c r="I3" t="s">
        <v>91</v>
      </c>
      <c r="J3">
        <v>0</v>
      </c>
      <c r="K3" t="s">
        <v>84</v>
      </c>
      <c r="L3" t="s">
        <v>85</v>
      </c>
      <c r="M3" t="s">
        <v>86</v>
      </c>
      <c r="N3">
        <v>2</v>
      </c>
      <c r="O3" s="1">
        <v>44685.597905092596</v>
      </c>
      <c r="P3" s="1">
        <v>44685.605509259258</v>
      </c>
      <c r="Q3">
        <v>570</v>
      </c>
      <c r="R3">
        <v>87</v>
      </c>
      <c r="S3" t="b">
        <v>0</v>
      </c>
      <c r="T3" t="s">
        <v>87</v>
      </c>
      <c r="U3" t="b">
        <v>0</v>
      </c>
      <c r="V3" t="s">
        <v>88</v>
      </c>
      <c r="W3" s="1">
        <v>44685.600787037038</v>
      </c>
      <c r="X3">
        <v>31</v>
      </c>
      <c r="Y3">
        <v>0</v>
      </c>
      <c r="Z3">
        <v>0</v>
      </c>
      <c r="AA3">
        <v>0</v>
      </c>
      <c r="AB3">
        <v>52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89</v>
      </c>
      <c r="AI3" s="1">
        <v>44685.605509259258</v>
      </c>
      <c r="AJ3">
        <v>19</v>
      </c>
      <c r="AK3">
        <v>0</v>
      </c>
      <c r="AL3">
        <v>0</v>
      </c>
      <c r="AM3">
        <v>0</v>
      </c>
      <c r="AN3">
        <v>52</v>
      </c>
      <c r="AO3">
        <v>0</v>
      </c>
      <c r="AP3">
        <v>0</v>
      </c>
      <c r="AQ3">
        <v>0</v>
      </c>
      <c r="AR3">
        <v>0</v>
      </c>
      <c r="AS3">
        <v>0</v>
      </c>
      <c r="AT3" t="s">
        <v>87</v>
      </c>
      <c r="AU3" t="s">
        <v>87</v>
      </c>
      <c r="AV3" t="s">
        <v>87</v>
      </c>
      <c r="AW3" t="s">
        <v>87</v>
      </c>
      <c r="AX3" t="s">
        <v>87</v>
      </c>
      <c r="AY3" t="s">
        <v>87</v>
      </c>
      <c r="AZ3" t="s">
        <v>87</v>
      </c>
      <c r="BA3" t="s">
        <v>87</v>
      </c>
      <c r="BB3" t="s">
        <v>87</v>
      </c>
      <c r="BC3" t="s">
        <v>87</v>
      </c>
      <c r="BD3" t="s">
        <v>87</v>
      </c>
      <c r="BE3" t="s">
        <v>87</v>
      </c>
    </row>
    <row r="4" spans="1:57">
      <c r="A4" t="s">
        <v>92</v>
      </c>
      <c r="B4" t="s">
        <v>79</v>
      </c>
      <c r="C4" t="s">
        <v>93</v>
      </c>
      <c r="D4" t="s">
        <v>81</v>
      </c>
      <c r="E4" s="2">
        <f>HYPERLINK("capsilon://?command=openfolder&amp;siteaddress=FAM.docvelocity-na8.net&amp;folderid=FX5A55E877-E4B2-19D2-A06D-A9692200BEE6","FX22038374")</f>
        <v>0</v>
      </c>
      <c r="F4" t="s">
        <v>19</v>
      </c>
      <c r="G4" t="s">
        <v>19</v>
      </c>
      <c r="H4" t="s">
        <v>82</v>
      </c>
      <c r="I4" t="s">
        <v>94</v>
      </c>
      <c r="J4">
        <v>28</v>
      </c>
      <c r="K4" t="s">
        <v>84</v>
      </c>
      <c r="L4" t="s">
        <v>85</v>
      </c>
      <c r="M4" t="s">
        <v>86</v>
      </c>
      <c r="N4">
        <v>2</v>
      </c>
      <c r="O4" s="1">
        <v>44685.717812499999</v>
      </c>
      <c r="P4" s="1">
        <v>44685.730231481481</v>
      </c>
      <c r="Q4">
        <v>487</v>
      </c>
      <c r="R4">
        <v>586</v>
      </c>
      <c r="S4" t="b">
        <v>0</v>
      </c>
      <c r="T4" t="s">
        <v>87</v>
      </c>
      <c r="U4" t="b">
        <v>0</v>
      </c>
      <c r="V4" t="s">
        <v>88</v>
      </c>
      <c r="W4" s="1">
        <v>44685.726307870369</v>
      </c>
      <c r="X4">
        <v>495</v>
      </c>
      <c r="Y4">
        <v>21</v>
      </c>
      <c r="Z4">
        <v>0</v>
      </c>
      <c r="AA4">
        <v>21</v>
      </c>
      <c r="AB4">
        <v>0</v>
      </c>
      <c r="AC4">
        <v>0</v>
      </c>
      <c r="AD4">
        <v>7</v>
      </c>
      <c r="AE4">
        <v>0</v>
      </c>
      <c r="AF4">
        <v>0</v>
      </c>
      <c r="AG4">
        <v>0</v>
      </c>
      <c r="AH4" t="s">
        <v>95</v>
      </c>
      <c r="AI4" s="1">
        <v>44685.730231481481</v>
      </c>
      <c r="AJ4">
        <v>91</v>
      </c>
      <c r="AK4">
        <v>0</v>
      </c>
      <c r="AL4">
        <v>0</v>
      </c>
      <c r="AM4">
        <v>0</v>
      </c>
      <c r="AN4">
        <v>0</v>
      </c>
      <c r="AO4">
        <v>0</v>
      </c>
      <c r="AP4">
        <v>7</v>
      </c>
      <c r="AQ4">
        <v>0</v>
      </c>
      <c r="AR4">
        <v>0</v>
      </c>
      <c r="AS4">
        <v>0</v>
      </c>
      <c r="AT4" t="s">
        <v>87</v>
      </c>
      <c r="AU4" t="s">
        <v>87</v>
      </c>
      <c r="AV4" t="s">
        <v>87</v>
      </c>
      <c r="AW4" t="s">
        <v>87</v>
      </c>
      <c r="AX4" t="s">
        <v>87</v>
      </c>
      <c r="AY4" t="s">
        <v>87</v>
      </c>
      <c r="AZ4" t="s">
        <v>87</v>
      </c>
      <c r="BA4" t="s">
        <v>87</v>
      </c>
      <c r="BB4" t="s">
        <v>87</v>
      </c>
      <c r="BC4" t="s">
        <v>87</v>
      </c>
      <c r="BD4" t="s">
        <v>87</v>
      </c>
      <c r="BE4" t="s">
        <v>87</v>
      </c>
    </row>
    <row r="5" spans="1:57">
      <c r="A5" t="s">
        <v>96</v>
      </c>
      <c r="B5" t="s">
        <v>79</v>
      </c>
      <c r="C5" t="s">
        <v>97</v>
      </c>
      <c r="D5" t="s">
        <v>81</v>
      </c>
      <c r="E5" s="2">
        <f>HYPERLINK("capsilon://?command=openfolder&amp;siteaddress=FAM.docvelocity-na8.net&amp;folderid=FXEDE2628A-B03D-089E-F3B5-5C149B218DE0","FX220411475")</f>
        <v>0</v>
      </c>
      <c r="F5" t="s">
        <v>19</v>
      </c>
      <c r="G5" t="s">
        <v>19</v>
      </c>
      <c r="H5" t="s">
        <v>82</v>
      </c>
      <c r="I5" t="s">
        <v>98</v>
      </c>
      <c r="J5">
        <v>0</v>
      </c>
      <c r="K5" t="s">
        <v>84</v>
      </c>
      <c r="L5" t="s">
        <v>85</v>
      </c>
      <c r="M5" t="s">
        <v>86</v>
      </c>
      <c r="N5">
        <v>2</v>
      </c>
      <c r="O5" s="1">
        <v>44685.758437500001</v>
      </c>
      <c r="P5" s="1">
        <v>44685.784270833334</v>
      </c>
      <c r="Q5">
        <v>1477</v>
      </c>
      <c r="R5">
        <v>755</v>
      </c>
      <c r="S5" t="b">
        <v>0</v>
      </c>
      <c r="T5" t="s">
        <v>87</v>
      </c>
      <c r="U5" t="b">
        <v>0</v>
      </c>
      <c r="V5" t="s">
        <v>99</v>
      </c>
      <c r="W5" s="1">
        <v>44685.767569444448</v>
      </c>
      <c r="X5">
        <v>62</v>
      </c>
      <c r="Y5">
        <v>0</v>
      </c>
      <c r="Z5">
        <v>0</v>
      </c>
      <c r="AA5">
        <v>0</v>
      </c>
      <c r="AB5">
        <v>52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100</v>
      </c>
      <c r="AI5" s="1">
        <v>44685.784270833334</v>
      </c>
      <c r="AJ5">
        <v>669</v>
      </c>
      <c r="AK5">
        <v>0</v>
      </c>
      <c r="AL5">
        <v>0</v>
      </c>
      <c r="AM5">
        <v>0</v>
      </c>
      <c r="AN5">
        <v>52</v>
      </c>
      <c r="AO5">
        <v>0</v>
      </c>
      <c r="AP5">
        <v>0</v>
      </c>
      <c r="AQ5">
        <v>0</v>
      </c>
      <c r="AR5">
        <v>0</v>
      </c>
      <c r="AS5">
        <v>0</v>
      </c>
      <c r="AT5" t="s">
        <v>87</v>
      </c>
      <c r="AU5" t="s">
        <v>87</v>
      </c>
      <c r="AV5" t="s">
        <v>87</v>
      </c>
      <c r="AW5" t="s">
        <v>87</v>
      </c>
      <c r="AX5" t="s">
        <v>87</v>
      </c>
      <c r="AY5" t="s">
        <v>87</v>
      </c>
      <c r="AZ5" t="s">
        <v>87</v>
      </c>
      <c r="BA5" t="s">
        <v>87</v>
      </c>
      <c r="BB5" t="s">
        <v>87</v>
      </c>
      <c r="BC5" t="s">
        <v>87</v>
      </c>
      <c r="BD5" t="s">
        <v>87</v>
      </c>
      <c r="BE5" t="s">
        <v>87</v>
      </c>
    </row>
    <row r="6" spans="1:57">
      <c r="A6" t="s">
        <v>101</v>
      </c>
      <c r="B6" t="s">
        <v>79</v>
      </c>
      <c r="C6" t="s">
        <v>102</v>
      </c>
      <c r="D6" t="s">
        <v>81</v>
      </c>
      <c r="E6" s="2">
        <f>HYPERLINK("capsilon://?command=openfolder&amp;siteaddress=FAM.docvelocity-na8.net&amp;folderid=FXEB0FA09B-0ED5-8B65-7190-18F87D92DADB","FX220310070")</f>
        <v>0</v>
      </c>
      <c r="F6" t="s">
        <v>19</v>
      </c>
      <c r="G6" t="s">
        <v>19</v>
      </c>
      <c r="H6" t="s">
        <v>82</v>
      </c>
      <c r="I6" t="s">
        <v>103</v>
      </c>
      <c r="J6">
        <v>53</v>
      </c>
      <c r="K6" t="s">
        <v>84</v>
      </c>
      <c r="L6" t="s">
        <v>85</v>
      </c>
      <c r="M6" t="s">
        <v>86</v>
      </c>
      <c r="N6">
        <v>1</v>
      </c>
      <c r="O6" s="1">
        <v>44686.442812499998</v>
      </c>
      <c r="P6" s="1">
        <v>44686.454016203701</v>
      </c>
      <c r="Q6">
        <v>804</v>
      </c>
      <c r="R6">
        <v>164</v>
      </c>
      <c r="S6" t="b">
        <v>0</v>
      </c>
      <c r="T6" t="s">
        <v>87</v>
      </c>
      <c r="U6" t="b">
        <v>0</v>
      </c>
      <c r="V6" t="s">
        <v>104</v>
      </c>
      <c r="W6" s="1">
        <v>44686.454016203701</v>
      </c>
      <c r="X6">
        <v>126</v>
      </c>
      <c r="Y6">
        <v>0</v>
      </c>
      <c r="Z6">
        <v>0</v>
      </c>
      <c r="AA6">
        <v>0</v>
      </c>
      <c r="AB6">
        <v>0</v>
      </c>
      <c r="AC6">
        <v>0</v>
      </c>
      <c r="AD6">
        <v>53</v>
      </c>
      <c r="AE6">
        <v>48</v>
      </c>
      <c r="AF6">
        <v>0</v>
      </c>
      <c r="AG6">
        <v>1</v>
      </c>
      <c r="AH6" t="s">
        <v>87</v>
      </c>
      <c r="AI6" t="s">
        <v>87</v>
      </c>
      <c r="AJ6" t="s">
        <v>87</v>
      </c>
      <c r="AK6" t="s">
        <v>87</v>
      </c>
      <c r="AL6" t="s">
        <v>87</v>
      </c>
      <c r="AM6" t="s">
        <v>87</v>
      </c>
      <c r="AN6" t="s">
        <v>87</v>
      </c>
      <c r="AO6" t="s">
        <v>87</v>
      </c>
      <c r="AP6" t="s">
        <v>87</v>
      </c>
      <c r="AQ6" t="s">
        <v>87</v>
      </c>
      <c r="AR6" t="s">
        <v>87</v>
      </c>
      <c r="AS6" t="s">
        <v>87</v>
      </c>
      <c r="AT6" t="s">
        <v>87</v>
      </c>
      <c r="AU6" t="s">
        <v>87</v>
      </c>
      <c r="AV6" t="s">
        <v>87</v>
      </c>
      <c r="AW6" t="s">
        <v>87</v>
      </c>
      <c r="AX6" t="s">
        <v>87</v>
      </c>
      <c r="AY6" t="s">
        <v>87</v>
      </c>
      <c r="AZ6" t="s">
        <v>87</v>
      </c>
      <c r="BA6" t="s">
        <v>87</v>
      </c>
      <c r="BB6" t="s">
        <v>87</v>
      </c>
      <c r="BC6" t="s">
        <v>87</v>
      </c>
      <c r="BD6" t="s">
        <v>87</v>
      </c>
      <c r="BE6" t="s">
        <v>87</v>
      </c>
    </row>
    <row r="7" spans="1:57">
      <c r="A7" t="s">
        <v>105</v>
      </c>
      <c r="B7" t="s">
        <v>79</v>
      </c>
      <c r="C7" t="s">
        <v>102</v>
      </c>
      <c r="D7" t="s">
        <v>81</v>
      </c>
      <c r="E7" s="2">
        <f>HYPERLINK("capsilon://?command=openfolder&amp;siteaddress=FAM.docvelocity-na8.net&amp;folderid=FXEB0FA09B-0ED5-8B65-7190-18F87D92DADB","FX220310070")</f>
        <v>0</v>
      </c>
      <c r="F7" t="s">
        <v>19</v>
      </c>
      <c r="G7" t="s">
        <v>19</v>
      </c>
      <c r="H7" t="s">
        <v>82</v>
      </c>
      <c r="I7" t="s">
        <v>103</v>
      </c>
      <c r="J7">
        <v>28</v>
      </c>
      <c r="K7" t="s">
        <v>84</v>
      </c>
      <c r="L7" t="s">
        <v>85</v>
      </c>
      <c r="M7" t="s">
        <v>86</v>
      </c>
      <c r="N7">
        <v>2</v>
      </c>
      <c r="O7" s="1">
        <v>44686.454606481479</v>
      </c>
      <c r="P7" s="1">
        <v>44686.476886574077</v>
      </c>
      <c r="Q7">
        <v>1684</v>
      </c>
      <c r="R7">
        <v>241</v>
      </c>
      <c r="S7" t="b">
        <v>0</v>
      </c>
      <c r="T7" t="s">
        <v>87</v>
      </c>
      <c r="U7" t="b">
        <v>1</v>
      </c>
      <c r="V7" t="s">
        <v>104</v>
      </c>
      <c r="W7" s="1">
        <v>44686.456284722219</v>
      </c>
      <c r="X7">
        <v>136</v>
      </c>
      <c r="Y7">
        <v>21</v>
      </c>
      <c r="Z7">
        <v>0</v>
      </c>
      <c r="AA7">
        <v>21</v>
      </c>
      <c r="AB7">
        <v>0</v>
      </c>
      <c r="AC7">
        <v>1</v>
      </c>
      <c r="AD7">
        <v>7</v>
      </c>
      <c r="AE7">
        <v>0</v>
      </c>
      <c r="AF7">
        <v>0</v>
      </c>
      <c r="AG7">
        <v>0</v>
      </c>
      <c r="AH7" t="s">
        <v>106</v>
      </c>
      <c r="AI7" s="1">
        <v>44686.476886574077</v>
      </c>
      <c r="AJ7">
        <v>87</v>
      </c>
      <c r="AK7">
        <v>0</v>
      </c>
      <c r="AL7">
        <v>0</v>
      </c>
      <c r="AM7">
        <v>0</v>
      </c>
      <c r="AN7">
        <v>0</v>
      </c>
      <c r="AO7">
        <v>0</v>
      </c>
      <c r="AP7">
        <v>7</v>
      </c>
      <c r="AQ7">
        <v>0</v>
      </c>
      <c r="AR7">
        <v>0</v>
      </c>
      <c r="AS7">
        <v>0</v>
      </c>
      <c r="AT7" t="s">
        <v>87</v>
      </c>
      <c r="AU7" t="s">
        <v>87</v>
      </c>
      <c r="AV7" t="s">
        <v>87</v>
      </c>
      <c r="AW7" t="s">
        <v>87</v>
      </c>
      <c r="AX7" t="s">
        <v>87</v>
      </c>
      <c r="AY7" t="s">
        <v>87</v>
      </c>
      <c r="AZ7" t="s">
        <v>87</v>
      </c>
      <c r="BA7" t="s">
        <v>87</v>
      </c>
      <c r="BB7" t="s">
        <v>87</v>
      </c>
      <c r="BC7" t="s">
        <v>87</v>
      </c>
      <c r="BD7" t="s">
        <v>87</v>
      </c>
      <c r="BE7" t="s">
        <v>87</v>
      </c>
    </row>
    <row r="8" spans="1:57">
      <c r="A8" t="s">
        <v>107</v>
      </c>
      <c r="B8" t="s">
        <v>79</v>
      </c>
      <c r="C8" t="s">
        <v>108</v>
      </c>
      <c r="D8" t="s">
        <v>81</v>
      </c>
      <c r="E8" s="2">
        <f>HYPERLINK("capsilon://?command=openfolder&amp;siteaddress=FAM.docvelocity-na8.net&amp;folderid=FX4FCE714C-C83C-75D7-389D-EDA53C41B899","FX2203909")</f>
        <v>0</v>
      </c>
      <c r="F8" t="s">
        <v>19</v>
      </c>
      <c r="G8" t="s">
        <v>19</v>
      </c>
      <c r="H8" t="s">
        <v>82</v>
      </c>
      <c r="I8" t="s">
        <v>109</v>
      </c>
      <c r="J8">
        <v>0</v>
      </c>
      <c r="K8" t="s">
        <v>84</v>
      </c>
      <c r="L8" t="s">
        <v>85</v>
      </c>
      <c r="M8" t="s">
        <v>86</v>
      </c>
      <c r="N8">
        <v>2</v>
      </c>
      <c r="O8" s="1">
        <v>44686.474398148152</v>
      </c>
      <c r="P8" s="1">
        <v>44686.487766203703</v>
      </c>
      <c r="Q8">
        <v>806</v>
      </c>
      <c r="R8">
        <v>349</v>
      </c>
      <c r="S8" t="b">
        <v>0</v>
      </c>
      <c r="T8" t="s">
        <v>87</v>
      </c>
      <c r="U8" t="b">
        <v>0</v>
      </c>
      <c r="V8" t="s">
        <v>110</v>
      </c>
      <c r="W8" s="1">
        <v>44686.485219907408</v>
      </c>
      <c r="X8">
        <v>171</v>
      </c>
      <c r="Y8">
        <v>9</v>
      </c>
      <c r="Z8">
        <v>0</v>
      </c>
      <c r="AA8">
        <v>9</v>
      </c>
      <c r="AB8">
        <v>0</v>
      </c>
      <c r="AC8">
        <v>0</v>
      </c>
      <c r="AD8">
        <v>-9</v>
      </c>
      <c r="AE8">
        <v>0</v>
      </c>
      <c r="AF8">
        <v>0</v>
      </c>
      <c r="AG8">
        <v>0</v>
      </c>
      <c r="AH8" t="s">
        <v>95</v>
      </c>
      <c r="AI8" s="1">
        <v>44686.487766203703</v>
      </c>
      <c r="AJ8">
        <v>171</v>
      </c>
      <c r="AK8">
        <v>0</v>
      </c>
      <c r="AL8">
        <v>0</v>
      </c>
      <c r="AM8">
        <v>0</v>
      </c>
      <c r="AN8">
        <v>0</v>
      </c>
      <c r="AO8">
        <v>0</v>
      </c>
      <c r="AP8">
        <v>-9</v>
      </c>
      <c r="AQ8">
        <v>0</v>
      </c>
      <c r="AR8">
        <v>0</v>
      </c>
      <c r="AS8">
        <v>0</v>
      </c>
      <c r="AT8" t="s">
        <v>87</v>
      </c>
      <c r="AU8" t="s">
        <v>87</v>
      </c>
      <c r="AV8" t="s">
        <v>87</v>
      </c>
      <c r="AW8" t="s">
        <v>87</v>
      </c>
      <c r="AX8" t="s">
        <v>87</v>
      </c>
      <c r="AY8" t="s">
        <v>87</v>
      </c>
      <c r="AZ8" t="s">
        <v>87</v>
      </c>
      <c r="BA8" t="s">
        <v>87</v>
      </c>
      <c r="BB8" t="s">
        <v>87</v>
      </c>
      <c r="BC8" t="s">
        <v>87</v>
      </c>
      <c r="BD8" t="s">
        <v>87</v>
      </c>
      <c r="BE8" t="s">
        <v>87</v>
      </c>
    </row>
    <row r="9" spans="1:57">
      <c r="A9" t="s">
        <v>111</v>
      </c>
      <c r="B9" t="s">
        <v>79</v>
      </c>
      <c r="C9" t="s">
        <v>112</v>
      </c>
      <c r="D9" t="s">
        <v>81</v>
      </c>
      <c r="E9" s="2">
        <f>HYPERLINK("capsilon://?command=openfolder&amp;siteaddress=FAM.docvelocity-na8.net&amp;folderid=FX82F91E6C-14EE-DE95-9EDB-D476E124A0C7","FX220312383")</f>
        <v>0</v>
      </c>
      <c r="F9" t="s">
        <v>19</v>
      </c>
      <c r="G9" t="s">
        <v>19</v>
      </c>
      <c r="H9" t="s">
        <v>82</v>
      </c>
      <c r="I9" t="s">
        <v>113</v>
      </c>
      <c r="J9">
        <v>0</v>
      </c>
      <c r="K9" t="s">
        <v>84</v>
      </c>
      <c r="L9" t="s">
        <v>85</v>
      </c>
      <c r="M9" t="s">
        <v>86</v>
      </c>
      <c r="N9">
        <v>2</v>
      </c>
      <c r="O9" s="1">
        <v>44686.481539351851</v>
      </c>
      <c r="P9" s="1">
        <v>44686.488668981481</v>
      </c>
      <c r="Q9">
        <v>341</v>
      </c>
      <c r="R9">
        <v>275</v>
      </c>
      <c r="S9" t="b">
        <v>0</v>
      </c>
      <c r="T9" t="s">
        <v>87</v>
      </c>
      <c r="U9" t="b">
        <v>0</v>
      </c>
      <c r="V9" t="s">
        <v>114</v>
      </c>
      <c r="W9" s="1">
        <v>44686.485752314817</v>
      </c>
      <c r="X9">
        <v>198</v>
      </c>
      <c r="Y9">
        <v>9</v>
      </c>
      <c r="Z9">
        <v>0</v>
      </c>
      <c r="AA9">
        <v>9</v>
      </c>
      <c r="AB9">
        <v>0</v>
      </c>
      <c r="AC9">
        <v>0</v>
      </c>
      <c r="AD9">
        <v>-9</v>
      </c>
      <c r="AE9">
        <v>0</v>
      </c>
      <c r="AF9">
        <v>0</v>
      </c>
      <c r="AG9">
        <v>0</v>
      </c>
      <c r="AH9" t="s">
        <v>95</v>
      </c>
      <c r="AI9" s="1">
        <v>44686.488668981481</v>
      </c>
      <c r="AJ9">
        <v>77</v>
      </c>
      <c r="AK9">
        <v>0</v>
      </c>
      <c r="AL9">
        <v>0</v>
      </c>
      <c r="AM9">
        <v>0</v>
      </c>
      <c r="AN9">
        <v>0</v>
      </c>
      <c r="AO9">
        <v>0</v>
      </c>
      <c r="AP9">
        <v>-9</v>
      </c>
      <c r="AQ9">
        <v>0</v>
      </c>
      <c r="AR9">
        <v>0</v>
      </c>
      <c r="AS9">
        <v>0</v>
      </c>
      <c r="AT9" t="s">
        <v>87</v>
      </c>
      <c r="AU9" t="s">
        <v>87</v>
      </c>
      <c r="AV9" t="s">
        <v>87</v>
      </c>
      <c r="AW9" t="s">
        <v>87</v>
      </c>
      <c r="AX9" t="s">
        <v>87</v>
      </c>
      <c r="AY9" t="s">
        <v>87</v>
      </c>
      <c r="AZ9" t="s">
        <v>87</v>
      </c>
      <c r="BA9" t="s">
        <v>87</v>
      </c>
      <c r="BB9" t="s">
        <v>87</v>
      </c>
      <c r="BC9" t="s">
        <v>87</v>
      </c>
      <c r="BD9" t="s">
        <v>87</v>
      </c>
      <c r="BE9" t="s">
        <v>87</v>
      </c>
    </row>
    <row r="10" spans="1:57">
      <c r="A10" t="s">
        <v>115</v>
      </c>
      <c r="B10" t="s">
        <v>79</v>
      </c>
      <c r="C10" t="s">
        <v>116</v>
      </c>
      <c r="D10" t="s">
        <v>81</v>
      </c>
      <c r="E10" s="2">
        <f>HYPERLINK("capsilon://?command=openfolder&amp;siteaddress=FAM.docvelocity-na8.net&amp;folderid=FXD48F45EA-3147-32F3-7599-C8D6B1F38CF6","FX220212322")</f>
        <v>0</v>
      </c>
      <c r="F10" t="s">
        <v>19</v>
      </c>
      <c r="G10" t="s">
        <v>19</v>
      </c>
      <c r="H10" t="s">
        <v>82</v>
      </c>
      <c r="I10" t="s">
        <v>117</v>
      </c>
      <c r="J10">
        <v>0</v>
      </c>
      <c r="K10" t="s">
        <v>84</v>
      </c>
      <c r="L10" t="s">
        <v>85</v>
      </c>
      <c r="M10" t="s">
        <v>86</v>
      </c>
      <c r="N10">
        <v>1</v>
      </c>
      <c r="O10" s="1">
        <v>44686.481932870367</v>
      </c>
      <c r="P10" s="1">
        <v>44686.488437499997</v>
      </c>
      <c r="Q10">
        <v>298</v>
      </c>
      <c r="R10">
        <v>264</v>
      </c>
      <c r="S10" t="b">
        <v>0</v>
      </c>
      <c r="T10" t="s">
        <v>87</v>
      </c>
      <c r="U10" t="b">
        <v>0</v>
      </c>
      <c r="V10" t="s">
        <v>99</v>
      </c>
      <c r="W10" s="1">
        <v>44686.488437499997</v>
      </c>
      <c r="X10">
        <v>235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52</v>
      </c>
      <c r="AF10">
        <v>0</v>
      </c>
      <c r="AG10">
        <v>1</v>
      </c>
      <c r="AH10" t="s">
        <v>87</v>
      </c>
      <c r="AI10" t="s">
        <v>87</v>
      </c>
      <c r="AJ10" t="s">
        <v>87</v>
      </c>
      <c r="AK10" t="s">
        <v>87</v>
      </c>
      <c r="AL10" t="s">
        <v>87</v>
      </c>
      <c r="AM10" t="s">
        <v>87</v>
      </c>
      <c r="AN10" t="s">
        <v>87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87</v>
      </c>
      <c r="AU10" t="s">
        <v>87</v>
      </c>
      <c r="AV10" t="s">
        <v>87</v>
      </c>
      <c r="AW10" t="s">
        <v>87</v>
      </c>
      <c r="AX10" t="s">
        <v>87</v>
      </c>
      <c r="AY10" t="s">
        <v>87</v>
      </c>
      <c r="AZ10" t="s">
        <v>87</v>
      </c>
      <c r="BA10" t="s">
        <v>87</v>
      </c>
      <c r="BB10" t="s">
        <v>87</v>
      </c>
      <c r="BC10" t="s">
        <v>87</v>
      </c>
      <c r="BD10" t="s">
        <v>87</v>
      </c>
      <c r="BE10" t="s">
        <v>87</v>
      </c>
    </row>
    <row r="11" spans="1:57">
      <c r="A11" t="s">
        <v>118</v>
      </c>
      <c r="B11" t="s">
        <v>79</v>
      </c>
      <c r="C11" t="s">
        <v>116</v>
      </c>
      <c r="D11" t="s">
        <v>81</v>
      </c>
      <c r="E11" s="2">
        <f>HYPERLINK("capsilon://?command=openfolder&amp;siteaddress=FAM.docvelocity-na8.net&amp;folderid=FXD48F45EA-3147-32F3-7599-C8D6B1F38CF6","FX220212322")</f>
        <v>0</v>
      </c>
      <c r="F11" t="s">
        <v>19</v>
      </c>
      <c r="G11" t="s">
        <v>19</v>
      </c>
      <c r="H11" t="s">
        <v>82</v>
      </c>
      <c r="I11" t="s">
        <v>117</v>
      </c>
      <c r="J11">
        <v>0</v>
      </c>
      <c r="K11" t="s">
        <v>84</v>
      </c>
      <c r="L11" t="s">
        <v>85</v>
      </c>
      <c r="M11" t="s">
        <v>86</v>
      </c>
      <c r="N11">
        <v>2</v>
      </c>
      <c r="O11" s="1">
        <v>44686.488761574074</v>
      </c>
      <c r="P11" s="1">
        <v>44686.500497685185</v>
      </c>
      <c r="Q11">
        <v>276</v>
      </c>
      <c r="R11">
        <v>738</v>
      </c>
      <c r="S11" t="b">
        <v>0</v>
      </c>
      <c r="T11" t="s">
        <v>87</v>
      </c>
      <c r="U11" t="b">
        <v>1</v>
      </c>
      <c r="V11" t="s">
        <v>99</v>
      </c>
      <c r="W11" s="1">
        <v>44686.492881944447</v>
      </c>
      <c r="X11">
        <v>355</v>
      </c>
      <c r="Y11">
        <v>37</v>
      </c>
      <c r="Z11">
        <v>0</v>
      </c>
      <c r="AA11">
        <v>37</v>
      </c>
      <c r="AB11">
        <v>0</v>
      </c>
      <c r="AC11">
        <v>26</v>
      </c>
      <c r="AD11">
        <v>-37</v>
      </c>
      <c r="AE11">
        <v>0</v>
      </c>
      <c r="AF11">
        <v>0</v>
      </c>
      <c r="AG11">
        <v>0</v>
      </c>
      <c r="AH11" t="s">
        <v>119</v>
      </c>
      <c r="AI11" s="1">
        <v>44686.500497685185</v>
      </c>
      <c r="AJ11">
        <v>110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-37</v>
      </c>
      <c r="AQ11">
        <v>0</v>
      </c>
      <c r="AR11">
        <v>0</v>
      </c>
      <c r="AS11">
        <v>0</v>
      </c>
      <c r="AT11" t="s">
        <v>87</v>
      </c>
      <c r="AU11" t="s">
        <v>87</v>
      </c>
      <c r="AV11" t="s">
        <v>87</v>
      </c>
      <c r="AW11" t="s">
        <v>87</v>
      </c>
      <c r="AX11" t="s">
        <v>87</v>
      </c>
      <c r="AY11" t="s">
        <v>87</v>
      </c>
      <c r="AZ11" t="s">
        <v>87</v>
      </c>
      <c r="BA11" t="s">
        <v>87</v>
      </c>
      <c r="BB11" t="s">
        <v>87</v>
      </c>
      <c r="BC11" t="s">
        <v>87</v>
      </c>
      <c r="BD11" t="s">
        <v>87</v>
      </c>
      <c r="BE11" t="s">
        <v>87</v>
      </c>
    </row>
    <row r="12" spans="1:57">
      <c r="A12" t="s">
        <v>120</v>
      </c>
      <c r="B12" t="s">
        <v>79</v>
      </c>
      <c r="C12" t="s">
        <v>116</v>
      </c>
      <c r="D12" t="s">
        <v>81</v>
      </c>
      <c r="E12" s="2">
        <f>HYPERLINK("capsilon://?command=openfolder&amp;siteaddress=FAM.docvelocity-na8.net&amp;folderid=FXD48F45EA-3147-32F3-7599-C8D6B1F38CF6","FX220212322")</f>
        <v>0</v>
      </c>
      <c r="F12" t="s">
        <v>19</v>
      </c>
      <c r="G12" t="s">
        <v>19</v>
      </c>
      <c r="H12" t="s">
        <v>82</v>
      </c>
      <c r="I12" t="s">
        <v>121</v>
      </c>
      <c r="J12">
        <v>0</v>
      </c>
      <c r="K12" t="s">
        <v>84</v>
      </c>
      <c r="L12" t="s">
        <v>85</v>
      </c>
      <c r="M12" t="s">
        <v>86</v>
      </c>
      <c r="N12">
        <v>2</v>
      </c>
      <c r="O12" s="1">
        <v>44686.549976851849</v>
      </c>
      <c r="P12" s="1">
        <v>44686.572418981479</v>
      </c>
      <c r="Q12">
        <v>1722</v>
      </c>
      <c r="R12">
        <v>217</v>
      </c>
      <c r="S12" t="b">
        <v>0</v>
      </c>
      <c r="T12" t="s">
        <v>87</v>
      </c>
      <c r="U12" t="b">
        <v>0</v>
      </c>
      <c r="V12" t="s">
        <v>88</v>
      </c>
      <c r="W12" s="1">
        <v>44686.561180555553</v>
      </c>
      <c r="X12">
        <v>140</v>
      </c>
      <c r="Y12">
        <v>0</v>
      </c>
      <c r="Z12">
        <v>0</v>
      </c>
      <c r="AA12">
        <v>0</v>
      </c>
      <c r="AB12">
        <v>52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89</v>
      </c>
      <c r="AI12" s="1">
        <v>44686.572418981479</v>
      </c>
      <c r="AJ12">
        <v>32</v>
      </c>
      <c r="AK12">
        <v>0</v>
      </c>
      <c r="AL12">
        <v>0</v>
      </c>
      <c r="AM12">
        <v>0</v>
      </c>
      <c r="AN12">
        <v>52</v>
      </c>
      <c r="AO12">
        <v>0</v>
      </c>
      <c r="AP12">
        <v>0</v>
      </c>
      <c r="AQ12">
        <v>0</v>
      </c>
      <c r="AR12">
        <v>0</v>
      </c>
      <c r="AS12">
        <v>0</v>
      </c>
      <c r="AT12" t="s">
        <v>87</v>
      </c>
      <c r="AU12" t="s">
        <v>87</v>
      </c>
      <c r="AV12" t="s">
        <v>87</v>
      </c>
      <c r="AW12" t="s">
        <v>87</v>
      </c>
      <c r="AX12" t="s">
        <v>87</v>
      </c>
      <c r="AY12" t="s">
        <v>87</v>
      </c>
      <c r="AZ12" t="s">
        <v>87</v>
      </c>
      <c r="BA12" t="s">
        <v>87</v>
      </c>
      <c r="BB12" t="s">
        <v>87</v>
      </c>
      <c r="BC12" t="s">
        <v>87</v>
      </c>
      <c r="BD12" t="s">
        <v>87</v>
      </c>
      <c r="BE12" t="s">
        <v>87</v>
      </c>
    </row>
    <row r="13" spans="1:57">
      <c r="A13" t="s">
        <v>122</v>
      </c>
      <c r="B13" t="s">
        <v>79</v>
      </c>
      <c r="C13" t="s">
        <v>116</v>
      </c>
      <c r="D13" t="s">
        <v>81</v>
      </c>
      <c r="E13" s="2">
        <f>HYPERLINK("capsilon://?command=openfolder&amp;siteaddress=FAM.docvelocity-na8.net&amp;folderid=FXD48F45EA-3147-32F3-7599-C8D6B1F38CF6","FX220212322")</f>
        <v>0</v>
      </c>
      <c r="F13" t="s">
        <v>19</v>
      </c>
      <c r="G13" t="s">
        <v>19</v>
      </c>
      <c r="H13" t="s">
        <v>82</v>
      </c>
      <c r="I13" t="s">
        <v>123</v>
      </c>
      <c r="J13">
        <v>0</v>
      </c>
      <c r="K13" t="s">
        <v>84</v>
      </c>
      <c r="L13" t="s">
        <v>85</v>
      </c>
      <c r="M13" t="s">
        <v>86</v>
      </c>
      <c r="N13">
        <v>2</v>
      </c>
      <c r="O13" s="1">
        <v>44686.550891203704</v>
      </c>
      <c r="P13" s="1">
        <v>44686.572569444441</v>
      </c>
      <c r="Q13">
        <v>1794</v>
      </c>
      <c r="R13">
        <v>79</v>
      </c>
      <c r="S13" t="b">
        <v>0</v>
      </c>
      <c r="T13" t="s">
        <v>87</v>
      </c>
      <c r="U13" t="b">
        <v>0</v>
      </c>
      <c r="V13" t="s">
        <v>88</v>
      </c>
      <c r="W13" s="1">
        <v>44686.561886574076</v>
      </c>
      <c r="X13">
        <v>60</v>
      </c>
      <c r="Y13">
        <v>0</v>
      </c>
      <c r="Z13">
        <v>0</v>
      </c>
      <c r="AA13">
        <v>0</v>
      </c>
      <c r="AB13">
        <v>52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89</v>
      </c>
      <c r="AI13" s="1">
        <v>44686.572569444441</v>
      </c>
      <c r="AJ13">
        <v>12</v>
      </c>
      <c r="AK13">
        <v>0</v>
      </c>
      <c r="AL13">
        <v>0</v>
      </c>
      <c r="AM13">
        <v>0</v>
      </c>
      <c r="AN13">
        <v>52</v>
      </c>
      <c r="AO13">
        <v>0</v>
      </c>
      <c r="AP13">
        <v>0</v>
      </c>
      <c r="AQ13">
        <v>0</v>
      </c>
      <c r="AR13">
        <v>0</v>
      </c>
      <c r="AS13">
        <v>0</v>
      </c>
      <c r="AT13" t="s">
        <v>87</v>
      </c>
      <c r="AU13" t="s">
        <v>87</v>
      </c>
      <c r="AV13" t="s">
        <v>87</v>
      </c>
      <c r="AW13" t="s">
        <v>87</v>
      </c>
      <c r="AX13" t="s">
        <v>87</v>
      </c>
      <c r="AY13" t="s">
        <v>87</v>
      </c>
      <c r="AZ13" t="s">
        <v>87</v>
      </c>
      <c r="BA13" t="s">
        <v>87</v>
      </c>
      <c r="BB13" t="s">
        <v>87</v>
      </c>
      <c r="BC13" t="s">
        <v>87</v>
      </c>
      <c r="BD13" t="s">
        <v>87</v>
      </c>
      <c r="BE13" t="s">
        <v>87</v>
      </c>
    </row>
    <row r="14" spans="1:57">
      <c r="A14" t="s">
        <v>124</v>
      </c>
      <c r="B14" t="s">
        <v>79</v>
      </c>
      <c r="C14" t="s">
        <v>125</v>
      </c>
      <c r="D14" t="s">
        <v>81</v>
      </c>
      <c r="E14" s="2">
        <f>HYPERLINK("capsilon://?command=openfolder&amp;siteaddress=FAM.docvelocity-na8.net&amp;folderid=FXBFF0B3EB-9588-A9C1-5F31-A977F7AF4B6C","FX220310838")</f>
        <v>0</v>
      </c>
      <c r="F14" t="s">
        <v>19</v>
      </c>
      <c r="G14" t="s">
        <v>19</v>
      </c>
      <c r="H14" t="s">
        <v>82</v>
      </c>
      <c r="I14" t="s">
        <v>126</v>
      </c>
      <c r="J14">
        <v>0</v>
      </c>
      <c r="K14" t="s">
        <v>84</v>
      </c>
      <c r="L14" t="s">
        <v>85</v>
      </c>
      <c r="M14" t="s">
        <v>86</v>
      </c>
      <c r="N14">
        <v>2</v>
      </c>
      <c r="O14" s="1">
        <v>44686.593287037038</v>
      </c>
      <c r="P14" s="1">
        <v>44686.649513888886</v>
      </c>
      <c r="Q14">
        <v>4608</v>
      </c>
      <c r="R14">
        <v>250</v>
      </c>
      <c r="S14" t="b">
        <v>0</v>
      </c>
      <c r="T14" t="s">
        <v>87</v>
      </c>
      <c r="U14" t="b">
        <v>0</v>
      </c>
      <c r="V14" t="s">
        <v>114</v>
      </c>
      <c r="W14" s="1">
        <v>44686.596412037034</v>
      </c>
      <c r="X14">
        <v>197</v>
      </c>
      <c r="Y14">
        <v>9</v>
      </c>
      <c r="Z14">
        <v>0</v>
      </c>
      <c r="AA14">
        <v>9</v>
      </c>
      <c r="AB14">
        <v>0</v>
      </c>
      <c r="AC14">
        <v>2</v>
      </c>
      <c r="AD14">
        <v>-9</v>
      </c>
      <c r="AE14">
        <v>0</v>
      </c>
      <c r="AF14">
        <v>0</v>
      </c>
      <c r="AG14">
        <v>0</v>
      </c>
      <c r="AH14" t="s">
        <v>89</v>
      </c>
      <c r="AI14" s="1">
        <v>44686.649513888886</v>
      </c>
      <c r="AJ14">
        <v>53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-9</v>
      </c>
      <c r="AQ14">
        <v>0</v>
      </c>
      <c r="AR14">
        <v>0</v>
      </c>
      <c r="AS14">
        <v>0</v>
      </c>
      <c r="AT14" t="s">
        <v>87</v>
      </c>
      <c r="AU14" t="s">
        <v>87</v>
      </c>
      <c r="AV14" t="s">
        <v>87</v>
      </c>
      <c r="AW14" t="s">
        <v>87</v>
      </c>
      <c r="AX14" t="s">
        <v>87</v>
      </c>
      <c r="AY14" t="s">
        <v>87</v>
      </c>
      <c r="AZ14" t="s">
        <v>87</v>
      </c>
      <c r="BA14" t="s">
        <v>87</v>
      </c>
      <c r="BB14" t="s">
        <v>87</v>
      </c>
      <c r="BC14" t="s">
        <v>87</v>
      </c>
      <c r="BD14" t="s">
        <v>87</v>
      </c>
      <c r="BE14" t="s">
        <v>87</v>
      </c>
    </row>
    <row r="15" spans="1:57">
      <c r="A15" t="s">
        <v>127</v>
      </c>
      <c r="B15" t="s">
        <v>79</v>
      </c>
      <c r="C15" t="s">
        <v>128</v>
      </c>
      <c r="D15" t="s">
        <v>81</v>
      </c>
      <c r="E15" s="2">
        <f>HYPERLINK("capsilon://?command=openfolder&amp;siteaddress=FAM.docvelocity-na8.net&amp;folderid=FX87C9B70C-39D1-0685-B41F-6E11A3DAC081","FX22049774")</f>
        <v>0</v>
      </c>
      <c r="F15" t="s">
        <v>19</v>
      </c>
      <c r="G15" t="s">
        <v>19</v>
      </c>
      <c r="H15" t="s">
        <v>82</v>
      </c>
      <c r="I15" t="s">
        <v>129</v>
      </c>
      <c r="J15">
        <v>0</v>
      </c>
      <c r="K15" t="s">
        <v>84</v>
      </c>
      <c r="L15" t="s">
        <v>85</v>
      </c>
      <c r="M15" t="s">
        <v>86</v>
      </c>
      <c r="N15">
        <v>2</v>
      </c>
      <c r="O15" s="1">
        <v>44686.6559837963</v>
      </c>
      <c r="P15" s="1">
        <v>44686.686064814814</v>
      </c>
      <c r="Q15">
        <v>2372</v>
      </c>
      <c r="R15">
        <v>227</v>
      </c>
      <c r="S15" t="b">
        <v>0</v>
      </c>
      <c r="T15" t="s">
        <v>87</v>
      </c>
      <c r="U15" t="b">
        <v>0</v>
      </c>
      <c r="V15" t="s">
        <v>88</v>
      </c>
      <c r="W15" s="1">
        <v>44686.659745370373</v>
      </c>
      <c r="X15">
        <v>132</v>
      </c>
      <c r="Y15">
        <v>9</v>
      </c>
      <c r="Z15">
        <v>0</v>
      </c>
      <c r="AA15">
        <v>9</v>
      </c>
      <c r="AB15">
        <v>0</v>
      </c>
      <c r="AC15">
        <v>2</v>
      </c>
      <c r="AD15">
        <v>-9</v>
      </c>
      <c r="AE15">
        <v>0</v>
      </c>
      <c r="AF15">
        <v>0</v>
      </c>
      <c r="AG15">
        <v>0</v>
      </c>
      <c r="AH15" t="s">
        <v>95</v>
      </c>
      <c r="AI15" s="1">
        <v>44686.686064814814</v>
      </c>
      <c r="AJ15">
        <v>95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-9</v>
      </c>
      <c r="AQ15">
        <v>0</v>
      </c>
      <c r="AR15">
        <v>0</v>
      </c>
      <c r="AS15">
        <v>0</v>
      </c>
      <c r="AT15" t="s">
        <v>87</v>
      </c>
      <c r="AU15" t="s">
        <v>87</v>
      </c>
      <c r="AV15" t="s">
        <v>87</v>
      </c>
      <c r="AW15" t="s">
        <v>87</v>
      </c>
      <c r="AX15" t="s">
        <v>87</v>
      </c>
      <c r="AY15" t="s">
        <v>87</v>
      </c>
      <c r="AZ15" t="s">
        <v>87</v>
      </c>
      <c r="BA15" t="s">
        <v>87</v>
      </c>
      <c r="BB15" t="s">
        <v>87</v>
      </c>
      <c r="BC15" t="s">
        <v>87</v>
      </c>
      <c r="BD15" t="s">
        <v>87</v>
      </c>
      <c r="BE15" t="s">
        <v>87</v>
      </c>
    </row>
    <row r="16" spans="1:57">
      <c r="A16" t="s">
        <v>130</v>
      </c>
      <c r="B16" t="s">
        <v>79</v>
      </c>
      <c r="C16" t="s">
        <v>131</v>
      </c>
      <c r="D16" t="s">
        <v>81</v>
      </c>
      <c r="E16" s="2">
        <f>HYPERLINK("capsilon://?command=openfolder&amp;siteaddress=FAM.docvelocity-na8.net&amp;folderid=FXC8F0BF04-6EB0-BF2B-E71F-7167D54D9996","FX22045976")</f>
        <v>0</v>
      </c>
      <c r="F16" t="s">
        <v>19</v>
      </c>
      <c r="G16" t="s">
        <v>19</v>
      </c>
      <c r="H16" t="s">
        <v>82</v>
      </c>
      <c r="I16" t="s">
        <v>132</v>
      </c>
      <c r="J16">
        <v>0</v>
      </c>
      <c r="K16" t="s">
        <v>84</v>
      </c>
      <c r="L16" t="s">
        <v>85</v>
      </c>
      <c r="M16" t="s">
        <v>86</v>
      </c>
      <c r="N16">
        <v>2</v>
      </c>
      <c r="O16" s="1">
        <v>44683.536597222221</v>
      </c>
      <c r="P16" s="1">
        <v>44683.606851851851</v>
      </c>
      <c r="Q16">
        <v>3424</v>
      </c>
      <c r="R16">
        <v>2646</v>
      </c>
      <c r="S16" t="b">
        <v>0</v>
      </c>
      <c r="T16" t="s">
        <v>87</v>
      </c>
      <c r="U16" t="b">
        <v>0</v>
      </c>
      <c r="V16" t="s">
        <v>110</v>
      </c>
      <c r="W16" s="1">
        <v>44683.566412037035</v>
      </c>
      <c r="X16">
        <v>782</v>
      </c>
      <c r="Y16">
        <v>52</v>
      </c>
      <c r="Z16">
        <v>0</v>
      </c>
      <c r="AA16">
        <v>52</v>
      </c>
      <c r="AB16">
        <v>0</v>
      </c>
      <c r="AC16">
        <v>41</v>
      </c>
      <c r="AD16">
        <v>-52</v>
      </c>
      <c r="AE16">
        <v>0</v>
      </c>
      <c r="AF16">
        <v>0</v>
      </c>
      <c r="AG16">
        <v>0</v>
      </c>
      <c r="AH16" t="s">
        <v>100</v>
      </c>
      <c r="AI16" s="1">
        <v>44683.606851851851</v>
      </c>
      <c r="AJ16">
        <v>1788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-52</v>
      </c>
      <c r="AQ16">
        <v>52</v>
      </c>
      <c r="AR16">
        <v>0</v>
      </c>
      <c r="AS16">
        <v>12</v>
      </c>
      <c r="AT16" t="s">
        <v>87</v>
      </c>
      <c r="AU16" t="s">
        <v>87</v>
      </c>
      <c r="AV16" t="s">
        <v>87</v>
      </c>
      <c r="AW16" t="s">
        <v>87</v>
      </c>
      <c r="AX16" t="s">
        <v>87</v>
      </c>
      <c r="AY16" t="s">
        <v>87</v>
      </c>
      <c r="AZ16" t="s">
        <v>87</v>
      </c>
      <c r="BA16" t="s">
        <v>87</v>
      </c>
      <c r="BB16" t="s">
        <v>87</v>
      </c>
      <c r="BC16" t="s">
        <v>87</v>
      </c>
      <c r="BD16" t="s">
        <v>87</v>
      </c>
      <c r="BE16" t="s">
        <v>87</v>
      </c>
    </row>
    <row r="17" spans="1:57">
      <c r="A17" t="s">
        <v>133</v>
      </c>
      <c r="B17" t="s">
        <v>79</v>
      </c>
      <c r="C17" t="s">
        <v>134</v>
      </c>
      <c r="D17" t="s">
        <v>81</v>
      </c>
      <c r="E17" s="2">
        <f>HYPERLINK("capsilon://?command=openfolder&amp;siteaddress=FAM.docvelocity-na8.net&amp;folderid=FX54331F27-3A43-4E8B-E0CB-742F3B856930","FX220410885")</f>
        <v>0</v>
      </c>
      <c r="F17" t="s">
        <v>19</v>
      </c>
      <c r="G17" t="s">
        <v>19</v>
      </c>
      <c r="H17" t="s">
        <v>82</v>
      </c>
      <c r="I17" t="s">
        <v>135</v>
      </c>
      <c r="J17">
        <v>0</v>
      </c>
      <c r="K17" t="s">
        <v>84</v>
      </c>
      <c r="L17" t="s">
        <v>85</v>
      </c>
      <c r="M17" t="s">
        <v>86</v>
      </c>
      <c r="N17">
        <v>1</v>
      </c>
      <c r="O17" s="1">
        <v>44686.682222222225</v>
      </c>
      <c r="P17" s="1">
        <v>44686.685289351852</v>
      </c>
      <c r="Q17">
        <v>210</v>
      </c>
      <c r="R17">
        <v>55</v>
      </c>
      <c r="S17" t="b">
        <v>0</v>
      </c>
      <c r="T17" t="s">
        <v>87</v>
      </c>
      <c r="U17" t="b">
        <v>0</v>
      </c>
      <c r="V17" t="s">
        <v>88</v>
      </c>
      <c r="W17" s="1">
        <v>44686.685289351852</v>
      </c>
      <c r="X17">
        <v>55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52</v>
      </c>
      <c r="AF17">
        <v>0</v>
      </c>
      <c r="AG17">
        <v>1</v>
      </c>
      <c r="AH17" t="s">
        <v>87</v>
      </c>
      <c r="AI17" t="s">
        <v>87</v>
      </c>
      <c r="AJ17" t="s">
        <v>87</v>
      </c>
      <c r="AK17" t="s">
        <v>87</v>
      </c>
      <c r="AL17" t="s">
        <v>87</v>
      </c>
      <c r="AM17" t="s">
        <v>87</v>
      </c>
      <c r="AN17" t="s">
        <v>87</v>
      </c>
      <c r="AO17" t="s">
        <v>87</v>
      </c>
      <c r="AP17" t="s">
        <v>87</v>
      </c>
      <c r="AQ17" t="s">
        <v>87</v>
      </c>
      <c r="AR17" t="s">
        <v>87</v>
      </c>
      <c r="AS17" t="s">
        <v>87</v>
      </c>
      <c r="AT17" t="s">
        <v>87</v>
      </c>
      <c r="AU17" t="s">
        <v>87</v>
      </c>
      <c r="AV17" t="s">
        <v>87</v>
      </c>
      <c r="AW17" t="s">
        <v>87</v>
      </c>
      <c r="AX17" t="s">
        <v>87</v>
      </c>
      <c r="AY17" t="s">
        <v>87</v>
      </c>
      <c r="AZ17" t="s">
        <v>87</v>
      </c>
      <c r="BA17" t="s">
        <v>87</v>
      </c>
      <c r="BB17" t="s">
        <v>87</v>
      </c>
      <c r="BC17" t="s">
        <v>87</v>
      </c>
      <c r="BD17" t="s">
        <v>87</v>
      </c>
      <c r="BE17" t="s">
        <v>87</v>
      </c>
    </row>
    <row r="18" spans="1:57">
      <c r="A18" t="s">
        <v>136</v>
      </c>
      <c r="B18" t="s">
        <v>79</v>
      </c>
      <c r="C18" t="s">
        <v>134</v>
      </c>
      <c r="D18" t="s">
        <v>81</v>
      </c>
      <c r="E18" s="2">
        <f>HYPERLINK("capsilon://?command=openfolder&amp;siteaddress=FAM.docvelocity-na8.net&amp;folderid=FX54331F27-3A43-4E8B-E0CB-742F3B856930","FX220410885")</f>
        <v>0</v>
      </c>
      <c r="F18" t="s">
        <v>19</v>
      </c>
      <c r="G18" t="s">
        <v>19</v>
      </c>
      <c r="H18" t="s">
        <v>82</v>
      </c>
      <c r="I18" t="s">
        <v>135</v>
      </c>
      <c r="J18">
        <v>0</v>
      </c>
      <c r="K18" t="s">
        <v>84</v>
      </c>
      <c r="L18" t="s">
        <v>85</v>
      </c>
      <c r="M18" t="s">
        <v>86</v>
      </c>
      <c r="N18">
        <v>2</v>
      </c>
      <c r="O18" s="1">
        <v>44686.685590277775</v>
      </c>
      <c r="P18" s="1">
        <v>44686.712083333332</v>
      </c>
      <c r="Q18">
        <v>1654</v>
      </c>
      <c r="R18">
        <v>635</v>
      </c>
      <c r="S18" t="b">
        <v>0</v>
      </c>
      <c r="T18" t="s">
        <v>87</v>
      </c>
      <c r="U18" t="b">
        <v>1</v>
      </c>
      <c r="V18" t="s">
        <v>88</v>
      </c>
      <c r="W18" s="1">
        <v>44686.7028125</v>
      </c>
      <c r="X18">
        <v>382</v>
      </c>
      <c r="Y18">
        <v>37</v>
      </c>
      <c r="Z18">
        <v>0</v>
      </c>
      <c r="AA18">
        <v>37</v>
      </c>
      <c r="AB18">
        <v>0</v>
      </c>
      <c r="AC18">
        <v>22</v>
      </c>
      <c r="AD18">
        <v>-37</v>
      </c>
      <c r="AE18">
        <v>0</v>
      </c>
      <c r="AF18">
        <v>0</v>
      </c>
      <c r="AG18">
        <v>0</v>
      </c>
      <c r="AH18" t="s">
        <v>95</v>
      </c>
      <c r="AI18" s="1">
        <v>44686.712083333332</v>
      </c>
      <c r="AJ18">
        <v>193</v>
      </c>
      <c r="AK18">
        <v>1</v>
      </c>
      <c r="AL18">
        <v>0</v>
      </c>
      <c r="AM18">
        <v>1</v>
      </c>
      <c r="AN18">
        <v>0</v>
      </c>
      <c r="AO18">
        <v>1</v>
      </c>
      <c r="AP18">
        <v>-38</v>
      </c>
      <c r="AQ18">
        <v>0</v>
      </c>
      <c r="AR18">
        <v>0</v>
      </c>
      <c r="AS18">
        <v>0</v>
      </c>
      <c r="AT18" t="s">
        <v>87</v>
      </c>
      <c r="AU18" t="s">
        <v>87</v>
      </c>
      <c r="AV18" t="s">
        <v>87</v>
      </c>
      <c r="AW18" t="s">
        <v>87</v>
      </c>
      <c r="AX18" t="s">
        <v>87</v>
      </c>
      <c r="AY18" t="s">
        <v>87</v>
      </c>
      <c r="AZ18" t="s">
        <v>87</v>
      </c>
      <c r="BA18" t="s">
        <v>87</v>
      </c>
      <c r="BB18" t="s">
        <v>87</v>
      </c>
      <c r="BC18" t="s">
        <v>87</v>
      </c>
      <c r="BD18" t="s">
        <v>87</v>
      </c>
      <c r="BE18" t="s">
        <v>87</v>
      </c>
    </row>
    <row r="19" spans="1:57">
      <c r="A19" t="s">
        <v>137</v>
      </c>
      <c r="B19" t="s">
        <v>79</v>
      </c>
      <c r="C19" t="s">
        <v>138</v>
      </c>
      <c r="D19" t="s">
        <v>81</v>
      </c>
      <c r="E19" s="2">
        <f>HYPERLINK("capsilon://?command=openfolder&amp;siteaddress=FAM.docvelocity-na8.net&amp;folderid=FX32D6A78D-24EB-C812-0F64-158E060FA9AE","FX22042345")</f>
        <v>0</v>
      </c>
      <c r="F19" t="s">
        <v>19</v>
      </c>
      <c r="G19" t="s">
        <v>19</v>
      </c>
      <c r="H19" t="s">
        <v>82</v>
      </c>
      <c r="I19" t="s">
        <v>139</v>
      </c>
      <c r="J19">
        <v>0</v>
      </c>
      <c r="K19" t="s">
        <v>84</v>
      </c>
      <c r="L19" t="s">
        <v>85</v>
      </c>
      <c r="M19" t="s">
        <v>86</v>
      </c>
      <c r="N19">
        <v>2</v>
      </c>
      <c r="O19" s="1">
        <v>44686.725532407407</v>
      </c>
      <c r="P19" s="1">
        <v>44686.754270833335</v>
      </c>
      <c r="Q19">
        <v>2391</v>
      </c>
      <c r="R19">
        <v>92</v>
      </c>
      <c r="S19" t="b">
        <v>0</v>
      </c>
      <c r="T19" t="s">
        <v>87</v>
      </c>
      <c r="U19" t="b">
        <v>0</v>
      </c>
      <c r="V19" t="s">
        <v>88</v>
      </c>
      <c r="W19" s="1">
        <v>44686.727430555555</v>
      </c>
      <c r="X19">
        <v>67</v>
      </c>
      <c r="Y19">
        <v>0</v>
      </c>
      <c r="Z19">
        <v>0</v>
      </c>
      <c r="AA19">
        <v>0</v>
      </c>
      <c r="AB19">
        <v>9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95</v>
      </c>
      <c r="AI19" s="1">
        <v>44686.754270833335</v>
      </c>
      <c r="AJ19">
        <v>15</v>
      </c>
      <c r="AK19">
        <v>0</v>
      </c>
      <c r="AL19">
        <v>0</v>
      </c>
      <c r="AM19">
        <v>0</v>
      </c>
      <c r="AN19">
        <v>9</v>
      </c>
      <c r="AO19">
        <v>0</v>
      </c>
      <c r="AP19">
        <v>0</v>
      </c>
      <c r="AQ19">
        <v>0</v>
      </c>
      <c r="AR19">
        <v>0</v>
      </c>
      <c r="AS19">
        <v>0</v>
      </c>
      <c r="AT19" t="s">
        <v>87</v>
      </c>
      <c r="AU19" t="s">
        <v>87</v>
      </c>
      <c r="AV19" t="s">
        <v>87</v>
      </c>
      <c r="AW19" t="s">
        <v>87</v>
      </c>
      <c r="AX19" t="s">
        <v>87</v>
      </c>
      <c r="AY19" t="s">
        <v>87</v>
      </c>
      <c r="AZ19" t="s">
        <v>87</v>
      </c>
      <c r="BA19" t="s">
        <v>87</v>
      </c>
      <c r="BB19" t="s">
        <v>87</v>
      </c>
      <c r="BC19" t="s">
        <v>87</v>
      </c>
      <c r="BD19" t="s">
        <v>87</v>
      </c>
      <c r="BE19" t="s">
        <v>87</v>
      </c>
    </row>
    <row r="20" spans="1:57">
      <c r="A20" t="s">
        <v>140</v>
      </c>
      <c r="B20" t="s">
        <v>79</v>
      </c>
      <c r="C20" t="s">
        <v>138</v>
      </c>
      <c r="D20" t="s">
        <v>81</v>
      </c>
      <c r="E20" s="2">
        <f>HYPERLINK("capsilon://?command=openfolder&amp;siteaddress=FAM.docvelocity-na8.net&amp;folderid=FX32D6A78D-24EB-C812-0F64-158E060FA9AE","FX22042345")</f>
        <v>0</v>
      </c>
      <c r="F20" t="s">
        <v>19</v>
      </c>
      <c r="G20" t="s">
        <v>19</v>
      </c>
      <c r="H20" t="s">
        <v>82</v>
      </c>
      <c r="I20" t="s">
        <v>141</v>
      </c>
      <c r="J20">
        <v>0</v>
      </c>
      <c r="K20" t="s">
        <v>84</v>
      </c>
      <c r="L20" t="s">
        <v>85</v>
      </c>
      <c r="M20" t="s">
        <v>86</v>
      </c>
      <c r="N20">
        <v>2</v>
      </c>
      <c r="O20" s="1">
        <v>44686.728402777779</v>
      </c>
      <c r="P20" s="1">
        <v>44686.75509259259</v>
      </c>
      <c r="Q20">
        <v>2018</v>
      </c>
      <c r="R20">
        <v>288</v>
      </c>
      <c r="S20" t="b">
        <v>0</v>
      </c>
      <c r="T20" t="s">
        <v>87</v>
      </c>
      <c r="U20" t="b">
        <v>0</v>
      </c>
      <c r="V20" t="s">
        <v>114</v>
      </c>
      <c r="W20" s="1">
        <v>44686.735497685186</v>
      </c>
      <c r="X20">
        <v>210</v>
      </c>
      <c r="Y20">
        <v>9</v>
      </c>
      <c r="Z20">
        <v>0</v>
      </c>
      <c r="AA20">
        <v>9</v>
      </c>
      <c r="AB20">
        <v>0</v>
      </c>
      <c r="AC20">
        <v>5</v>
      </c>
      <c r="AD20">
        <v>-9</v>
      </c>
      <c r="AE20">
        <v>0</v>
      </c>
      <c r="AF20">
        <v>0</v>
      </c>
      <c r="AG20">
        <v>0</v>
      </c>
      <c r="AH20" t="s">
        <v>95</v>
      </c>
      <c r="AI20" s="1">
        <v>44686.75509259259</v>
      </c>
      <c r="AJ20">
        <v>70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-9</v>
      </c>
      <c r="AQ20">
        <v>0</v>
      </c>
      <c r="AR20">
        <v>0</v>
      </c>
      <c r="AS20">
        <v>0</v>
      </c>
      <c r="AT20" t="s">
        <v>87</v>
      </c>
      <c r="AU20" t="s">
        <v>87</v>
      </c>
      <c r="AV20" t="s">
        <v>87</v>
      </c>
      <c r="AW20" t="s">
        <v>87</v>
      </c>
      <c r="AX20" t="s">
        <v>87</v>
      </c>
      <c r="AY20" t="s">
        <v>87</v>
      </c>
      <c r="AZ20" t="s">
        <v>87</v>
      </c>
      <c r="BA20" t="s">
        <v>87</v>
      </c>
      <c r="BB20" t="s">
        <v>87</v>
      </c>
      <c r="BC20" t="s">
        <v>87</v>
      </c>
      <c r="BD20" t="s">
        <v>87</v>
      </c>
      <c r="BE20" t="s">
        <v>87</v>
      </c>
    </row>
    <row r="21" spans="1:57">
      <c r="A21" t="s">
        <v>142</v>
      </c>
      <c r="B21" t="s">
        <v>79</v>
      </c>
      <c r="C21" t="s">
        <v>143</v>
      </c>
      <c r="D21" t="s">
        <v>81</v>
      </c>
      <c r="E21" s="2">
        <f>HYPERLINK("capsilon://?command=openfolder&amp;siteaddress=FAM.docvelocity-na8.net&amp;folderid=FXDDB516B7-8F42-077F-3A34-03C7022192C5","FX211013309")</f>
        <v>0</v>
      </c>
      <c r="F21" t="s">
        <v>19</v>
      </c>
      <c r="G21" t="s">
        <v>19</v>
      </c>
      <c r="H21" t="s">
        <v>82</v>
      </c>
      <c r="I21" t="s">
        <v>144</v>
      </c>
      <c r="J21">
        <v>0</v>
      </c>
      <c r="K21" t="s">
        <v>84</v>
      </c>
      <c r="L21" t="s">
        <v>85</v>
      </c>
      <c r="M21" t="s">
        <v>86</v>
      </c>
      <c r="N21">
        <v>2</v>
      </c>
      <c r="O21" s="1">
        <v>44686.826840277776</v>
      </c>
      <c r="P21" s="1">
        <v>44686.884745370371</v>
      </c>
      <c r="Q21">
        <v>4703</v>
      </c>
      <c r="R21">
        <v>300</v>
      </c>
      <c r="S21" t="b">
        <v>0</v>
      </c>
      <c r="T21" t="s">
        <v>87</v>
      </c>
      <c r="U21" t="b">
        <v>0</v>
      </c>
      <c r="V21" t="s">
        <v>145</v>
      </c>
      <c r="W21" s="1">
        <v>44686.849583333336</v>
      </c>
      <c r="X21">
        <v>153</v>
      </c>
      <c r="Y21">
        <v>9</v>
      </c>
      <c r="Z21">
        <v>0</v>
      </c>
      <c r="AA21">
        <v>9</v>
      </c>
      <c r="AB21">
        <v>0</v>
      </c>
      <c r="AC21">
        <v>3</v>
      </c>
      <c r="AD21">
        <v>-9</v>
      </c>
      <c r="AE21">
        <v>0</v>
      </c>
      <c r="AF21">
        <v>0</v>
      </c>
      <c r="AG21">
        <v>0</v>
      </c>
      <c r="AH21" t="s">
        <v>146</v>
      </c>
      <c r="AI21" s="1">
        <v>44686.884745370371</v>
      </c>
      <c r="AJ21">
        <v>147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-9</v>
      </c>
      <c r="AQ21">
        <v>0</v>
      </c>
      <c r="AR21">
        <v>0</v>
      </c>
      <c r="AS21">
        <v>0</v>
      </c>
      <c r="AT21" t="s">
        <v>87</v>
      </c>
      <c r="AU21" t="s">
        <v>87</v>
      </c>
      <c r="AV21" t="s">
        <v>87</v>
      </c>
      <c r="AW21" t="s">
        <v>87</v>
      </c>
      <c r="AX21" t="s">
        <v>87</v>
      </c>
      <c r="AY21" t="s">
        <v>87</v>
      </c>
      <c r="AZ21" t="s">
        <v>87</v>
      </c>
      <c r="BA21" t="s">
        <v>87</v>
      </c>
      <c r="BB21" t="s">
        <v>87</v>
      </c>
      <c r="BC21" t="s">
        <v>87</v>
      </c>
      <c r="BD21" t="s">
        <v>87</v>
      </c>
      <c r="BE21" t="s">
        <v>87</v>
      </c>
    </row>
    <row r="22" spans="1:57">
      <c r="A22" t="s">
        <v>147</v>
      </c>
      <c r="B22" t="s">
        <v>79</v>
      </c>
      <c r="C22" t="s">
        <v>148</v>
      </c>
      <c r="D22" t="s">
        <v>81</v>
      </c>
      <c r="E22" s="2">
        <f>HYPERLINK("capsilon://?command=openfolder&amp;siteaddress=FAM.docvelocity-na8.net&amp;folderid=FX084C0A74-B8B5-A7A5-ABE9-B34A25C6A73D","FX22046531")</f>
        <v>0</v>
      </c>
      <c r="F22" t="s">
        <v>19</v>
      </c>
      <c r="G22" t="s">
        <v>19</v>
      </c>
      <c r="H22" t="s">
        <v>82</v>
      </c>
      <c r="I22" t="s">
        <v>149</v>
      </c>
      <c r="J22">
        <v>127</v>
      </c>
      <c r="K22" t="s">
        <v>84</v>
      </c>
      <c r="L22" t="s">
        <v>85</v>
      </c>
      <c r="M22" t="s">
        <v>86</v>
      </c>
      <c r="N22">
        <v>1</v>
      </c>
      <c r="O22" s="1">
        <v>44683.541481481479</v>
      </c>
      <c r="P22" s="1">
        <v>44683.583101851851</v>
      </c>
      <c r="Q22">
        <v>3120</v>
      </c>
      <c r="R22">
        <v>476</v>
      </c>
      <c r="S22" t="b">
        <v>0</v>
      </c>
      <c r="T22" t="s">
        <v>87</v>
      </c>
      <c r="U22" t="b">
        <v>0</v>
      </c>
      <c r="V22" t="s">
        <v>150</v>
      </c>
      <c r="W22" s="1">
        <v>44683.583101851851</v>
      </c>
      <c r="X22">
        <v>277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127</v>
      </c>
      <c r="AE22">
        <v>115</v>
      </c>
      <c r="AF22">
        <v>0</v>
      </c>
      <c r="AG22">
        <v>5</v>
      </c>
      <c r="AH22" t="s">
        <v>87</v>
      </c>
      <c r="AI22" t="s">
        <v>87</v>
      </c>
      <c r="AJ22" t="s">
        <v>87</v>
      </c>
      <c r="AK22" t="s">
        <v>87</v>
      </c>
      <c r="AL22" t="s">
        <v>87</v>
      </c>
      <c r="AM22" t="s">
        <v>87</v>
      </c>
      <c r="AN22" t="s">
        <v>87</v>
      </c>
      <c r="AO22" t="s">
        <v>87</v>
      </c>
      <c r="AP22" t="s">
        <v>87</v>
      </c>
      <c r="AQ22" t="s">
        <v>87</v>
      </c>
      <c r="AR22" t="s">
        <v>87</v>
      </c>
      <c r="AS22" t="s">
        <v>87</v>
      </c>
      <c r="AT22" t="s">
        <v>87</v>
      </c>
      <c r="AU22" t="s">
        <v>87</v>
      </c>
      <c r="AV22" t="s">
        <v>87</v>
      </c>
      <c r="AW22" t="s">
        <v>87</v>
      </c>
      <c r="AX22" t="s">
        <v>87</v>
      </c>
      <c r="AY22" t="s">
        <v>87</v>
      </c>
      <c r="AZ22" t="s">
        <v>87</v>
      </c>
      <c r="BA22" t="s">
        <v>87</v>
      </c>
      <c r="BB22" t="s">
        <v>87</v>
      </c>
      <c r="BC22" t="s">
        <v>87</v>
      </c>
      <c r="BD22" t="s">
        <v>87</v>
      </c>
      <c r="BE22" t="s">
        <v>87</v>
      </c>
    </row>
    <row r="23" spans="1:57">
      <c r="A23" t="s">
        <v>151</v>
      </c>
      <c r="B23" t="s">
        <v>79</v>
      </c>
      <c r="C23" t="s">
        <v>152</v>
      </c>
      <c r="D23" t="s">
        <v>81</v>
      </c>
      <c r="E23" s="2">
        <f>HYPERLINK("capsilon://?command=openfolder&amp;siteaddress=FAM.docvelocity-na8.net&amp;folderid=FX41028851-6BD9-B7A4-7169-CAB39F3C8C36","FX220313465")</f>
        <v>0</v>
      </c>
      <c r="F23" t="s">
        <v>19</v>
      </c>
      <c r="G23" t="s">
        <v>19</v>
      </c>
      <c r="H23" t="s">
        <v>82</v>
      </c>
      <c r="I23" t="s">
        <v>153</v>
      </c>
      <c r="J23">
        <v>0</v>
      </c>
      <c r="K23" t="s">
        <v>84</v>
      </c>
      <c r="L23" t="s">
        <v>85</v>
      </c>
      <c r="M23" t="s">
        <v>86</v>
      </c>
      <c r="N23">
        <v>2</v>
      </c>
      <c r="O23" s="1">
        <v>44687.316979166666</v>
      </c>
      <c r="P23" s="1">
        <v>44687.319201388891</v>
      </c>
      <c r="Q23">
        <v>48</v>
      </c>
      <c r="R23">
        <v>144</v>
      </c>
      <c r="S23" t="b">
        <v>0</v>
      </c>
      <c r="T23" t="s">
        <v>87</v>
      </c>
      <c r="U23" t="b">
        <v>0</v>
      </c>
      <c r="V23" t="s">
        <v>154</v>
      </c>
      <c r="W23" s="1">
        <v>44687.318576388891</v>
      </c>
      <c r="X23">
        <v>117</v>
      </c>
      <c r="Y23">
        <v>0</v>
      </c>
      <c r="Z23">
        <v>0</v>
      </c>
      <c r="AA23">
        <v>0</v>
      </c>
      <c r="AB23">
        <v>52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106</v>
      </c>
      <c r="AI23" s="1">
        <v>44687.319201388891</v>
      </c>
      <c r="AJ23">
        <v>27</v>
      </c>
      <c r="AK23">
        <v>0</v>
      </c>
      <c r="AL23">
        <v>0</v>
      </c>
      <c r="AM23">
        <v>0</v>
      </c>
      <c r="AN23">
        <v>52</v>
      </c>
      <c r="AO23">
        <v>0</v>
      </c>
      <c r="AP23">
        <v>0</v>
      </c>
      <c r="AQ23">
        <v>0</v>
      </c>
      <c r="AR23">
        <v>0</v>
      </c>
      <c r="AS23">
        <v>0</v>
      </c>
      <c r="AT23" t="s">
        <v>87</v>
      </c>
      <c r="AU23" t="s">
        <v>87</v>
      </c>
      <c r="AV23" t="s">
        <v>87</v>
      </c>
      <c r="AW23" t="s">
        <v>87</v>
      </c>
      <c r="AX23" t="s">
        <v>87</v>
      </c>
      <c r="AY23" t="s">
        <v>87</v>
      </c>
      <c r="AZ23" t="s">
        <v>87</v>
      </c>
      <c r="BA23" t="s">
        <v>87</v>
      </c>
      <c r="BB23" t="s">
        <v>87</v>
      </c>
      <c r="BC23" t="s">
        <v>87</v>
      </c>
      <c r="BD23" t="s">
        <v>87</v>
      </c>
      <c r="BE23" t="s">
        <v>87</v>
      </c>
    </row>
    <row r="24" spans="1:57">
      <c r="A24" t="s">
        <v>155</v>
      </c>
      <c r="B24" t="s">
        <v>79</v>
      </c>
      <c r="C24" t="s">
        <v>156</v>
      </c>
      <c r="D24" t="s">
        <v>81</v>
      </c>
      <c r="E24" s="2">
        <f>HYPERLINK("capsilon://?command=openfolder&amp;siteaddress=FAM.docvelocity-na8.net&amp;folderid=FX00C0B322-6DFC-FAA5-A1A7-40272651CDED","FX22041383")</f>
        <v>0</v>
      </c>
      <c r="F24" t="s">
        <v>19</v>
      </c>
      <c r="G24" t="s">
        <v>19</v>
      </c>
      <c r="H24" t="s">
        <v>82</v>
      </c>
      <c r="I24" t="s">
        <v>157</v>
      </c>
      <c r="J24">
        <v>0</v>
      </c>
      <c r="K24" t="s">
        <v>84</v>
      </c>
      <c r="L24" t="s">
        <v>85</v>
      </c>
      <c r="M24" t="s">
        <v>86</v>
      </c>
      <c r="N24">
        <v>2</v>
      </c>
      <c r="O24" s="1">
        <v>44687.325833333336</v>
      </c>
      <c r="P24" s="1">
        <v>44687.328530092593</v>
      </c>
      <c r="Q24">
        <v>57</v>
      </c>
      <c r="R24">
        <v>176</v>
      </c>
      <c r="S24" t="b">
        <v>0</v>
      </c>
      <c r="T24" t="s">
        <v>87</v>
      </c>
      <c r="U24" t="b">
        <v>0</v>
      </c>
      <c r="V24" t="s">
        <v>154</v>
      </c>
      <c r="W24" s="1">
        <v>44687.327870370369</v>
      </c>
      <c r="X24">
        <v>125</v>
      </c>
      <c r="Y24">
        <v>9</v>
      </c>
      <c r="Z24">
        <v>0</v>
      </c>
      <c r="AA24">
        <v>9</v>
      </c>
      <c r="AB24">
        <v>0</v>
      </c>
      <c r="AC24">
        <v>3</v>
      </c>
      <c r="AD24">
        <v>-9</v>
      </c>
      <c r="AE24">
        <v>0</v>
      </c>
      <c r="AF24">
        <v>0</v>
      </c>
      <c r="AG24">
        <v>0</v>
      </c>
      <c r="AH24" t="s">
        <v>106</v>
      </c>
      <c r="AI24" s="1">
        <v>44687.328530092593</v>
      </c>
      <c r="AJ24">
        <v>51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-9</v>
      </c>
      <c r="AQ24">
        <v>0</v>
      </c>
      <c r="AR24">
        <v>0</v>
      </c>
      <c r="AS24">
        <v>0</v>
      </c>
      <c r="AT24" t="s">
        <v>87</v>
      </c>
      <c r="AU24" t="s">
        <v>87</v>
      </c>
      <c r="AV24" t="s">
        <v>87</v>
      </c>
      <c r="AW24" t="s">
        <v>87</v>
      </c>
      <c r="AX24" t="s">
        <v>87</v>
      </c>
      <c r="AY24" t="s">
        <v>87</v>
      </c>
      <c r="AZ24" t="s">
        <v>87</v>
      </c>
      <c r="BA24" t="s">
        <v>87</v>
      </c>
      <c r="BB24" t="s">
        <v>87</v>
      </c>
      <c r="BC24" t="s">
        <v>87</v>
      </c>
      <c r="BD24" t="s">
        <v>87</v>
      </c>
      <c r="BE24" t="s">
        <v>87</v>
      </c>
    </row>
    <row r="25" spans="1:57">
      <c r="A25" t="s">
        <v>158</v>
      </c>
      <c r="B25" t="s">
        <v>79</v>
      </c>
      <c r="C25" t="s">
        <v>112</v>
      </c>
      <c r="D25" t="s">
        <v>81</v>
      </c>
      <c r="E25" s="2">
        <f>HYPERLINK("capsilon://?command=openfolder&amp;siteaddress=FAM.docvelocity-na8.net&amp;folderid=FX82F91E6C-14EE-DE95-9EDB-D476E124A0C7","FX220312383")</f>
        <v>0</v>
      </c>
      <c r="F25" t="s">
        <v>19</v>
      </c>
      <c r="G25" t="s">
        <v>19</v>
      </c>
      <c r="H25" t="s">
        <v>82</v>
      </c>
      <c r="I25" t="s">
        <v>159</v>
      </c>
      <c r="J25">
        <v>0</v>
      </c>
      <c r="K25" t="s">
        <v>84</v>
      </c>
      <c r="L25" t="s">
        <v>85</v>
      </c>
      <c r="M25" t="s">
        <v>86</v>
      </c>
      <c r="N25">
        <v>2</v>
      </c>
      <c r="O25" s="1">
        <v>44687.471319444441</v>
      </c>
      <c r="P25" s="1">
        <v>44687.473634259259</v>
      </c>
      <c r="Q25">
        <v>60</v>
      </c>
      <c r="R25">
        <v>140</v>
      </c>
      <c r="S25" t="b">
        <v>0</v>
      </c>
      <c r="T25" t="s">
        <v>87</v>
      </c>
      <c r="U25" t="b">
        <v>0</v>
      </c>
      <c r="V25" t="s">
        <v>104</v>
      </c>
      <c r="W25" s="1">
        <v>44687.472916666666</v>
      </c>
      <c r="X25">
        <v>80</v>
      </c>
      <c r="Y25">
        <v>9</v>
      </c>
      <c r="Z25">
        <v>0</v>
      </c>
      <c r="AA25">
        <v>9</v>
      </c>
      <c r="AB25">
        <v>0</v>
      </c>
      <c r="AC25">
        <v>0</v>
      </c>
      <c r="AD25">
        <v>-9</v>
      </c>
      <c r="AE25">
        <v>0</v>
      </c>
      <c r="AF25">
        <v>0</v>
      </c>
      <c r="AG25">
        <v>0</v>
      </c>
      <c r="AH25" t="s">
        <v>106</v>
      </c>
      <c r="AI25" s="1">
        <v>44687.473634259259</v>
      </c>
      <c r="AJ25">
        <v>60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-9</v>
      </c>
      <c r="AQ25">
        <v>0</v>
      </c>
      <c r="AR25">
        <v>0</v>
      </c>
      <c r="AS25">
        <v>0</v>
      </c>
      <c r="AT25" t="s">
        <v>87</v>
      </c>
      <c r="AU25" t="s">
        <v>87</v>
      </c>
      <c r="AV25" t="s">
        <v>87</v>
      </c>
      <c r="AW25" t="s">
        <v>87</v>
      </c>
      <c r="AX25" t="s">
        <v>87</v>
      </c>
      <c r="AY25" t="s">
        <v>87</v>
      </c>
      <c r="AZ25" t="s">
        <v>87</v>
      </c>
      <c r="BA25" t="s">
        <v>87</v>
      </c>
      <c r="BB25" t="s">
        <v>87</v>
      </c>
      <c r="BC25" t="s">
        <v>87</v>
      </c>
      <c r="BD25" t="s">
        <v>87</v>
      </c>
      <c r="BE25" t="s">
        <v>87</v>
      </c>
    </row>
    <row r="26" spans="1:57">
      <c r="A26" t="s">
        <v>160</v>
      </c>
      <c r="B26" t="s">
        <v>79</v>
      </c>
      <c r="C26" t="s">
        <v>161</v>
      </c>
      <c r="D26" t="s">
        <v>81</v>
      </c>
      <c r="E26" s="2">
        <f>HYPERLINK("capsilon://?command=openfolder&amp;siteaddress=FAM.docvelocity-na8.net&amp;folderid=FX943D8465-EB02-29DC-042E-6FB7BD240C75","FX22033160")</f>
        <v>0</v>
      </c>
      <c r="F26" t="s">
        <v>19</v>
      </c>
      <c r="G26" t="s">
        <v>19</v>
      </c>
      <c r="H26" t="s">
        <v>82</v>
      </c>
      <c r="I26" t="s">
        <v>162</v>
      </c>
      <c r="J26">
        <v>28</v>
      </c>
      <c r="K26" t="s">
        <v>84</v>
      </c>
      <c r="L26" t="s">
        <v>85</v>
      </c>
      <c r="M26" t="s">
        <v>86</v>
      </c>
      <c r="N26">
        <v>2</v>
      </c>
      <c r="O26" s="1">
        <v>44683.561435185184</v>
      </c>
      <c r="P26" s="1">
        <v>44683.589039351849</v>
      </c>
      <c r="Q26">
        <v>1889</v>
      </c>
      <c r="R26">
        <v>496</v>
      </c>
      <c r="S26" t="b">
        <v>0</v>
      </c>
      <c r="T26" t="s">
        <v>87</v>
      </c>
      <c r="U26" t="b">
        <v>0</v>
      </c>
      <c r="V26" t="s">
        <v>163</v>
      </c>
      <c r="W26" s="1">
        <v>44683.567407407405</v>
      </c>
      <c r="X26">
        <v>278</v>
      </c>
      <c r="Y26">
        <v>10</v>
      </c>
      <c r="Z26">
        <v>0</v>
      </c>
      <c r="AA26">
        <v>10</v>
      </c>
      <c r="AB26">
        <v>21</v>
      </c>
      <c r="AC26">
        <v>5</v>
      </c>
      <c r="AD26">
        <v>18</v>
      </c>
      <c r="AE26">
        <v>0</v>
      </c>
      <c r="AF26">
        <v>0</v>
      </c>
      <c r="AG26">
        <v>0</v>
      </c>
      <c r="AH26" t="s">
        <v>95</v>
      </c>
      <c r="AI26" s="1">
        <v>44683.589039351849</v>
      </c>
      <c r="AJ26">
        <v>200</v>
      </c>
      <c r="AK26">
        <v>0</v>
      </c>
      <c r="AL26">
        <v>0</v>
      </c>
      <c r="AM26">
        <v>0</v>
      </c>
      <c r="AN26">
        <v>21</v>
      </c>
      <c r="AO26">
        <v>0</v>
      </c>
      <c r="AP26">
        <v>18</v>
      </c>
      <c r="AQ26">
        <v>0</v>
      </c>
      <c r="AR26">
        <v>0</v>
      </c>
      <c r="AS26">
        <v>0</v>
      </c>
      <c r="AT26" t="s">
        <v>87</v>
      </c>
      <c r="AU26" t="s">
        <v>87</v>
      </c>
      <c r="AV26" t="s">
        <v>87</v>
      </c>
      <c r="AW26" t="s">
        <v>87</v>
      </c>
      <c r="AX26" t="s">
        <v>87</v>
      </c>
      <c r="AY26" t="s">
        <v>87</v>
      </c>
      <c r="AZ26" t="s">
        <v>87</v>
      </c>
      <c r="BA26" t="s">
        <v>87</v>
      </c>
      <c r="BB26" t="s">
        <v>87</v>
      </c>
      <c r="BC26" t="s">
        <v>87</v>
      </c>
      <c r="BD26" t="s">
        <v>87</v>
      </c>
      <c r="BE26" t="s">
        <v>87</v>
      </c>
    </row>
    <row r="27" spans="1:57">
      <c r="A27" t="s">
        <v>164</v>
      </c>
      <c r="B27" t="s">
        <v>79</v>
      </c>
      <c r="C27" t="s">
        <v>161</v>
      </c>
      <c r="D27" t="s">
        <v>81</v>
      </c>
      <c r="E27" s="2">
        <f>HYPERLINK("capsilon://?command=openfolder&amp;siteaddress=FAM.docvelocity-na8.net&amp;folderid=FX943D8465-EB02-29DC-042E-6FB7BD240C75","FX22033160")</f>
        <v>0</v>
      </c>
      <c r="F27" t="s">
        <v>19</v>
      </c>
      <c r="G27" t="s">
        <v>19</v>
      </c>
      <c r="H27" t="s">
        <v>82</v>
      </c>
      <c r="I27" t="s">
        <v>165</v>
      </c>
      <c r="J27">
        <v>28</v>
      </c>
      <c r="K27" t="s">
        <v>84</v>
      </c>
      <c r="L27" t="s">
        <v>85</v>
      </c>
      <c r="M27" t="s">
        <v>86</v>
      </c>
      <c r="N27">
        <v>2</v>
      </c>
      <c r="O27" s="1">
        <v>44683.561782407407</v>
      </c>
      <c r="P27" s="1">
        <v>44683.592800925922</v>
      </c>
      <c r="Q27">
        <v>2025</v>
      </c>
      <c r="R27">
        <v>655</v>
      </c>
      <c r="S27" t="b">
        <v>0</v>
      </c>
      <c r="T27" t="s">
        <v>87</v>
      </c>
      <c r="U27" t="b">
        <v>0</v>
      </c>
      <c r="V27" t="s">
        <v>99</v>
      </c>
      <c r="W27" s="1">
        <v>44683.568194444444</v>
      </c>
      <c r="X27">
        <v>309</v>
      </c>
      <c r="Y27">
        <v>0</v>
      </c>
      <c r="Z27">
        <v>0</v>
      </c>
      <c r="AA27">
        <v>0</v>
      </c>
      <c r="AB27">
        <v>21</v>
      </c>
      <c r="AC27">
        <v>0</v>
      </c>
      <c r="AD27">
        <v>28</v>
      </c>
      <c r="AE27">
        <v>0</v>
      </c>
      <c r="AF27">
        <v>0</v>
      </c>
      <c r="AG27">
        <v>0</v>
      </c>
      <c r="AH27" t="s">
        <v>95</v>
      </c>
      <c r="AI27" s="1">
        <v>44683.592800925922</v>
      </c>
      <c r="AJ27">
        <v>324</v>
      </c>
      <c r="AK27">
        <v>0</v>
      </c>
      <c r="AL27">
        <v>0</v>
      </c>
      <c r="AM27">
        <v>0</v>
      </c>
      <c r="AN27">
        <v>21</v>
      </c>
      <c r="AO27">
        <v>0</v>
      </c>
      <c r="AP27">
        <v>28</v>
      </c>
      <c r="AQ27">
        <v>0</v>
      </c>
      <c r="AR27">
        <v>0</v>
      </c>
      <c r="AS27">
        <v>0</v>
      </c>
      <c r="AT27" t="s">
        <v>87</v>
      </c>
      <c r="AU27" t="s">
        <v>87</v>
      </c>
      <c r="AV27" t="s">
        <v>87</v>
      </c>
      <c r="AW27" t="s">
        <v>87</v>
      </c>
      <c r="AX27" t="s">
        <v>87</v>
      </c>
      <c r="AY27" t="s">
        <v>87</v>
      </c>
      <c r="AZ27" t="s">
        <v>87</v>
      </c>
      <c r="BA27" t="s">
        <v>87</v>
      </c>
      <c r="BB27" t="s">
        <v>87</v>
      </c>
      <c r="BC27" t="s">
        <v>87</v>
      </c>
      <c r="BD27" t="s">
        <v>87</v>
      </c>
      <c r="BE27" t="s">
        <v>87</v>
      </c>
    </row>
    <row r="28" spans="1:57">
      <c r="A28" t="s">
        <v>166</v>
      </c>
      <c r="B28" t="s">
        <v>79</v>
      </c>
      <c r="C28" t="s">
        <v>167</v>
      </c>
      <c r="D28" t="s">
        <v>81</v>
      </c>
      <c r="E28" s="2">
        <f>HYPERLINK("capsilon://?command=openfolder&amp;siteaddress=FAM.docvelocity-na8.net&amp;folderid=FXE0238970-7D85-C587-A6FC-34ED1AEF4E6A","FX220411028")</f>
        <v>0</v>
      </c>
      <c r="F28" t="s">
        <v>19</v>
      </c>
      <c r="G28" t="s">
        <v>19</v>
      </c>
      <c r="H28" t="s">
        <v>82</v>
      </c>
      <c r="I28" t="s">
        <v>168</v>
      </c>
      <c r="J28">
        <v>0</v>
      </c>
      <c r="K28" t="s">
        <v>84</v>
      </c>
      <c r="L28" t="s">
        <v>85</v>
      </c>
      <c r="M28" t="s">
        <v>86</v>
      </c>
      <c r="N28">
        <v>2</v>
      </c>
      <c r="O28" s="1">
        <v>44687.562025462961</v>
      </c>
      <c r="P28" s="1">
        <v>44687.57608796296</v>
      </c>
      <c r="Q28">
        <v>937</v>
      </c>
      <c r="R28">
        <v>278</v>
      </c>
      <c r="S28" t="b">
        <v>0</v>
      </c>
      <c r="T28" t="s">
        <v>87</v>
      </c>
      <c r="U28" t="b">
        <v>0</v>
      </c>
      <c r="V28" t="s">
        <v>114</v>
      </c>
      <c r="W28" s="1">
        <v>44687.572696759256</v>
      </c>
      <c r="X28">
        <v>169</v>
      </c>
      <c r="Y28">
        <v>9</v>
      </c>
      <c r="Z28">
        <v>0</v>
      </c>
      <c r="AA28">
        <v>9</v>
      </c>
      <c r="AB28">
        <v>0</v>
      </c>
      <c r="AC28">
        <v>2</v>
      </c>
      <c r="AD28">
        <v>-9</v>
      </c>
      <c r="AE28">
        <v>0</v>
      </c>
      <c r="AF28">
        <v>0</v>
      </c>
      <c r="AG28">
        <v>0</v>
      </c>
      <c r="AH28" t="s">
        <v>95</v>
      </c>
      <c r="AI28" s="1">
        <v>44687.57608796296</v>
      </c>
      <c r="AJ28">
        <v>109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-9</v>
      </c>
      <c r="AQ28">
        <v>0</v>
      </c>
      <c r="AR28">
        <v>0</v>
      </c>
      <c r="AS28">
        <v>0</v>
      </c>
      <c r="AT28" t="s">
        <v>87</v>
      </c>
      <c r="AU28" t="s">
        <v>87</v>
      </c>
      <c r="AV28" t="s">
        <v>87</v>
      </c>
      <c r="AW28" t="s">
        <v>87</v>
      </c>
      <c r="AX28" t="s">
        <v>87</v>
      </c>
      <c r="AY28" t="s">
        <v>87</v>
      </c>
      <c r="AZ28" t="s">
        <v>87</v>
      </c>
      <c r="BA28" t="s">
        <v>87</v>
      </c>
      <c r="BB28" t="s">
        <v>87</v>
      </c>
      <c r="BC28" t="s">
        <v>87</v>
      </c>
      <c r="BD28" t="s">
        <v>87</v>
      </c>
      <c r="BE28" t="s">
        <v>87</v>
      </c>
    </row>
    <row r="29" spans="1:57">
      <c r="A29" t="s">
        <v>169</v>
      </c>
      <c r="B29" t="s">
        <v>79</v>
      </c>
      <c r="C29" t="s">
        <v>170</v>
      </c>
      <c r="D29" t="s">
        <v>81</v>
      </c>
      <c r="E29" s="2">
        <f>HYPERLINK("capsilon://?command=openfolder&amp;siteaddress=FAM.docvelocity-na8.net&amp;folderid=FX0F722F7B-665D-F056-B07C-1773775F9DA7","FX22017357")</f>
        <v>0</v>
      </c>
      <c r="F29" t="s">
        <v>19</v>
      </c>
      <c r="G29" t="s">
        <v>19</v>
      </c>
      <c r="H29" t="s">
        <v>82</v>
      </c>
      <c r="I29" t="s">
        <v>171</v>
      </c>
      <c r="J29">
        <v>0</v>
      </c>
      <c r="K29" t="s">
        <v>84</v>
      </c>
      <c r="L29" t="s">
        <v>85</v>
      </c>
      <c r="M29" t="s">
        <v>86</v>
      </c>
      <c r="N29">
        <v>2</v>
      </c>
      <c r="O29" s="1">
        <v>44683.571145833332</v>
      </c>
      <c r="P29" s="1">
        <v>44683.593854166669</v>
      </c>
      <c r="Q29">
        <v>1694</v>
      </c>
      <c r="R29">
        <v>268</v>
      </c>
      <c r="S29" t="b">
        <v>0</v>
      </c>
      <c r="T29" t="s">
        <v>87</v>
      </c>
      <c r="U29" t="b">
        <v>0</v>
      </c>
      <c r="V29" t="s">
        <v>114</v>
      </c>
      <c r="W29" s="1">
        <v>44683.573240740741</v>
      </c>
      <c r="X29">
        <v>177</v>
      </c>
      <c r="Y29">
        <v>9</v>
      </c>
      <c r="Z29">
        <v>0</v>
      </c>
      <c r="AA29">
        <v>9</v>
      </c>
      <c r="AB29">
        <v>0</v>
      </c>
      <c r="AC29">
        <v>2</v>
      </c>
      <c r="AD29">
        <v>-9</v>
      </c>
      <c r="AE29">
        <v>0</v>
      </c>
      <c r="AF29">
        <v>0</v>
      </c>
      <c r="AG29">
        <v>0</v>
      </c>
      <c r="AH29" t="s">
        <v>95</v>
      </c>
      <c r="AI29" s="1">
        <v>44683.593854166669</v>
      </c>
      <c r="AJ29">
        <v>91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-9</v>
      </c>
      <c r="AQ29">
        <v>0</v>
      </c>
      <c r="AR29">
        <v>0</v>
      </c>
      <c r="AS29">
        <v>0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s">
        <v>87</v>
      </c>
      <c r="AZ29" t="s">
        <v>87</v>
      </c>
      <c r="BA29" t="s">
        <v>87</v>
      </c>
      <c r="BB29" t="s">
        <v>87</v>
      </c>
      <c r="BC29" t="s">
        <v>87</v>
      </c>
      <c r="BD29" t="s">
        <v>87</v>
      </c>
      <c r="BE29" t="s">
        <v>87</v>
      </c>
    </row>
    <row r="30" spans="1:57">
      <c r="A30" t="s">
        <v>172</v>
      </c>
      <c r="B30" t="s">
        <v>79</v>
      </c>
      <c r="C30" t="s">
        <v>173</v>
      </c>
      <c r="D30" t="s">
        <v>81</v>
      </c>
      <c r="E30" s="2">
        <f>HYPERLINK("capsilon://?command=openfolder&amp;siteaddress=FAM.docvelocity-na8.net&amp;folderid=FX2621FEF8-5313-782F-21D5-90CDBDFA7AB9","FX220410830")</f>
        <v>0</v>
      </c>
      <c r="F30" t="s">
        <v>19</v>
      </c>
      <c r="G30" t="s">
        <v>19</v>
      </c>
      <c r="H30" t="s">
        <v>82</v>
      </c>
      <c r="I30" t="s">
        <v>174</v>
      </c>
      <c r="J30">
        <v>0</v>
      </c>
      <c r="K30" t="s">
        <v>84</v>
      </c>
      <c r="L30" t="s">
        <v>85</v>
      </c>
      <c r="M30" t="s">
        <v>86</v>
      </c>
      <c r="N30">
        <v>2</v>
      </c>
      <c r="O30" s="1">
        <v>44687.667523148149</v>
      </c>
      <c r="P30" s="1">
        <v>44687.681701388887</v>
      </c>
      <c r="Q30">
        <v>597</v>
      </c>
      <c r="R30">
        <v>628</v>
      </c>
      <c r="S30" t="b">
        <v>0</v>
      </c>
      <c r="T30" t="s">
        <v>87</v>
      </c>
      <c r="U30" t="b">
        <v>0</v>
      </c>
      <c r="V30" t="s">
        <v>114</v>
      </c>
      <c r="W30" s="1">
        <v>44687.673275462963</v>
      </c>
      <c r="X30">
        <v>493</v>
      </c>
      <c r="Y30">
        <v>11</v>
      </c>
      <c r="Z30">
        <v>0</v>
      </c>
      <c r="AA30">
        <v>11</v>
      </c>
      <c r="AB30">
        <v>0</v>
      </c>
      <c r="AC30">
        <v>5</v>
      </c>
      <c r="AD30">
        <v>-11</v>
      </c>
      <c r="AE30">
        <v>0</v>
      </c>
      <c r="AF30">
        <v>0</v>
      </c>
      <c r="AG30">
        <v>0</v>
      </c>
      <c r="AH30" t="s">
        <v>95</v>
      </c>
      <c r="AI30" s="1">
        <v>44687.681701388887</v>
      </c>
      <c r="AJ30">
        <v>135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-11</v>
      </c>
      <c r="AQ30">
        <v>0</v>
      </c>
      <c r="AR30">
        <v>0</v>
      </c>
      <c r="AS30">
        <v>0</v>
      </c>
      <c r="AT30" t="s">
        <v>87</v>
      </c>
      <c r="AU30" t="s">
        <v>87</v>
      </c>
      <c r="AV30" t="s">
        <v>87</v>
      </c>
      <c r="AW30" t="s">
        <v>87</v>
      </c>
      <c r="AX30" t="s">
        <v>87</v>
      </c>
      <c r="AY30" t="s">
        <v>87</v>
      </c>
      <c r="AZ30" t="s">
        <v>87</v>
      </c>
      <c r="BA30" t="s">
        <v>87</v>
      </c>
      <c r="BB30" t="s">
        <v>87</v>
      </c>
      <c r="BC30" t="s">
        <v>87</v>
      </c>
      <c r="BD30" t="s">
        <v>87</v>
      </c>
      <c r="BE30" t="s">
        <v>87</v>
      </c>
    </row>
    <row r="31" spans="1:57">
      <c r="A31" t="s">
        <v>175</v>
      </c>
      <c r="B31" t="s">
        <v>79</v>
      </c>
      <c r="C31" t="s">
        <v>148</v>
      </c>
      <c r="D31" t="s">
        <v>81</v>
      </c>
      <c r="E31" s="2">
        <f>HYPERLINK("capsilon://?command=openfolder&amp;siteaddress=FAM.docvelocity-na8.net&amp;folderid=FX084C0A74-B8B5-A7A5-ABE9-B34A25C6A73D","FX22046531")</f>
        <v>0</v>
      </c>
      <c r="F31" t="s">
        <v>19</v>
      </c>
      <c r="G31" t="s">
        <v>19</v>
      </c>
      <c r="H31" t="s">
        <v>82</v>
      </c>
      <c r="I31" t="s">
        <v>149</v>
      </c>
      <c r="J31">
        <v>207</v>
      </c>
      <c r="K31" t="s">
        <v>84</v>
      </c>
      <c r="L31" t="s">
        <v>85</v>
      </c>
      <c r="M31" t="s">
        <v>86</v>
      </c>
      <c r="N31">
        <v>2</v>
      </c>
      <c r="O31" s="1">
        <v>44683.583923611113</v>
      </c>
      <c r="P31" s="1">
        <v>44683.616446759261</v>
      </c>
      <c r="Q31">
        <v>814</v>
      </c>
      <c r="R31">
        <v>1996</v>
      </c>
      <c r="S31" t="b">
        <v>0</v>
      </c>
      <c r="T31" t="s">
        <v>87</v>
      </c>
      <c r="U31" t="b">
        <v>1</v>
      </c>
      <c r="V31" t="s">
        <v>176</v>
      </c>
      <c r="W31" s="1">
        <v>44683.598368055558</v>
      </c>
      <c r="X31">
        <v>1174</v>
      </c>
      <c r="Y31">
        <v>168</v>
      </c>
      <c r="Z31">
        <v>0</v>
      </c>
      <c r="AA31">
        <v>168</v>
      </c>
      <c r="AB31">
        <v>0</v>
      </c>
      <c r="AC31">
        <v>50</v>
      </c>
      <c r="AD31">
        <v>39</v>
      </c>
      <c r="AE31">
        <v>0</v>
      </c>
      <c r="AF31">
        <v>0</v>
      </c>
      <c r="AG31">
        <v>0</v>
      </c>
      <c r="AH31" t="s">
        <v>100</v>
      </c>
      <c r="AI31" s="1">
        <v>44683.616446759261</v>
      </c>
      <c r="AJ31">
        <v>799</v>
      </c>
      <c r="AK31">
        <v>5</v>
      </c>
      <c r="AL31">
        <v>0</v>
      </c>
      <c r="AM31">
        <v>5</v>
      </c>
      <c r="AN31">
        <v>0</v>
      </c>
      <c r="AO31">
        <v>5</v>
      </c>
      <c r="AP31">
        <v>34</v>
      </c>
      <c r="AQ31">
        <v>0</v>
      </c>
      <c r="AR31">
        <v>0</v>
      </c>
      <c r="AS31">
        <v>0</v>
      </c>
      <c r="AT31" t="s">
        <v>87</v>
      </c>
      <c r="AU31" t="s">
        <v>87</v>
      </c>
      <c r="AV31" t="s">
        <v>87</v>
      </c>
      <c r="AW31" t="s">
        <v>87</v>
      </c>
      <c r="AX31" t="s">
        <v>87</v>
      </c>
      <c r="AY31" t="s">
        <v>87</v>
      </c>
      <c r="AZ31" t="s">
        <v>87</v>
      </c>
      <c r="BA31" t="s">
        <v>87</v>
      </c>
      <c r="BB31" t="s">
        <v>87</v>
      </c>
      <c r="BC31" t="s">
        <v>87</v>
      </c>
      <c r="BD31" t="s">
        <v>87</v>
      </c>
      <c r="BE31" t="s">
        <v>87</v>
      </c>
    </row>
    <row r="32" spans="1:57">
      <c r="A32" t="s">
        <v>177</v>
      </c>
      <c r="B32" t="s">
        <v>79</v>
      </c>
      <c r="C32" t="s">
        <v>178</v>
      </c>
      <c r="D32" t="s">
        <v>81</v>
      </c>
      <c r="E32" s="2">
        <f>HYPERLINK("capsilon://?command=openfolder&amp;siteaddress=FAM.docvelocity-na8.net&amp;folderid=FX47558BED-DDA6-1D61-AA42-2929C631AB6D","FX22047698")</f>
        <v>0</v>
      </c>
      <c r="F32" t="s">
        <v>19</v>
      </c>
      <c r="G32" t="s">
        <v>19</v>
      </c>
      <c r="H32" t="s">
        <v>82</v>
      </c>
      <c r="I32" t="s">
        <v>179</v>
      </c>
      <c r="J32">
        <v>189</v>
      </c>
      <c r="K32" t="s">
        <v>84</v>
      </c>
      <c r="L32" t="s">
        <v>85</v>
      </c>
      <c r="M32" t="s">
        <v>86</v>
      </c>
      <c r="N32">
        <v>1</v>
      </c>
      <c r="O32" s="1">
        <v>44690.447835648149</v>
      </c>
      <c r="P32" s="1">
        <v>44690.450787037036</v>
      </c>
      <c r="Q32">
        <v>13</v>
      </c>
      <c r="R32">
        <v>242</v>
      </c>
      <c r="S32" t="b">
        <v>0</v>
      </c>
      <c r="T32" t="s">
        <v>87</v>
      </c>
      <c r="U32" t="b">
        <v>0</v>
      </c>
      <c r="V32" t="s">
        <v>154</v>
      </c>
      <c r="W32" s="1">
        <v>44690.450787037036</v>
      </c>
      <c r="X32">
        <v>225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189</v>
      </c>
      <c r="AE32">
        <v>184</v>
      </c>
      <c r="AF32">
        <v>0</v>
      </c>
      <c r="AG32">
        <v>5</v>
      </c>
      <c r="AH32" t="s">
        <v>87</v>
      </c>
      <c r="AI32" t="s">
        <v>87</v>
      </c>
      <c r="AJ32" t="s">
        <v>87</v>
      </c>
      <c r="AK32" t="s">
        <v>87</v>
      </c>
      <c r="AL32" t="s">
        <v>87</v>
      </c>
      <c r="AM32" t="s">
        <v>87</v>
      </c>
      <c r="AN32" t="s">
        <v>87</v>
      </c>
      <c r="AO32" t="s">
        <v>87</v>
      </c>
      <c r="AP32" t="s">
        <v>87</v>
      </c>
      <c r="AQ32" t="s">
        <v>87</v>
      </c>
      <c r="AR32" t="s">
        <v>87</v>
      </c>
      <c r="AS32" t="s">
        <v>87</v>
      </c>
      <c r="AT32" t="s">
        <v>87</v>
      </c>
      <c r="AU32" t="s">
        <v>87</v>
      </c>
      <c r="AV32" t="s">
        <v>87</v>
      </c>
      <c r="AW32" t="s">
        <v>87</v>
      </c>
      <c r="AX32" t="s">
        <v>87</v>
      </c>
      <c r="AY32" t="s">
        <v>87</v>
      </c>
      <c r="AZ32" t="s">
        <v>87</v>
      </c>
      <c r="BA32" t="s">
        <v>87</v>
      </c>
      <c r="BB32" t="s">
        <v>87</v>
      </c>
      <c r="BC32" t="s">
        <v>87</v>
      </c>
      <c r="BD32" t="s">
        <v>87</v>
      </c>
      <c r="BE32" t="s">
        <v>87</v>
      </c>
    </row>
    <row r="33" spans="1:57">
      <c r="A33" t="s">
        <v>180</v>
      </c>
      <c r="B33" t="s">
        <v>79</v>
      </c>
      <c r="C33" t="s">
        <v>178</v>
      </c>
      <c r="D33" t="s">
        <v>81</v>
      </c>
      <c r="E33" s="2">
        <f>HYPERLINK("capsilon://?command=openfolder&amp;siteaddress=FAM.docvelocity-na8.net&amp;folderid=FX47558BED-DDA6-1D61-AA42-2929C631AB6D","FX22047698")</f>
        <v>0</v>
      </c>
      <c r="F33" t="s">
        <v>19</v>
      </c>
      <c r="G33" t="s">
        <v>19</v>
      </c>
      <c r="H33" t="s">
        <v>82</v>
      </c>
      <c r="I33" t="s">
        <v>181</v>
      </c>
      <c r="J33">
        <v>73</v>
      </c>
      <c r="K33" t="s">
        <v>84</v>
      </c>
      <c r="L33" t="s">
        <v>85</v>
      </c>
      <c r="M33" t="s">
        <v>86</v>
      </c>
      <c r="N33">
        <v>1</v>
      </c>
      <c r="O33" s="1">
        <v>44690.447916666664</v>
      </c>
      <c r="P33" s="1">
        <v>44690.451909722222</v>
      </c>
      <c r="Q33">
        <v>220</v>
      </c>
      <c r="R33">
        <v>125</v>
      </c>
      <c r="S33" t="b">
        <v>0</v>
      </c>
      <c r="T33" t="s">
        <v>87</v>
      </c>
      <c r="U33" t="b">
        <v>0</v>
      </c>
      <c r="V33" t="s">
        <v>154</v>
      </c>
      <c r="W33" s="1">
        <v>44690.451909722222</v>
      </c>
      <c r="X33">
        <v>97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73</v>
      </c>
      <c r="AE33">
        <v>68</v>
      </c>
      <c r="AF33">
        <v>0</v>
      </c>
      <c r="AG33">
        <v>2</v>
      </c>
      <c r="AH33" t="s">
        <v>87</v>
      </c>
      <c r="AI33" t="s">
        <v>87</v>
      </c>
      <c r="AJ33" t="s">
        <v>87</v>
      </c>
      <c r="AK33" t="s">
        <v>87</v>
      </c>
      <c r="AL33" t="s">
        <v>87</v>
      </c>
      <c r="AM33" t="s">
        <v>87</v>
      </c>
      <c r="AN33" t="s">
        <v>87</v>
      </c>
      <c r="AO33" t="s">
        <v>87</v>
      </c>
      <c r="AP33" t="s">
        <v>87</v>
      </c>
      <c r="AQ33" t="s">
        <v>87</v>
      </c>
      <c r="AR33" t="s">
        <v>87</v>
      </c>
      <c r="AS33" t="s">
        <v>87</v>
      </c>
      <c r="AT33" t="s">
        <v>87</v>
      </c>
      <c r="AU33" t="s">
        <v>87</v>
      </c>
      <c r="AV33" t="s">
        <v>87</v>
      </c>
      <c r="AW33" t="s">
        <v>87</v>
      </c>
      <c r="AX33" t="s">
        <v>87</v>
      </c>
      <c r="AY33" t="s">
        <v>87</v>
      </c>
      <c r="AZ33" t="s">
        <v>87</v>
      </c>
      <c r="BA33" t="s">
        <v>87</v>
      </c>
      <c r="BB33" t="s">
        <v>87</v>
      </c>
      <c r="BC33" t="s">
        <v>87</v>
      </c>
      <c r="BD33" t="s">
        <v>87</v>
      </c>
      <c r="BE33" t="s">
        <v>87</v>
      </c>
    </row>
    <row r="34" spans="1:57">
      <c r="A34" t="s">
        <v>182</v>
      </c>
      <c r="B34" t="s">
        <v>79</v>
      </c>
      <c r="C34" t="s">
        <v>178</v>
      </c>
      <c r="D34" t="s">
        <v>81</v>
      </c>
      <c r="E34" s="2">
        <f>HYPERLINK("capsilon://?command=openfolder&amp;siteaddress=FAM.docvelocity-na8.net&amp;folderid=FX47558BED-DDA6-1D61-AA42-2929C631AB6D","FX22047698")</f>
        <v>0</v>
      </c>
      <c r="F34" t="s">
        <v>19</v>
      </c>
      <c r="G34" t="s">
        <v>19</v>
      </c>
      <c r="H34" t="s">
        <v>82</v>
      </c>
      <c r="I34" t="s">
        <v>179</v>
      </c>
      <c r="J34">
        <v>285</v>
      </c>
      <c r="K34" t="s">
        <v>84</v>
      </c>
      <c r="L34" t="s">
        <v>85</v>
      </c>
      <c r="M34" t="s">
        <v>86</v>
      </c>
      <c r="N34">
        <v>2</v>
      </c>
      <c r="O34" s="1">
        <v>44690.451678240737</v>
      </c>
      <c r="P34" s="1">
        <v>44690.464837962965</v>
      </c>
      <c r="Q34">
        <v>30</v>
      </c>
      <c r="R34">
        <v>1107</v>
      </c>
      <c r="S34" t="b">
        <v>0</v>
      </c>
      <c r="T34" t="s">
        <v>87</v>
      </c>
      <c r="U34" t="b">
        <v>1</v>
      </c>
      <c r="V34" t="s">
        <v>154</v>
      </c>
      <c r="W34" s="1">
        <v>44690.459791666668</v>
      </c>
      <c r="X34">
        <v>680</v>
      </c>
      <c r="Y34">
        <v>211</v>
      </c>
      <c r="Z34">
        <v>0</v>
      </c>
      <c r="AA34">
        <v>211</v>
      </c>
      <c r="AB34">
        <v>49</v>
      </c>
      <c r="AC34">
        <v>8</v>
      </c>
      <c r="AD34">
        <v>74</v>
      </c>
      <c r="AE34">
        <v>0</v>
      </c>
      <c r="AF34">
        <v>0</v>
      </c>
      <c r="AG34">
        <v>0</v>
      </c>
      <c r="AH34" t="s">
        <v>183</v>
      </c>
      <c r="AI34" s="1">
        <v>44690.464837962965</v>
      </c>
      <c r="AJ34">
        <v>427</v>
      </c>
      <c r="AK34">
        <v>1</v>
      </c>
      <c r="AL34">
        <v>0</v>
      </c>
      <c r="AM34">
        <v>1</v>
      </c>
      <c r="AN34">
        <v>49</v>
      </c>
      <c r="AO34">
        <v>1</v>
      </c>
      <c r="AP34">
        <v>73</v>
      </c>
      <c r="AQ34">
        <v>0</v>
      </c>
      <c r="AR34">
        <v>0</v>
      </c>
      <c r="AS34">
        <v>0</v>
      </c>
      <c r="AT34" t="s">
        <v>87</v>
      </c>
      <c r="AU34" t="s">
        <v>87</v>
      </c>
      <c r="AV34" t="s">
        <v>87</v>
      </c>
      <c r="AW34" t="s">
        <v>87</v>
      </c>
      <c r="AX34" t="s">
        <v>87</v>
      </c>
      <c r="AY34" t="s">
        <v>87</v>
      </c>
      <c r="AZ34" t="s">
        <v>87</v>
      </c>
      <c r="BA34" t="s">
        <v>87</v>
      </c>
      <c r="BB34" t="s">
        <v>87</v>
      </c>
      <c r="BC34" t="s">
        <v>87</v>
      </c>
      <c r="BD34" t="s">
        <v>87</v>
      </c>
      <c r="BE34" t="s">
        <v>87</v>
      </c>
    </row>
    <row r="35" spans="1:57">
      <c r="A35" t="s">
        <v>184</v>
      </c>
      <c r="B35" t="s">
        <v>79</v>
      </c>
      <c r="C35" t="s">
        <v>185</v>
      </c>
      <c r="D35" t="s">
        <v>81</v>
      </c>
      <c r="E35" s="2">
        <f>HYPERLINK("capsilon://?command=openfolder&amp;siteaddress=FAM.docvelocity-na8.net&amp;folderid=FX6887BE30-42A8-FE17-3719-85CE9B2C3548","FX22051638")</f>
        <v>0</v>
      </c>
      <c r="F35" t="s">
        <v>19</v>
      </c>
      <c r="G35" t="s">
        <v>19</v>
      </c>
      <c r="H35" t="s">
        <v>82</v>
      </c>
      <c r="I35" t="s">
        <v>186</v>
      </c>
      <c r="J35">
        <v>0</v>
      </c>
      <c r="K35" t="s">
        <v>84</v>
      </c>
      <c r="L35" t="s">
        <v>85</v>
      </c>
      <c r="M35" t="s">
        <v>86</v>
      </c>
      <c r="N35">
        <v>2</v>
      </c>
      <c r="O35" s="1">
        <v>44690.452638888892</v>
      </c>
      <c r="P35" s="1">
        <v>44690.456261574072</v>
      </c>
      <c r="Q35">
        <v>152</v>
      </c>
      <c r="R35">
        <v>161</v>
      </c>
      <c r="S35" t="b">
        <v>0</v>
      </c>
      <c r="T35" t="s">
        <v>87</v>
      </c>
      <c r="U35" t="b">
        <v>0</v>
      </c>
      <c r="V35" t="s">
        <v>187</v>
      </c>
      <c r="W35" s="1">
        <v>44690.455416666664</v>
      </c>
      <c r="X35">
        <v>89</v>
      </c>
      <c r="Y35">
        <v>9</v>
      </c>
      <c r="Z35">
        <v>0</v>
      </c>
      <c r="AA35">
        <v>9</v>
      </c>
      <c r="AB35">
        <v>0</v>
      </c>
      <c r="AC35">
        <v>2</v>
      </c>
      <c r="AD35">
        <v>-9</v>
      </c>
      <c r="AE35">
        <v>0</v>
      </c>
      <c r="AF35">
        <v>0</v>
      </c>
      <c r="AG35">
        <v>0</v>
      </c>
      <c r="AH35" t="s">
        <v>183</v>
      </c>
      <c r="AI35" s="1">
        <v>44690.456261574072</v>
      </c>
      <c r="AJ35">
        <v>72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-9</v>
      </c>
      <c r="AQ35">
        <v>0</v>
      </c>
      <c r="AR35">
        <v>0</v>
      </c>
      <c r="AS35">
        <v>0</v>
      </c>
      <c r="AT35" t="s">
        <v>87</v>
      </c>
      <c r="AU35" t="s">
        <v>87</v>
      </c>
      <c r="AV35" t="s">
        <v>87</v>
      </c>
      <c r="AW35" t="s">
        <v>87</v>
      </c>
      <c r="AX35" t="s">
        <v>87</v>
      </c>
      <c r="AY35" t="s">
        <v>87</v>
      </c>
      <c r="AZ35" t="s">
        <v>87</v>
      </c>
      <c r="BA35" t="s">
        <v>87</v>
      </c>
      <c r="BB35" t="s">
        <v>87</v>
      </c>
      <c r="BC35" t="s">
        <v>87</v>
      </c>
      <c r="BD35" t="s">
        <v>87</v>
      </c>
      <c r="BE35" t="s">
        <v>87</v>
      </c>
    </row>
    <row r="36" spans="1:57">
      <c r="A36" t="s">
        <v>188</v>
      </c>
      <c r="B36" t="s">
        <v>79</v>
      </c>
      <c r="C36" t="s">
        <v>178</v>
      </c>
      <c r="D36" t="s">
        <v>81</v>
      </c>
      <c r="E36" s="2">
        <f>HYPERLINK("capsilon://?command=openfolder&amp;siteaddress=FAM.docvelocity-na8.net&amp;folderid=FX47558BED-DDA6-1D61-AA42-2929C631AB6D","FX22047698")</f>
        <v>0</v>
      </c>
      <c r="F36" t="s">
        <v>19</v>
      </c>
      <c r="G36" t="s">
        <v>19</v>
      </c>
      <c r="H36" t="s">
        <v>82</v>
      </c>
      <c r="I36" t="s">
        <v>181</v>
      </c>
      <c r="J36">
        <v>97</v>
      </c>
      <c r="K36" t="s">
        <v>84</v>
      </c>
      <c r="L36" t="s">
        <v>85</v>
      </c>
      <c r="M36" t="s">
        <v>86</v>
      </c>
      <c r="N36">
        <v>2</v>
      </c>
      <c r="O36" s="1">
        <v>44690.452673611115</v>
      </c>
      <c r="P36" s="1">
        <v>44690.468726851854</v>
      </c>
      <c r="Q36">
        <v>40</v>
      </c>
      <c r="R36">
        <v>1347</v>
      </c>
      <c r="S36" t="b">
        <v>0</v>
      </c>
      <c r="T36" t="s">
        <v>87</v>
      </c>
      <c r="U36" t="b">
        <v>1</v>
      </c>
      <c r="V36" t="s">
        <v>189</v>
      </c>
      <c r="W36" s="1">
        <v>44690.465740740743</v>
      </c>
      <c r="X36">
        <v>1118</v>
      </c>
      <c r="Y36">
        <v>93</v>
      </c>
      <c r="Z36">
        <v>0</v>
      </c>
      <c r="AA36">
        <v>93</v>
      </c>
      <c r="AB36">
        <v>0</v>
      </c>
      <c r="AC36">
        <v>11</v>
      </c>
      <c r="AD36">
        <v>4</v>
      </c>
      <c r="AE36">
        <v>0</v>
      </c>
      <c r="AF36">
        <v>0</v>
      </c>
      <c r="AG36">
        <v>0</v>
      </c>
      <c r="AH36" t="s">
        <v>106</v>
      </c>
      <c r="AI36" s="1">
        <v>44690.468726851854</v>
      </c>
      <c r="AJ36">
        <v>229</v>
      </c>
      <c r="AK36">
        <v>1</v>
      </c>
      <c r="AL36">
        <v>0</v>
      </c>
      <c r="AM36">
        <v>1</v>
      </c>
      <c r="AN36">
        <v>0</v>
      </c>
      <c r="AO36">
        <v>1</v>
      </c>
      <c r="AP36">
        <v>3</v>
      </c>
      <c r="AQ36">
        <v>0</v>
      </c>
      <c r="AR36">
        <v>0</v>
      </c>
      <c r="AS36">
        <v>0</v>
      </c>
      <c r="AT36" t="s">
        <v>87</v>
      </c>
      <c r="AU36" t="s">
        <v>87</v>
      </c>
      <c r="AV36" t="s">
        <v>87</v>
      </c>
      <c r="AW36" t="s">
        <v>87</v>
      </c>
      <c r="AX36" t="s">
        <v>87</v>
      </c>
      <c r="AY36" t="s">
        <v>87</v>
      </c>
      <c r="AZ36" t="s">
        <v>87</v>
      </c>
      <c r="BA36" t="s">
        <v>87</v>
      </c>
      <c r="BB36" t="s">
        <v>87</v>
      </c>
      <c r="BC36" t="s">
        <v>87</v>
      </c>
      <c r="BD36" t="s">
        <v>87</v>
      </c>
      <c r="BE36" t="s">
        <v>87</v>
      </c>
    </row>
    <row r="37" spans="1:57">
      <c r="A37" t="s">
        <v>190</v>
      </c>
      <c r="B37" t="s">
        <v>79</v>
      </c>
      <c r="C37" t="s">
        <v>185</v>
      </c>
      <c r="D37" t="s">
        <v>81</v>
      </c>
      <c r="E37" s="2">
        <f>HYPERLINK("capsilon://?command=openfolder&amp;siteaddress=FAM.docvelocity-na8.net&amp;folderid=FX6887BE30-42A8-FE17-3719-85CE9B2C3548","FX22051638")</f>
        <v>0</v>
      </c>
      <c r="F37" t="s">
        <v>19</v>
      </c>
      <c r="G37" t="s">
        <v>19</v>
      </c>
      <c r="H37" t="s">
        <v>82</v>
      </c>
      <c r="I37" t="s">
        <v>191</v>
      </c>
      <c r="J37">
        <v>0</v>
      </c>
      <c r="K37" t="s">
        <v>84</v>
      </c>
      <c r="L37" t="s">
        <v>85</v>
      </c>
      <c r="M37" t="s">
        <v>86</v>
      </c>
      <c r="N37">
        <v>2</v>
      </c>
      <c r="O37" s="1">
        <v>44690.454768518517</v>
      </c>
      <c r="P37" s="1">
        <v>44690.456886574073</v>
      </c>
      <c r="Q37">
        <v>70</v>
      </c>
      <c r="R37">
        <v>113</v>
      </c>
      <c r="S37" t="b">
        <v>0</v>
      </c>
      <c r="T37" t="s">
        <v>87</v>
      </c>
      <c r="U37" t="b">
        <v>0</v>
      </c>
      <c r="V37" t="s">
        <v>187</v>
      </c>
      <c r="W37" s="1">
        <v>44690.456122685187</v>
      </c>
      <c r="X37">
        <v>60</v>
      </c>
      <c r="Y37">
        <v>9</v>
      </c>
      <c r="Z37">
        <v>0</v>
      </c>
      <c r="AA37">
        <v>9</v>
      </c>
      <c r="AB37">
        <v>0</v>
      </c>
      <c r="AC37">
        <v>2</v>
      </c>
      <c r="AD37">
        <v>-9</v>
      </c>
      <c r="AE37">
        <v>0</v>
      </c>
      <c r="AF37">
        <v>0</v>
      </c>
      <c r="AG37">
        <v>0</v>
      </c>
      <c r="AH37" t="s">
        <v>183</v>
      </c>
      <c r="AI37" s="1">
        <v>44690.456886574073</v>
      </c>
      <c r="AJ37">
        <v>53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-9</v>
      </c>
      <c r="AQ37">
        <v>0</v>
      </c>
      <c r="AR37">
        <v>0</v>
      </c>
      <c r="AS37">
        <v>0</v>
      </c>
      <c r="AT37" t="s">
        <v>87</v>
      </c>
      <c r="AU37" t="s">
        <v>87</v>
      </c>
      <c r="AV37" t="s">
        <v>87</v>
      </c>
      <c r="AW37" t="s">
        <v>87</v>
      </c>
      <c r="AX37" t="s">
        <v>87</v>
      </c>
      <c r="AY37" t="s">
        <v>87</v>
      </c>
      <c r="AZ37" t="s">
        <v>87</v>
      </c>
      <c r="BA37" t="s">
        <v>87</v>
      </c>
      <c r="BB37" t="s">
        <v>87</v>
      </c>
      <c r="BC37" t="s">
        <v>87</v>
      </c>
      <c r="BD37" t="s">
        <v>87</v>
      </c>
      <c r="BE37" t="s">
        <v>87</v>
      </c>
    </row>
    <row r="38" spans="1:57">
      <c r="A38" t="s">
        <v>192</v>
      </c>
      <c r="B38" t="s">
        <v>79</v>
      </c>
      <c r="C38" t="s">
        <v>178</v>
      </c>
      <c r="D38" t="s">
        <v>81</v>
      </c>
      <c r="E38" s="2">
        <f>HYPERLINK("capsilon://?command=openfolder&amp;siteaddress=FAM.docvelocity-na8.net&amp;folderid=FX47558BED-DDA6-1D61-AA42-2929C631AB6D","FX22047698")</f>
        <v>0</v>
      </c>
      <c r="F38" t="s">
        <v>19</v>
      </c>
      <c r="G38" t="s">
        <v>19</v>
      </c>
      <c r="H38" t="s">
        <v>82</v>
      </c>
      <c r="I38" t="s">
        <v>193</v>
      </c>
      <c r="J38">
        <v>189</v>
      </c>
      <c r="K38" t="s">
        <v>84</v>
      </c>
      <c r="L38" t="s">
        <v>85</v>
      </c>
      <c r="M38" t="s">
        <v>86</v>
      </c>
      <c r="N38">
        <v>1</v>
      </c>
      <c r="O38" s="1">
        <v>44690.457928240743</v>
      </c>
      <c r="P38" s="1">
        <v>44690.495347222219</v>
      </c>
      <c r="Q38">
        <v>2929</v>
      </c>
      <c r="R38">
        <v>304</v>
      </c>
      <c r="S38" t="b">
        <v>0</v>
      </c>
      <c r="T38" t="s">
        <v>87</v>
      </c>
      <c r="U38" t="b">
        <v>0</v>
      </c>
      <c r="V38" t="s">
        <v>194</v>
      </c>
      <c r="W38" s="1">
        <v>44690.495347222219</v>
      </c>
      <c r="X38">
        <v>167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189</v>
      </c>
      <c r="AE38">
        <v>184</v>
      </c>
      <c r="AF38">
        <v>0</v>
      </c>
      <c r="AG38">
        <v>5</v>
      </c>
      <c r="AH38" t="s">
        <v>87</v>
      </c>
      <c r="AI38" t="s">
        <v>87</v>
      </c>
      <c r="AJ38" t="s">
        <v>87</v>
      </c>
      <c r="AK38" t="s">
        <v>87</v>
      </c>
      <c r="AL38" t="s">
        <v>87</v>
      </c>
      <c r="AM38" t="s">
        <v>87</v>
      </c>
      <c r="AN38" t="s">
        <v>87</v>
      </c>
      <c r="AO38" t="s">
        <v>87</v>
      </c>
      <c r="AP38" t="s">
        <v>87</v>
      </c>
      <c r="AQ38" t="s">
        <v>87</v>
      </c>
      <c r="AR38" t="s">
        <v>87</v>
      </c>
      <c r="AS38" t="s">
        <v>87</v>
      </c>
      <c r="AT38" t="s">
        <v>87</v>
      </c>
      <c r="AU38" t="s">
        <v>87</v>
      </c>
      <c r="AV38" t="s">
        <v>87</v>
      </c>
      <c r="AW38" t="s">
        <v>87</v>
      </c>
      <c r="AX38" t="s">
        <v>87</v>
      </c>
      <c r="AY38" t="s">
        <v>87</v>
      </c>
      <c r="AZ38" t="s">
        <v>87</v>
      </c>
      <c r="BA38" t="s">
        <v>87</v>
      </c>
      <c r="BB38" t="s">
        <v>87</v>
      </c>
      <c r="BC38" t="s">
        <v>87</v>
      </c>
      <c r="BD38" t="s">
        <v>87</v>
      </c>
      <c r="BE38" t="s">
        <v>87</v>
      </c>
    </row>
    <row r="39" spans="1:57">
      <c r="A39" t="s">
        <v>195</v>
      </c>
      <c r="B39" t="s">
        <v>79</v>
      </c>
      <c r="C39" t="s">
        <v>178</v>
      </c>
      <c r="D39" t="s">
        <v>81</v>
      </c>
      <c r="E39" s="2">
        <f>HYPERLINK("capsilon://?command=openfolder&amp;siteaddress=FAM.docvelocity-na8.net&amp;folderid=FX47558BED-DDA6-1D61-AA42-2929C631AB6D","FX22047698")</f>
        <v>0</v>
      </c>
      <c r="F39" t="s">
        <v>19</v>
      </c>
      <c r="G39" t="s">
        <v>19</v>
      </c>
      <c r="H39" t="s">
        <v>82</v>
      </c>
      <c r="I39" t="s">
        <v>196</v>
      </c>
      <c r="J39">
        <v>84</v>
      </c>
      <c r="K39" t="s">
        <v>84</v>
      </c>
      <c r="L39" t="s">
        <v>85</v>
      </c>
      <c r="M39" t="s">
        <v>86</v>
      </c>
      <c r="N39">
        <v>1</v>
      </c>
      <c r="O39" s="1">
        <v>44690.457962962966</v>
      </c>
      <c r="P39" s="1">
        <v>44690.496608796297</v>
      </c>
      <c r="Q39">
        <v>3158</v>
      </c>
      <c r="R39">
        <v>181</v>
      </c>
      <c r="S39" t="b">
        <v>0</v>
      </c>
      <c r="T39" t="s">
        <v>87</v>
      </c>
      <c r="U39" t="b">
        <v>0</v>
      </c>
      <c r="V39" t="s">
        <v>194</v>
      </c>
      <c r="W39" s="1">
        <v>44690.496608796297</v>
      </c>
      <c r="X39">
        <v>108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84</v>
      </c>
      <c r="AE39">
        <v>79</v>
      </c>
      <c r="AF39">
        <v>0</v>
      </c>
      <c r="AG39">
        <v>2</v>
      </c>
      <c r="AH39" t="s">
        <v>87</v>
      </c>
      <c r="AI39" t="s">
        <v>87</v>
      </c>
      <c r="AJ39" t="s">
        <v>87</v>
      </c>
      <c r="AK39" t="s">
        <v>87</v>
      </c>
      <c r="AL39" t="s">
        <v>87</v>
      </c>
      <c r="AM39" t="s">
        <v>87</v>
      </c>
      <c r="AN39" t="s">
        <v>87</v>
      </c>
      <c r="AO39" t="s">
        <v>87</v>
      </c>
      <c r="AP39" t="s">
        <v>87</v>
      </c>
      <c r="AQ39" t="s">
        <v>87</v>
      </c>
      <c r="AR39" t="s">
        <v>87</v>
      </c>
      <c r="AS39" t="s">
        <v>87</v>
      </c>
      <c r="AT39" t="s">
        <v>87</v>
      </c>
      <c r="AU39" t="s">
        <v>87</v>
      </c>
      <c r="AV39" t="s">
        <v>87</v>
      </c>
      <c r="AW39" t="s">
        <v>87</v>
      </c>
      <c r="AX39" t="s">
        <v>87</v>
      </c>
      <c r="AY39" t="s">
        <v>87</v>
      </c>
      <c r="AZ39" t="s">
        <v>87</v>
      </c>
      <c r="BA39" t="s">
        <v>87</v>
      </c>
      <c r="BB39" t="s">
        <v>87</v>
      </c>
      <c r="BC39" t="s">
        <v>87</v>
      </c>
      <c r="BD39" t="s">
        <v>87</v>
      </c>
      <c r="BE39" t="s">
        <v>87</v>
      </c>
    </row>
    <row r="40" spans="1:57">
      <c r="A40" t="s">
        <v>197</v>
      </c>
      <c r="B40" t="s">
        <v>79</v>
      </c>
      <c r="C40" t="s">
        <v>178</v>
      </c>
      <c r="D40" t="s">
        <v>81</v>
      </c>
      <c r="E40" s="2">
        <f>HYPERLINK("capsilon://?command=openfolder&amp;siteaddress=FAM.docvelocity-na8.net&amp;folderid=FX47558BED-DDA6-1D61-AA42-2929C631AB6D","FX22047698")</f>
        <v>0</v>
      </c>
      <c r="F40" t="s">
        <v>19</v>
      </c>
      <c r="G40" t="s">
        <v>19</v>
      </c>
      <c r="H40" t="s">
        <v>82</v>
      </c>
      <c r="I40" t="s">
        <v>198</v>
      </c>
      <c r="J40">
        <v>0</v>
      </c>
      <c r="K40" t="s">
        <v>84</v>
      </c>
      <c r="L40" t="s">
        <v>85</v>
      </c>
      <c r="M40" t="s">
        <v>86</v>
      </c>
      <c r="N40">
        <v>2</v>
      </c>
      <c r="O40" s="1">
        <v>44690.483298611114</v>
      </c>
      <c r="P40" s="1">
        <v>44690.488298611112</v>
      </c>
      <c r="Q40">
        <v>217</v>
      </c>
      <c r="R40">
        <v>215</v>
      </c>
      <c r="S40" t="b">
        <v>0</v>
      </c>
      <c r="T40" t="s">
        <v>87</v>
      </c>
      <c r="U40" t="b">
        <v>0</v>
      </c>
      <c r="V40" t="s">
        <v>163</v>
      </c>
      <c r="W40" s="1">
        <v>44690.486875000002</v>
      </c>
      <c r="X40">
        <v>107</v>
      </c>
      <c r="Y40">
        <v>9</v>
      </c>
      <c r="Z40">
        <v>0</v>
      </c>
      <c r="AA40">
        <v>9</v>
      </c>
      <c r="AB40">
        <v>0</v>
      </c>
      <c r="AC40">
        <v>2</v>
      </c>
      <c r="AD40">
        <v>-9</v>
      </c>
      <c r="AE40">
        <v>0</v>
      </c>
      <c r="AF40">
        <v>0</v>
      </c>
      <c r="AG40">
        <v>0</v>
      </c>
      <c r="AH40" t="s">
        <v>89</v>
      </c>
      <c r="AI40" s="1">
        <v>44690.488298611112</v>
      </c>
      <c r="AJ40">
        <v>108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-9</v>
      </c>
      <c r="AQ40">
        <v>0</v>
      </c>
      <c r="AR40">
        <v>0</v>
      </c>
      <c r="AS40">
        <v>0</v>
      </c>
      <c r="AT40" t="s">
        <v>87</v>
      </c>
      <c r="AU40" t="s">
        <v>87</v>
      </c>
      <c r="AV40" t="s">
        <v>87</v>
      </c>
      <c r="AW40" t="s">
        <v>87</v>
      </c>
      <c r="AX40" t="s">
        <v>87</v>
      </c>
      <c r="AY40" t="s">
        <v>87</v>
      </c>
      <c r="AZ40" t="s">
        <v>87</v>
      </c>
      <c r="BA40" t="s">
        <v>87</v>
      </c>
      <c r="BB40" t="s">
        <v>87</v>
      </c>
      <c r="BC40" t="s">
        <v>87</v>
      </c>
      <c r="BD40" t="s">
        <v>87</v>
      </c>
      <c r="BE40" t="s">
        <v>87</v>
      </c>
    </row>
    <row r="41" spans="1:57">
      <c r="A41" t="s">
        <v>199</v>
      </c>
      <c r="B41" t="s">
        <v>79</v>
      </c>
      <c r="C41" t="s">
        <v>178</v>
      </c>
      <c r="D41" t="s">
        <v>81</v>
      </c>
      <c r="E41" s="2">
        <f>HYPERLINK("capsilon://?command=openfolder&amp;siteaddress=FAM.docvelocity-na8.net&amp;folderid=FX47558BED-DDA6-1D61-AA42-2929C631AB6D","FX22047698")</f>
        <v>0</v>
      </c>
      <c r="F41" t="s">
        <v>19</v>
      </c>
      <c r="G41" t="s">
        <v>19</v>
      </c>
      <c r="H41" t="s">
        <v>82</v>
      </c>
      <c r="I41" t="s">
        <v>193</v>
      </c>
      <c r="J41">
        <v>285</v>
      </c>
      <c r="K41" t="s">
        <v>84</v>
      </c>
      <c r="L41" t="s">
        <v>85</v>
      </c>
      <c r="M41" t="s">
        <v>86</v>
      </c>
      <c r="N41">
        <v>2</v>
      </c>
      <c r="O41" s="1">
        <v>44690.496203703704</v>
      </c>
      <c r="P41" s="1">
        <v>44690.514907407407</v>
      </c>
      <c r="Q41">
        <v>242</v>
      </c>
      <c r="R41">
        <v>1374</v>
      </c>
      <c r="S41" t="b">
        <v>0</v>
      </c>
      <c r="T41" t="s">
        <v>87</v>
      </c>
      <c r="U41" t="b">
        <v>1</v>
      </c>
      <c r="V41" t="s">
        <v>99</v>
      </c>
      <c r="W41" s="1">
        <v>44690.503738425927</v>
      </c>
      <c r="X41">
        <v>648</v>
      </c>
      <c r="Y41">
        <v>191</v>
      </c>
      <c r="Z41">
        <v>0</v>
      </c>
      <c r="AA41">
        <v>191</v>
      </c>
      <c r="AB41">
        <v>49</v>
      </c>
      <c r="AC41">
        <v>16</v>
      </c>
      <c r="AD41">
        <v>94</v>
      </c>
      <c r="AE41">
        <v>0</v>
      </c>
      <c r="AF41">
        <v>0</v>
      </c>
      <c r="AG41">
        <v>0</v>
      </c>
      <c r="AH41" t="s">
        <v>100</v>
      </c>
      <c r="AI41" s="1">
        <v>44690.514907407407</v>
      </c>
      <c r="AJ41">
        <v>726</v>
      </c>
      <c r="AK41">
        <v>0</v>
      </c>
      <c r="AL41">
        <v>0</v>
      </c>
      <c r="AM41">
        <v>0</v>
      </c>
      <c r="AN41">
        <v>49</v>
      </c>
      <c r="AO41">
        <v>0</v>
      </c>
      <c r="AP41">
        <v>94</v>
      </c>
      <c r="AQ41">
        <v>0</v>
      </c>
      <c r="AR41">
        <v>0</v>
      </c>
      <c r="AS41">
        <v>0</v>
      </c>
      <c r="AT41" t="s">
        <v>87</v>
      </c>
      <c r="AU41" t="s">
        <v>87</v>
      </c>
      <c r="AV41" t="s">
        <v>87</v>
      </c>
      <c r="AW41" t="s">
        <v>87</v>
      </c>
      <c r="AX41" t="s">
        <v>87</v>
      </c>
      <c r="AY41" t="s">
        <v>87</v>
      </c>
      <c r="AZ41" t="s">
        <v>87</v>
      </c>
      <c r="BA41" t="s">
        <v>87</v>
      </c>
      <c r="BB41" t="s">
        <v>87</v>
      </c>
      <c r="BC41" t="s">
        <v>87</v>
      </c>
      <c r="BD41" t="s">
        <v>87</v>
      </c>
      <c r="BE41" t="s">
        <v>87</v>
      </c>
    </row>
    <row r="42" spans="1:57">
      <c r="A42" t="s">
        <v>200</v>
      </c>
      <c r="B42" t="s">
        <v>79</v>
      </c>
      <c r="C42" t="s">
        <v>178</v>
      </c>
      <c r="D42" t="s">
        <v>81</v>
      </c>
      <c r="E42" s="2">
        <f>HYPERLINK("capsilon://?command=openfolder&amp;siteaddress=FAM.docvelocity-na8.net&amp;folderid=FX47558BED-DDA6-1D61-AA42-2929C631AB6D","FX22047698")</f>
        <v>0</v>
      </c>
      <c r="F42" t="s">
        <v>19</v>
      </c>
      <c r="G42" t="s">
        <v>19</v>
      </c>
      <c r="H42" t="s">
        <v>82</v>
      </c>
      <c r="I42" t="s">
        <v>196</v>
      </c>
      <c r="J42">
        <v>108</v>
      </c>
      <c r="K42" t="s">
        <v>84</v>
      </c>
      <c r="L42" t="s">
        <v>85</v>
      </c>
      <c r="M42" t="s">
        <v>86</v>
      </c>
      <c r="N42">
        <v>2</v>
      </c>
      <c r="O42" s="1">
        <v>44690.497349537036</v>
      </c>
      <c r="P42" s="1">
        <v>44690.507280092592</v>
      </c>
      <c r="Q42">
        <v>32</v>
      </c>
      <c r="R42">
        <v>826</v>
      </c>
      <c r="S42" t="b">
        <v>0</v>
      </c>
      <c r="T42" t="s">
        <v>87</v>
      </c>
      <c r="U42" t="b">
        <v>1</v>
      </c>
      <c r="V42" t="s">
        <v>201</v>
      </c>
      <c r="W42" s="1">
        <v>44690.502800925926</v>
      </c>
      <c r="X42">
        <v>447</v>
      </c>
      <c r="Y42">
        <v>88</v>
      </c>
      <c r="Z42">
        <v>0</v>
      </c>
      <c r="AA42">
        <v>88</v>
      </c>
      <c r="AB42">
        <v>0</v>
      </c>
      <c r="AC42">
        <v>15</v>
      </c>
      <c r="AD42">
        <v>20</v>
      </c>
      <c r="AE42">
        <v>0</v>
      </c>
      <c r="AF42">
        <v>0</v>
      </c>
      <c r="AG42">
        <v>0</v>
      </c>
      <c r="AH42" t="s">
        <v>95</v>
      </c>
      <c r="AI42" s="1">
        <v>44690.507280092592</v>
      </c>
      <c r="AJ42">
        <v>379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20</v>
      </c>
      <c r="AQ42">
        <v>0</v>
      </c>
      <c r="AR42">
        <v>0</v>
      </c>
      <c r="AS42">
        <v>0</v>
      </c>
      <c r="AT42" t="s">
        <v>87</v>
      </c>
      <c r="AU42" t="s">
        <v>87</v>
      </c>
      <c r="AV42" t="s">
        <v>87</v>
      </c>
      <c r="AW42" t="s">
        <v>87</v>
      </c>
      <c r="AX42" t="s">
        <v>87</v>
      </c>
      <c r="AY42" t="s">
        <v>87</v>
      </c>
      <c r="AZ42" t="s">
        <v>87</v>
      </c>
      <c r="BA42" t="s">
        <v>87</v>
      </c>
      <c r="BB42" t="s">
        <v>87</v>
      </c>
      <c r="BC42" t="s">
        <v>87</v>
      </c>
      <c r="BD42" t="s">
        <v>87</v>
      </c>
      <c r="BE42" t="s">
        <v>87</v>
      </c>
    </row>
    <row r="43" spans="1:57">
      <c r="A43" t="s">
        <v>202</v>
      </c>
      <c r="B43" t="s">
        <v>79</v>
      </c>
      <c r="C43" t="s">
        <v>131</v>
      </c>
      <c r="D43" t="s">
        <v>81</v>
      </c>
      <c r="E43" s="2">
        <f>HYPERLINK("capsilon://?command=openfolder&amp;siteaddress=FAM.docvelocity-na8.net&amp;folderid=FXC8F0BF04-6EB0-BF2B-E71F-7167D54D9996","FX22045976")</f>
        <v>0</v>
      </c>
      <c r="F43" t="s">
        <v>19</v>
      </c>
      <c r="G43" t="s">
        <v>19</v>
      </c>
      <c r="H43" t="s">
        <v>82</v>
      </c>
      <c r="I43" t="s">
        <v>132</v>
      </c>
      <c r="J43">
        <v>1387</v>
      </c>
      <c r="K43" t="s">
        <v>84</v>
      </c>
      <c r="L43" t="s">
        <v>85</v>
      </c>
      <c r="M43" t="s">
        <v>86</v>
      </c>
      <c r="N43">
        <v>2</v>
      </c>
      <c r="O43" s="1">
        <v>44683.60796296296</v>
      </c>
      <c r="P43" s="1">
        <v>44683.779930555553</v>
      </c>
      <c r="Q43">
        <v>4030</v>
      </c>
      <c r="R43">
        <v>10828</v>
      </c>
      <c r="S43" t="b">
        <v>0</v>
      </c>
      <c r="T43" t="s">
        <v>87</v>
      </c>
      <c r="U43" t="b">
        <v>1</v>
      </c>
      <c r="V43" t="s">
        <v>110</v>
      </c>
      <c r="W43" s="1">
        <v>44683.712407407409</v>
      </c>
      <c r="X43">
        <v>8799</v>
      </c>
      <c r="Y43">
        <v>333</v>
      </c>
      <c r="Z43">
        <v>0</v>
      </c>
      <c r="AA43">
        <v>333</v>
      </c>
      <c r="AB43">
        <v>783</v>
      </c>
      <c r="AC43">
        <v>202</v>
      </c>
      <c r="AD43">
        <v>1054</v>
      </c>
      <c r="AE43">
        <v>0</v>
      </c>
      <c r="AF43">
        <v>0</v>
      </c>
      <c r="AG43">
        <v>0</v>
      </c>
      <c r="AH43" t="s">
        <v>95</v>
      </c>
      <c r="AI43" s="1">
        <v>44683.779930555553</v>
      </c>
      <c r="AJ43">
        <v>1486</v>
      </c>
      <c r="AK43">
        <v>18</v>
      </c>
      <c r="AL43">
        <v>0</v>
      </c>
      <c r="AM43">
        <v>18</v>
      </c>
      <c r="AN43">
        <v>835</v>
      </c>
      <c r="AO43">
        <v>19</v>
      </c>
      <c r="AP43">
        <v>1036</v>
      </c>
      <c r="AQ43">
        <v>0</v>
      </c>
      <c r="AR43">
        <v>0</v>
      </c>
      <c r="AS43">
        <v>0</v>
      </c>
      <c r="AT43" t="s">
        <v>87</v>
      </c>
      <c r="AU43" t="s">
        <v>87</v>
      </c>
      <c r="AV43" t="s">
        <v>87</v>
      </c>
      <c r="AW43" t="s">
        <v>87</v>
      </c>
      <c r="AX43" t="s">
        <v>87</v>
      </c>
      <c r="AY43" t="s">
        <v>87</v>
      </c>
      <c r="AZ43" t="s">
        <v>87</v>
      </c>
      <c r="BA43" t="s">
        <v>87</v>
      </c>
      <c r="BB43" t="s">
        <v>87</v>
      </c>
      <c r="BC43" t="s">
        <v>87</v>
      </c>
      <c r="BD43" t="s">
        <v>87</v>
      </c>
      <c r="BE43" t="s">
        <v>87</v>
      </c>
    </row>
    <row r="44" spans="1:57">
      <c r="A44" t="s">
        <v>203</v>
      </c>
      <c r="B44" t="s">
        <v>79</v>
      </c>
      <c r="C44" t="s">
        <v>204</v>
      </c>
      <c r="D44" t="s">
        <v>81</v>
      </c>
      <c r="E44" s="2">
        <f>HYPERLINK("capsilon://?command=openfolder&amp;siteaddress=FAM.docvelocity-na8.net&amp;folderid=FXADC22396-EA3E-9698-853A-B3DA0622779B","FX2205806")</f>
        <v>0</v>
      </c>
      <c r="F44" t="s">
        <v>19</v>
      </c>
      <c r="G44" t="s">
        <v>19</v>
      </c>
      <c r="H44" t="s">
        <v>82</v>
      </c>
      <c r="I44" t="s">
        <v>205</v>
      </c>
      <c r="J44">
        <v>0</v>
      </c>
      <c r="K44" t="s">
        <v>84</v>
      </c>
      <c r="L44" t="s">
        <v>85</v>
      </c>
      <c r="M44" t="s">
        <v>86</v>
      </c>
      <c r="N44">
        <v>1</v>
      </c>
      <c r="O44" s="1">
        <v>44690.640196759261</v>
      </c>
      <c r="P44" s="1">
        <v>44690.666365740741</v>
      </c>
      <c r="Q44">
        <v>2153</v>
      </c>
      <c r="R44">
        <v>108</v>
      </c>
      <c r="S44" t="b">
        <v>0</v>
      </c>
      <c r="T44" t="s">
        <v>87</v>
      </c>
      <c r="U44" t="b">
        <v>0</v>
      </c>
      <c r="V44" t="s">
        <v>99</v>
      </c>
      <c r="W44" s="1">
        <v>44690.666365740741</v>
      </c>
      <c r="X44">
        <v>63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52</v>
      </c>
      <c r="AF44">
        <v>0</v>
      </c>
      <c r="AG44">
        <v>1</v>
      </c>
      <c r="AH44" t="s">
        <v>87</v>
      </c>
      <c r="AI44" t="s">
        <v>87</v>
      </c>
      <c r="AJ44" t="s">
        <v>87</v>
      </c>
      <c r="AK44" t="s">
        <v>87</v>
      </c>
      <c r="AL44" t="s">
        <v>87</v>
      </c>
      <c r="AM44" t="s">
        <v>87</v>
      </c>
      <c r="AN44" t="s">
        <v>87</v>
      </c>
      <c r="AO44" t="s">
        <v>87</v>
      </c>
      <c r="AP44" t="s">
        <v>87</v>
      </c>
      <c r="AQ44" t="s">
        <v>87</v>
      </c>
      <c r="AR44" t="s">
        <v>87</v>
      </c>
      <c r="AS44" t="s">
        <v>87</v>
      </c>
      <c r="AT44" t="s">
        <v>87</v>
      </c>
      <c r="AU44" t="s">
        <v>87</v>
      </c>
      <c r="AV44" t="s">
        <v>87</v>
      </c>
      <c r="AW44" t="s">
        <v>87</v>
      </c>
      <c r="AX44" t="s">
        <v>87</v>
      </c>
      <c r="AY44" t="s">
        <v>87</v>
      </c>
      <c r="AZ44" t="s">
        <v>87</v>
      </c>
      <c r="BA44" t="s">
        <v>87</v>
      </c>
      <c r="BB44" t="s">
        <v>87</v>
      </c>
      <c r="BC44" t="s">
        <v>87</v>
      </c>
      <c r="BD44" t="s">
        <v>87</v>
      </c>
      <c r="BE44" t="s">
        <v>87</v>
      </c>
    </row>
    <row r="45" spans="1:57">
      <c r="A45" t="s">
        <v>206</v>
      </c>
      <c r="B45" t="s">
        <v>79</v>
      </c>
      <c r="C45" t="s">
        <v>204</v>
      </c>
      <c r="D45" t="s">
        <v>81</v>
      </c>
      <c r="E45" s="2">
        <f>HYPERLINK("capsilon://?command=openfolder&amp;siteaddress=FAM.docvelocity-na8.net&amp;folderid=FXADC22396-EA3E-9698-853A-B3DA0622779B","FX2205806")</f>
        <v>0</v>
      </c>
      <c r="F45" t="s">
        <v>19</v>
      </c>
      <c r="G45" t="s">
        <v>19</v>
      </c>
      <c r="H45" t="s">
        <v>82</v>
      </c>
      <c r="I45" t="s">
        <v>205</v>
      </c>
      <c r="J45">
        <v>0</v>
      </c>
      <c r="K45" t="s">
        <v>84</v>
      </c>
      <c r="L45" t="s">
        <v>85</v>
      </c>
      <c r="M45" t="s">
        <v>86</v>
      </c>
      <c r="N45">
        <v>2</v>
      </c>
      <c r="O45" s="1">
        <v>44690.666724537034</v>
      </c>
      <c r="P45" s="1">
        <v>44690.672754629632</v>
      </c>
      <c r="Q45">
        <v>38</v>
      </c>
      <c r="R45">
        <v>483</v>
      </c>
      <c r="S45" t="b">
        <v>0</v>
      </c>
      <c r="T45" t="s">
        <v>87</v>
      </c>
      <c r="U45" t="b">
        <v>1</v>
      </c>
      <c r="V45" t="s">
        <v>99</v>
      </c>
      <c r="W45" s="1">
        <v>44690.669444444444</v>
      </c>
      <c r="X45">
        <v>235</v>
      </c>
      <c r="Y45">
        <v>37</v>
      </c>
      <c r="Z45">
        <v>0</v>
      </c>
      <c r="AA45">
        <v>37</v>
      </c>
      <c r="AB45">
        <v>0</v>
      </c>
      <c r="AC45">
        <v>14</v>
      </c>
      <c r="AD45">
        <v>-37</v>
      </c>
      <c r="AE45">
        <v>0</v>
      </c>
      <c r="AF45">
        <v>0</v>
      </c>
      <c r="AG45">
        <v>0</v>
      </c>
      <c r="AH45" t="s">
        <v>95</v>
      </c>
      <c r="AI45" s="1">
        <v>44690.672754629632</v>
      </c>
      <c r="AJ45">
        <v>248</v>
      </c>
      <c r="AK45">
        <v>1</v>
      </c>
      <c r="AL45">
        <v>0</v>
      </c>
      <c r="AM45">
        <v>1</v>
      </c>
      <c r="AN45">
        <v>0</v>
      </c>
      <c r="AO45">
        <v>1</v>
      </c>
      <c r="AP45">
        <v>-38</v>
      </c>
      <c r="AQ45">
        <v>0</v>
      </c>
      <c r="AR45">
        <v>0</v>
      </c>
      <c r="AS45">
        <v>0</v>
      </c>
      <c r="AT45" t="s">
        <v>87</v>
      </c>
      <c r="AU45" t="s">
        <v>87</v>
      </c>
      <c r="AV45" t="s">
        <v>87</v>
      </c>
      <c r="AW45" t="s">
        <v>87</v>
      </c>
      <c r="AX45" t="s">
        <v>87</v>
      </c>
      <c r="AY45" t="s">
        <v>87</v>
      </c>
      <c r="AZ45" t="s">
        <v>87</v>
      </c>
      <c r="BA45" t="s">
        <v>87</v>
      </c>
      <c r="BB45" t="s">
        <v>87</v>
      </c>
      <c r="BC45" t="s">
        <v>87</v>
      </c>
      <c r="BD45" t="s">
        <v>87</v>
      </c>
      <c r="BE45" t="s">
        <v>87</v>
      </c>
    </row>
    <row r="46" spans="1:57">
      <c r="A46" t="s">
        <v>207</v>
      </c>
      <c r="B46" t="s">
        <v>79</v>
      </c>
      <c r="C46" t="s">
        <v>80</v>
      </c>
      <c r="D46" t="s">
        <v>81</v>
      </c>
      <c r="E46" s="2">
        <f>HYPERLINK("capsilon://?command=openfolder&amp;siteaddress=FAM.docvelocity-na8.net&amp;folderid=FXF55EAAB3-2663-D692-936E-4256B70CAD09","FX22045650")</f>
        <v>0</v>
      </c>
      <c r="F46" t="s">
        <v>19</v>
      </c>
      <c r="G46" t="s">
        <v>19</v>
      </c>
      <c r="H46" t="s">
        <v>82</v>
      </c>
      <c r="I46" t="s">
        <v>208</v>
      </c>
      <c r="J46">
        <v>0</v>
      </c>
      <c r="K46" t="s">
        <v>84</v>
      </c>
      <c r="L46" t="s">
        <v>85</v>
      </c>
      <c r="M46" t="s">
        <v>86</v>
      </c>
      <c r="N46">
        <v>2</v>
      </c>
      <c r="O46" s="1">
        <v>44691.467534722222</v>
      </c>
      <c r="P46" s="1">
        <v>44691.488796296297</v>
      </c>
      <c r="Q46">
        <v>1068</v>
      </c>
      <c r="R46">
        <v>769</v>
      </c>
      <c r="S46" t="b">
        <v>0</v>
      </c>
      <c r="T46" t="s">
        <v>87</v>
      </c>
      <c r="U46" t="b">
        <v>0</v>
      </c>
      <c r="V46" t="s">
        <v>189</v>
      </c>
      <c r="W46" s="1">
        <v>44691.475474537037</v>
      </c>
      <c r="X46">
        <v>571</v>
      </c>
      <c r="Y46">
        <v>52</v>
      </c>
      <c r="Z46">
        <v>0</v>
      </c>
      <c r="AA46">
        <v>52</v>
      </c>
      <c r="AB46">
        <v>0</v>
      </c>
      <c r="AC46">
        <v>37</v>
      </c>
      <c r="AD46">
        <v>-52</v>
      </c>
      <c r="AE46">
        <v>0</v>
      </c>
      <c r="AF46">
        <v>0</v>
      </c>
      <c r="AG46">
        <v>0</v>
      </c>
      <c r="AH46" t="s">
        <v>95</v>
      </c>
      <c r="AI46" s="1">
        <v>44691.488796296297</v>
      </c>
      <c r="AJ46">
        <v>198</v>
      </c>
      <c r="AK46">
        <v>1</v>
      </c>
      <c r="AL46">
        <v>0</v>
      </c>
      <c r="AM46">
        <v>1</v>
      </c>
      <c r="AN46">
        <v>0</v>
      </c>
      <c r="AO46">
        <v>1</v>
      </c>
      <c r="AP46">
        <v>-53</v>
      </c>
      <c r="AQ46">
        <v>0</v>
      </c>
      <c r="AR46">
        <v>0</v>
      </c>
      <c r="AS46">
        <v>0</v>
      </c>
      <c r="AT46" t="s">
        <v>87</v>
      </c>
      <c r="AU46" t="s">
        <v>87</v>
      </c>
      <c r="AV46" t="s">
        <v>87</v>
      </c>
      <c r="AW46" t="s">
        <v>87</v>
      </c>
      <c r="AX46" t="s">
        <v>87</v>
      </c>
      <c r="AY46" t="s">
        <v>87</v>
      </c>
      <c r="AZ46" t="s">
        <v>87</v>
      </c>
      <c r="BA46" t="s">
        <v>87</v>
      </c>
      <c r="BB46" t="s">
        <v>87</v>
      </c>
      <c r="BC46" t="s">
        <v>87</v>
      </c>
      <c r="BD46" t="s">
        <v>87</v>
      </c>
      <c r="BE46" t="s">
        <v>87</v>
      </c>
    </row>
    <row r="47" spans="1:57">
      <c r="A47" t="s">
        <v>209</v>
      </c>
      <c r="B47" t="s">
        <v>79</v>
      </c>
      <c r="C47" t="s">
        <v>210</v>
      </c>
      <c r="D47" t="s">
        <v>81</v>
      </c>
      <c r="E47" s="2">
        <f>HYPERLINK("capsilon://?command=openfolder&amp;siteaddress=FAM.docvelocity-na8.net&amp;folderid=FX3530D473-CBDB-78CC-46DE-3BA0C1DF5EB9","FX22051218")</f>
        <v>0</v>
      </c>
      <c r="F47" t="s">
        <v>19</v>
      </c>
      <c r="G47" t="s">
        <v>19</v>
      </c>
      <c r="H47" t="s">
        <v>82</v>
      </c>
      <c r="I47" t="s">
        <v>211</v>
      </c>
      <c r="J47">
        <v>0</v>
      </c>
      <c r="K47" t="s">
        <v>84</v>
      </c>
      <c r="L47" t="s">
        <v>85</v>
      </c>
      <c r="M47" t="s">
        <v>86</v>
      </c>
      <c r="N47">
        <v>2</v>
      </c>
      <c r="O47" s="1">
        <v>44691.474953703706</v>
      </c>
      <c r="P47" s="1">
        <v>44691.489016203705</v>
      </c>
      <c r="Q47">
        <v>1117</v>
      </c>
      <c r="R47">
        <v>98</v>
      </c>
      <c r="S47" t="b">
        <v>0</v>
      </c>
      <c r="T47" t="s">
        <v>87</v>
      </c>
      <c r="U47" t="b">
        <v>0</v>
      </c>
      <c r="V47" t="s">
        <v>88</v>
      </c>
      <c r="W47" s="1">
        <v>44691.487037037034</v>
      </c>
      <c r="X47">
        <v>75</v>
      </c>
      <c r="Y47">
        <v>0</v>
      </c>
      <c r="Z47">
        <v>0</v>
      </c>
      <c r="AA47">
        <v>0</v>
      </c>
      <c r="AB47">
        <v>52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95</v>
      </c>
      <c r="AI47" s="1">
        <v>44691.489016203705</v>
      </c>
      <c r="AJ47">
        <v>18</v>
      </c>
      <c r="AK47">
        <v>0</v>
      </c>
      <c r="AL47">
        <v>0</v>
      </c>
      <c r="AM47">
        <v>0</v>
      </c>
      <c r="AN47">
        <v>52</v>
      </c>
      <c r="AO47">
        <v>0</v>
      </c>
      <c r="AP47">
        <v>0</v>
      </c>
      <c r="AQ47">
        <v>0</v>
      </c>
      <c r="AR47">
        <v>0</v>
      </c>
      <c r="AS47">
        <v>0</v>
      </c>
      <c r="AT47" t="s">
        <v>87</v>
      </c>
      <c r="AU47" t="s">
        <v>87</v>
      </c>
      <c r="AV47" t="s">
        <v>87</v>
      </c>
      <c r="AW47" t="s">
        <v>87</v>
      </c>
      <c r="AX47" t="s">
        <v>87</v>
      </c>
      <c r="AY47" t="s">
        <v>87</v>
      </c>
      <c r="AZ47" t="s">
        <v>87</v>
      </c>
      <c r="BA47" t="s">
        <v>87</v>
      </c>
      <c r="BB47" t="s">
        <v>87</v>
      </c>
      <c r="BC47" t="s">
        <v>87</v>
      </c>
      <c r="BD47" t="s">
        <v>87</v>
      </c>
      <c r="BE47" t="s">
        <v>87</v>
      </c>
    </row>
    <row r="48" spans="1:57">
      <c r="A48" t="s">
        <v>212</v>
      </c>
      <c r="B48" t="s">
        <v>79</v>
      </c>
      <c r="C48" t="s">
        <v>210</v>
      </c>
      <c r="D48" t="s">
        <v>81</v>
      </c>
      <c r="E48" s="2">
        <f>HYPERLINK("capsilon://?command=openfolder&amp;siteaddress=FAM.docvelocity-na8.net&amp;folderid=FX3530D473-CBDB-78CC-46DE-3BA0C1DF5EB9","FX22051218")</f>
        <v>0</v>
      </c>
      <c r="F48" t="s">
        <v>19</v>
      </c>
      <c r="G48" t="s">
        <v>19</v>
      </c>
      <c r="H48" t="s">
        <v>82</v>
      </c>
      <c r="I48" t="s">
        <v>213</v>
      </c>
      <c r="J48">
        <v>0</v>
      </c>
      <c r="K48" t="s">
        <v>84</v>
      </c>
      <c r="L48" t="s">
        <v>85</v>
      </c>
      <c r="M48" t="s">
        <v>86</v>
      </c>
      <c r="N48">
        <v>2</v>
      </c>
      <c r="O48" s="1">
        <v>44691.475162037037</v>
      </c>
      <c r="P48" s="1">
        <v>44691.48914351852</v>
      </c>
      <c r="Q48">
        <v>1147</v>
      </c>
      <c r="R48">
        <v>61</v>
      </c>
      <c r="S48" t="b">
        <v>0</v>
      </c>
      <c r="T48" t="s">
        <v>87</v>
      </c>
      <c r="U48" t="b">
        <v>0</v>
      </c>
      <c r="V48" t="s">
        <v>88</v>
      </c>
      <c r="W48" s="1">
        <v>44691.487314814818</v>
      </c>
      <c r="X48">
        <v>23</v>
      </c>
      <c r="Y48">
        <v>0</v>
      </c>
      <c r="Z48">
        <v>0</v>
      </c>
      <c r="AA48">
        <v>0</v>
      </c>
      <c r="AB48">
        <v>52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95</v>
      </c>
      <c r="AI48" s="1">
        <v>44691.48914351852</v>
      </c>
      <c r="AJ48">
        <v>10</v>
      </c>
      <c r="AK48">
        <v>0</v>
      </c>
      <c r="AL48">
        <v>0</v>
      </c>
      <c r="AM48">
        <v>0</v>
      </c>
      <c r="AN48">
        <v>52</v>
      </c>
      <c r="AO48">
        <v>0</v>
      </c>
      <c r="AP48">
        <v>0</v>
      </c>
      <c r="AQ48">
        <v>0</v>
      </c>
      <c r="AR48">
        <v>0</v>
      </c>
      <c r="AS48">
        <v>0</v>
      </c>
      <c r="AT48" t="s">
        <v>87</v>
      </c>
      <c r="AU48" t="s">
        <v>87</v>
      </c>
      <c r="AV48" t="s">
        <v>87</v>
      </c>
      <c r="AW48" t="s">
        <v>87</v>
      </c>
      <c r="AX48" t="s">
        <v>87</v>
      </c>
      <c r="AY48" t="s">
        <v>87</v>
      </c>
      <c r="AZ48" t="s">
        <v>87</v>
      </c>
      <c r="BA48" t="s">
        <v>87</v>
      </c>
      <c r="BB48" t="s">
        <v>87</v>
      </c>
      <c r="BC48" t="s">
        <v>87</v>
      </c>
      <c r="BD48" t="s">
        <v>87</v>
      </c>
      <c r="BE48" t="s">
        <v>87</v>
      </c>
    </row>
    <row r="49" spans="1:57">
      <c r="A49" t="s">
        <v>214</v>
      </c>
      <c r="B49" t="s">
        <v>79</v>
      </c>
      <c r="C49" t="s">
        <v>80</v>
      </c>
      <c r="D49" t="s">
        <v>81</v>
      </c>
      <c r="E49" s="2">
        <f>HYPERLINK("capsilon://?command=openfolder&amp;siteaddress=FAM.docvelocity-na8.net&amp;folderid=FXF55EAAB3-2663-D692-936E-4256B70CAD09","FX22045650")</f>
        <v>0</v>
      </c>
      <c r="F49" t="s">
        <v>19</v>
      </c>
      <c r="G49" t="s">
        <v>19</v>
      </c>
      <c r="H49" t="s">
        <v>82</v>
      </c>
      <c r="I49" t="s">
        <v>215</v>
      </c>
      <c r="J49">
        <v>124</v>
      </c>
      <c r="K49" t="s">
        <v>84</v>
      </c>
      <c r="L49" t="s">
        <v>85</v>
      </c>
      <c r="M49" t="s">
        <v>86</v>
      </c>
      <c r="N49">
        <v>1</v>
      </c>
      <c r="O49" s="1">
        <v>44691.500208333331</v>
      </c>
      <c r="P49" s="1">
        <v>44691.533009259256</v>
      </c>
      <c r="Q49">
        <v>2459</v>
      </c>
      <c r="R49">
        <v>375</v>
      </c>
      <c r="S49" t="b">
        <v>0</v>
      </c>
      <c r="T49" t="s">
        <v>87</v>
      </c>
      <c r="U49" t="b">
        <v>0</v>
      </c>
      <c r="V49" t="s">
        <v>194</v>
      </c>
      <c r="W49" s="1">
        <v>44691.533009259256</v>
      </c>
      <c r="X49">
        <v>258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124</v>
      </c>
      <c r="AE49">
        <v>119</v>
      </c>
      <c r="AF49">
        <v>0</v>
      </c>
      <c r="AG49">
        <v>2</v>
      </c>
      <c r="AH49" t="s">
        <v>87</v>
      </c>
      <c r="AI49" t="s">
        <v>87</v>
      </c>
      <c r="AJ49" t="s">
        <v>87</v>
      </c>
      <c r="AK49" t="s">
        <v>87</v>
      </c>
      <c r="AL49" t="s">
        <v>87</v>
      </c>
      <c r="AM49" t="s">
        <v>87</v>
      </c>
      <c r="AN49" t="s">
        <v>87</v>
      </c>
      <c r="AO49" t="s">
        <v>87</v>
      </c>
      <c r="AP49" t="s">
        <v>87</v>
      </c>
      <c r="AQ49" t="s">
        <v>87</v>
      </c>
      <c r="AR49" t="s">
        <v>87</v>
      </c>
      <c r="AS49" t="s">
        <v>87</v>
      </c>
      <c r="AT49" t="s">
        <v>87</v>
      </c>
      <c r="AU49" t="s">
        <v>87</v>
      </c>
      <c r="AV49" t="s">
        <v>87</v>
      </c>
      <c r="AW49" t="s">
        <v>87</v>
      </c>
      <c r="AX49" t="s">
        <v>87</v>
      </c>
      <c r="AY49" t="s">
        <v>87</v>
      </c>
      <c r="AZ49" t="s">
        <v>87</v>
      </c>
      <c r="BA49" t="s">
        <v>87</v>
      </c>
      <c r="BB49" t="s">
        <v>87</v>
      </c>
      <c r="BC49" t="s">
        <v>87</v>
      </c>
      <c r="BD49" t="s">
        <v>87</v>
      </c>
      <c r="BE49" t="s">
        <v>87</v>
      </c>
    </row>
    <row r="50" spans="1:57">
      <c r="A50" t="s">
        <v>216</v>
      </c>
      <c r="B50" t="s">
        <v>79</v>
      </c>
      <c r="C50" t="s">
        <v>217</v>
      </c>
      <c r="D50" t="s">
        <v>81</v>
      </c>
      <c r="E50" s="2">
        <f>HYPERLINK("capsilon://?command=openfolder&amp;siteaddress=FAM.docvelocity-na8.net&amp;folderid=FXA412ED5C-C7AD-640E-6E1C-8A01E0A94A66","FX220410570")</f>
        <v>0</v>
      </c>
      <c r="F50" t="s">
        <v>19</v>
      </c>
      <c r="G50" t="s">
        <v>19</v>
      </c>
      <c r="H50" t="s">
        <v>82</v>
      </c>
      <c r="I50" t="s">
        <v>218</v>
      </c>
      <c r="J50">
        <v>28</v>
      </c>
      <c r="K50" t="s">
        <v>84</v>
      </c>
      <c r="L50" t="s">
        <v>85</v>
      </c>
      <c r="M50" t="s">
        <v>86</v>
      </c>
      <c r="N50">
        <v>1</v>
      </c>
      <c r="O50" s="1">
        <v>44691.511643518519</v>
      </c>
      <c r="P50" s="1">
        <v>44691.513969907406</v>
      </c>
      <c r="Q50">
        <v>7</v>
      </c>
      <c r="R50">
        <v>194</v>
      </c>
      <c r="S50" t="b">
        <v>0</v>
      </c>
      <c r="T50" t="s">
        <v>87</v>
      </c>
      <c r="U50" t="b">
        <v>0</v>
      </c>
      <c r="V50" t="s">
        <v>99</v>
      </c>
      <c r="W50" s="1">
        <v>44691.513969907406</v>
      </c>
      <c r="X50">
        <v>172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28</v>
      </c>
      <c r="AE50">
        <v>21</v>
      </c>
      <c r="AF50">
        <v>0</v>
      </c>
      <c r="AG50">
        <v>2</v>
      </c>
      <c r="AH50" t="s">
        <v>87</v>
      </c>
      <c r="AI50" t="s">
        <v>87</v>
      </c>
      <c r="AJ50" t="s">
        <v>87</v>
      </c>
      <c r="AK50" t="s">
        <v>87</v>
      </c>
      <c r="AL50" t="s">
        <v>87</v>
      </c>
      <c r="AM50" t="s">
        <v>87</v>
      </c>
      <c r="AN50" t="s">
        <v>87</v>
      </c>
      <c r="AO50" t="s">
        <v>87</v>
      </c>
      <c r="AP50" t="s">
        <v>87</v>
      </c>
      <c r="AQ50" t="s">
        <v>87</v>
      </c>
      <c r="AR50" t="s">
        <v>87</v>
      </c>
      <c r="AS50" t="s">
        <v>87</v>
      </c>
      <c r="AT50" t="s">
        <v>87</v>
      </c>
      <c r="AU50" t="s">
        <v>87</v>
      </c>
      <c r="AV50" t="s">
        <v>87</v>
      </c>
      <c r="AW50" t="s">
        <v>87</v>
      </c>
      <c r="AX50" t="s">
        <v>87</v>
      </c>
      <c r="AY50" t="s">
        <v>87</v>
      </c>
      <c r="AZ50" t="s">
        <v>87</v>
      </c>
      <c r="BA50" t="s">
        <v>87</v>
      </c>
      <c r="BB50" t="s">
        <v>87</v>
      </c>
      <c r="BC50" t="s">
        <v>87</v>
      </c>
      <c r="BD50" t="s">
        <v>87</v>
      </c>
      <c r="BE50" t="s">
        <v>87</v>
      </c>
    </row>
    <row r="51" spans="1:57">
      <c r="A51" t="s">
        <v>219</v>
      </c>
      <c r="B51" t="s">
        <v>79</v>
      </c>
      <c r="C51" t="s">
        <v>217</v>
      </c>
      <c r="D51" t="s">
        <v>81</v>
      </c>
      <c r="E51" s="2">
        <f>HYPERLINK("capsilon://?command=openfolder&amp;siteaddress=FAM.docvelocity-na8.net&amp;folderid=FXA412ED5C-C7AD-640E-6E1C-8A01E0A94A66","FX220410570")</f>
        <v>0</v>
      </c>
      <c r="F51" t="s">
        <v>19</v>
      </c>
      <c r="G51" t="s">
        <v>19</v>
      </c>
      <c r="H51" t="s">
        <v>82</v>
      </c>
      <c r="I51" t="s">
        <v>218</v>
      </c>
      <c r="J51">
        <v>56</v>
      </c>
      <c r="K51" t="s">
        <v>84</v>
      </c>
      <c r="L51" t="s">
        <v>85</v>
      </c>
      <c r="M51" t="s">
        <v>86</v>
      </c>
      <c r="N51">
        <v>2</v>
      </c>
      <c r="O51" s="1">
        <v>44691.514664351853</v>
      </c>
      <c r="P51" s="1">
        <v>44691.528738425928</v>
      </c>
      <c r="Q51">
        <v>729</v>
      </c>
      <c r="R51">
        <v>487</v>
      </c>
      <c r="S51" t="b">
        <v>0</v>
      </c>
      <c r="T51" t="s">
        <v>87</v>
      </c>
      <c r="U51" t="b">
        <v>1</v>
      </c>
      <c r="V51" t="s">
        <v>163</v>
      </c>
      <c r="W51" s="1">
        <v>44691.517893518518</v>
      </c>
      <c r="X51">
        <v>227</v>
      </c>
      <c r="Y51">
        <v>42</v>
      </c>
      <c r="Z51">
        <v>0</v>
      </c>
      <c r="AA51">
        <v>42</v>
      </c>
      <c r="AB51">
        <v>0</v>
      </c>
      <c r="AC51">
        <v>3</v>
      </c>
      <c r="AD51">
        <v>14</v>
      </c>
      <c r="AE51">
        <v>0</v>
      </c>
      <c r="AF51">
        <v>0</v>
      </c>
      <c r="AG51">
        <v>0</v>
      </c>
      <c r="AH51" t="s">
        <v>100</v>
      </c>
      <c r="AI51" s="1">
        <v>44691.528738425928</v>
      </c>
      <c r="AJ51">
        <v>260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14</v>
      </c>
      <c r="AQ51">
        <v>0</v>
      </c>
      <c r="AR51">
        <v>0</v>
      </c>
      <c r="AS51">
        <v>0</v>
      </c>
      <c r="AT51" t="s">
        <v>87</v>
      </c>
      <c r="AU51" t="s">
        <v>87</v>
      </c>
      <c r="AV51" t="s">
        <v>87</v>
      </c>
      <c r="AW51" t="s">
        <v>87</v>
      </c>
      <c r="AX51" t="s">
        <v>87</v>
      </c>
      <c r="AY51" t="s">
        <v>87</v>
      </c>
      <c r="AZ51" t="s">
        <v>87</v>
      </c>
      <c r="BA51" t="s">
        <v>87</v>
      </c>
      <c r="BB51" t="s">
        <v>87</v>
      </c>
      <c r="BC51" t="s">
        <v>87</v>
      </c>
      <c r="BD51" t="s">
        <v>87</v>
      </c>
      <c r="BE51" t="s">
        <v>87</v>
      </c>
    </row>
    <row r="52" spans="1:57">
      <c r="A52" t="s">
        <v>220</v>
      </c>
      <c r="B52" t="s">
        <v>79</v>
      </c>
      <c r="C52" t="s">
        <v>80</v>
      </c>
      <c r="D52" t="s">
        <v>81</v>
      </c>
      <c r="E52" s="2">
        <f>HYPERLINK("capsilon://?command=openfolder&amp;siteaddress=FAM.docvelocity-na8.net&amp;folderid=FXF55EAAB3-2663-D692-936E-4256B70CAD09","FX22045650")</f>
        <v>0</v>
      </c>
      <c r="F52" t="s">
        <v>19</v>
      </c>
      <c r="G52" t="s">
        <v>19</v>
      </c>
      <c r="H52" t="s">
        <v>82</v>
      </c>
      <c r="I52" t="s">
        <v>215</v>
      </c>
      <c r="J52">
        <v>148</v>
      </c>
      <c r="K52" t="s">
        <v>84</v>
      </c>
      <c r="L52" t="s">
        <v>85</v>
      </c>
      <c r="M52" t="s">
        <v>86</v>
      </c>
      <c r="N52">
        <v>2</v>
      </c>
      <c r="O52" s="1">
        <v>44691.533738425926</v>
      </c>
      <c r="P52" s="1">
        <v>44691.545474537037</v>
      </c>
      <c r="Q52">
        <v>23</v>
      </c>
      <c r="R52">
        <v>991</v>
      </c>
      <c r="S52" t="b">
        <v>0</v>
      </c>
      <c r="T52" t="s">
        <v>87</v>
      </c>
      <c r="U52" t="b">
        <v>1</v>
      </c>
      <c r="V52" t="s">
        <v>99</v>
      </c>
      <c r="W52" s="1">
        <v>44691.539097222223</v>
      </c>
      <c r="X52">
        <v>459</v>
      </c>
      <c r="Y52">
        <v>132</v>
      </c>
      <c r="Z52">
        <v>0</v>
      </c>
      <c r="AA52">
        <v>132</v>
      </c>
      <c r="AB52">
        <v>0</v>
      </c>
      <c r="AC52">
        <v>9</v>
      </c>
      <c r="AD52">
        <v>16</v>
      </c>
      <c r="AE52">
        <v>0</v>
      </c>
      <c r="AF52">
        <v>0</v>
      </c>
      <c r="AG52">
        <v>0</v>
      </c>
      <c r="AH52" t="s">
        <v>221</v>
      </c>
      <c r="AI52" s="1">
        <v>44691.545474537037</v>
      </c>
      <c r="AJ52">
        <v>532</v>
      </c>
      <c r="AK52">
        <v>8</v>
      </c>
      <c r="AL52">
        <v>0</v>
      </c>
      <c r="AM52">
        <v>8</v>
      </c>
      <c r="AN52">
        <v>0</v>
      </c>
      <c r="AO52">
        <v>7</v>
      </c>
      <c r="AP52">
        <v>8</v>
      </c>
      <c r="AQ52">
        <v>0</v>
      </c>
      <c r="AR52">
        <v>0</v>
      </c>
      <c r="AS52">
        <v>0</v>
      </c>
      <c r="AT52" t="s">
        <v>87</v>
      </c>
      <c r="AU52" t="s">
        <v>87</v>
      </c>
      <c r="AV52" t="s">
        <v>87</v>
      </c>
      <c r="AW52" t="s">
        <v>87</v>
      </c>
      <c r="AX52" t="s">
        <v>87</v>
      </c>
      <c r="AY52" t="s">
        <v>87</v>
      </c>
      <c r="AZ52" t="s">
        <v>87</v>
      </c>
      <c r="BA52" t="s">
        <v>87</v>
      </c>
      <c r="BB52" t="s">
        <v>87</v>
      </c>
      <c r="BC52" t="s">
        <v>87</v>
      </c>
      <c r="BD52" t="s">
        <v>87</v>
      </c>
      <c r="BE52" t="s">
        <v>87</v>
      </c>
    </row>
    <row r="53" spans="1:57">
      <c r="A53" t="s">
        <v>222</v>
      </c>
      <c r="B53" t="s">
        <v>79</v>
      </c>
      <c r="C53" t="s">
        <v>223</v>
      </c>
      <c r="D53" t="s">
        <v>81</v>
      </c>
      <c r="E53" s="2">
        <f>HYPERLINK("capsilon://?command=openfolder&amp;siteaddress=FAM.docvelocity-na8.net&amp;folderid=FXA20678A0-79EA-26DF-B7CB-CD2F8A247AFC","FX22052015")</f>
        <v>0</v>
      </c>
      <c r="F53" t="s">
        <v>19</v>
      </c>
      <c r="G53" t="s">
        <v>19</v>
      </c>
      <c r="H53" t="s">
        <v>82</v>
      </c>
      <c r="I53" t="s">
        <v>224</v>
      </c>
      <c r="J53">
        <v>0</v>
      </c>
      <c r="K53" t="s">
        <v>84</v>
      </c>
      <c r="L53" t="s">
        <v>85</v>
      </c>
      <c r="M53" t="s">
        <v>86</v>
      </c>
      <c r="N53">
        <v>1</v>
      </c>
      <c r="O53" s="1">
        <v>44691.552094907405</v>
      </c>
      <c r="P53" s="1">
        <v>44691.553472222222</v>
      </c>
      <c r="Q53">
        <v>64</v>
      </c>
      <c r="R53">
        <v>55</v>
      </c>
      <c r="S53" t="b">
        <v>0</v>
      </c>
      <c r="T53" t="s">
        <v>87</v>
      </c>
      <c r="U53" t="b">
        <v>0</v>
      </c>
      <c r="V53" t="s">
        <v>150</v>
      </c>
      <c r="W53" s="1">
        <v>44691.553472222222</v>
      </c>
      <c r="X53">
        <v>55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52</v>
      </c>
      <c r="AF53">
        <v>0</v>
      </c>
      <c r="AG53">
        <v>1</v>
      </c>
      <c r="AH53" t="s">
        <v>87</v>
      </c>
      <c r="AI53" t="s">
        <v>87</v>
      </c>
      <c r="AJ53" t="s">
        <v>87</v>
      </c>
      <c r="AK53" t="s">
        <v>87</v>
      </c>
      <c r="AL53" t="s">
        <v>87</v>
      </c>
      <c r="AM53" t="s">
        <v>87</v>
      </c>
      <c r="AN53" t="s">
        <v>87</v>
      </c>
      <c r="AO53" t="s">
        <v>87</v>
      </c>
      <c r="AP53" t="s">
        <v>87</v>
      </c>
      <c r="AQ53" t="s">
        <v>87</v>
      </c>
      <c r="AR53" t="s">
        <v>87</v>
      </c>
      <c r="AS53" t="s">
        <v>87</v>
      </c>
      <c r="AT53" t="s">
        <v>87</v>
      </c>
      <c r="AU53" t="s">
        <v>87</v>
      </c>
      <c r="AV53" t="s">
        <v>87</v>
      </c>
      <c r="AW53" t="s">
        <v>87</v>
      </c>
      <c r="AX53" t="s">
        <v>87</v>
      </c>
      <c r="AY53" t="s">
        <v>87</v>
      </c>
      <c r="AZ53" t="s">
        <v>87</v>
      </c>
      <c r="BA53" t="s">
        <v>87</v>
      </c>
      <c r="BB53" t="s">
        <v>87</v>
      </c>
      <c r="BC53" t="s">
        <v>87</v>
      </c>
      <c r="BD53" t="s">
        <v>87</v>
      </c>
      <c r="BE53" t="s">
        <v>87</v>
      </c>
    </row>
    <row r="54" spans="1:57">
      <c r="A54" t="s">
        <v>225</v>
      </c>
      <c r="B54" t="s">
        <v>79</v>
      </c>
      <c r="C54" t="s">
        <v>223</v>
      </c>
      <c r="D54" t="s">
        <v>81</v>
      </c>
      <c r="E54" s="2">
        <f>HYPERLINK("capsilon://?command=openfolder&amp;siteaddress=FAM.docvelocity-na8.net&amp;folderid=FXA20678A0-79EA-26DF-B7CB-CD2F8A247AFC","FX22052015")</f>
        <v>0</v>
      </c>
      <c r="F54" t="s">
        <v>19</v>
      </c>
      <c r="G54" t="s">
        <v>19</v>
      </c>
      <c r="H54" t="s">
        <v>82</v>
      </c>
      <c r="I54" t="s">
        <v>224</v>
      </c>
      <c r="J54">
        <v>0</v>
      </c>
      <c r="K54" t="s">
        <v>84</v>
      </c>
      <c r="L54" t="s">
        <v>85</v>
      </c>
      <c r="M54" t="s">
        <v>86</v>
      </c>
      <c r="N54">
        <v>2</v>
      </c>
      <c r="O54" s="1">
        <v>44691.553900462961</v>
      </c>
      <c r="P54" s="1">
        <v>44691.562141203707</v>
      </c>
      <c r="Q54">
        <v>53</v>
      </c>
      <c r="R54">
        <v>659</v>
      </c>
      <c r="S54" t="b">
        <v>0</v>
      </c>
      <c r="T54" t="s">
        <v>87</v>
      </c>
      <c r="U54" t="b">
        <v>1</v>
      </c>
      <c r="V54" t="s">
        <v>99</v>
      </c>
      <c r="W54" s="1">
        <v>44691.558217592596</v>
      </c>
      <c r="X54">
        <v>356</v>
      </c>
      <c r="Y54">
        <v>37</v>
      </c>
      <c r="Z54">
        <v>0</v>
      </c>
      <c r="AA54">
        <v>37</v>
      </c>
      <c r="AB54">
        <v>0</v>
      </c>
      <c r="AC54">
        <v>28</v>
      </c>
      <c r="AD54">
        <v>-37</v>
      </c>
      <c r="AE54">
        <v>0</v>
      </c>
      <c r="AF54">
        <v>0</v>
      </c>
      <c r="AG54">
        <v>0</v>
      </c>
      <c r="AH54" t="s">
        <v>221</v>
      </c>
      <c r="AI54" s="1">
        <v>44691.562141203707</v>
      </c>
      <c r="AJ54">
        <v>303</v>
      </c>
      <c r="AK54">
        <v>1</v>
      </c>
      <c r="AL54">
        <v>0</v>
      </c>
      <c r="AM54">
        <v>1</v>
      </c>
      <c r="AN54">
        <v>0</v>
      </c>
      <c r="AO54">
        <v>1</v>
      </c>
      <c r="AP54">
        <v>-38</v>
      </c>
      <c r="AQ54">
        <v>0</v>
      </c>
      <c r="AR54">
        <v>0</v>
      </c>
      <c r="AS54">
        <v>0</v>
      </c>
      <c r="AT54" t="s">
        <v>87</v>
      </c>
      <c r="AU54" t="s">
        <v>87</v>
      </c>
      <c r="AV54" t="s">
        <v>87</v>
      </c>
      <c r="AW54" t="s">
        <v>87</v>
      </c>
      <c r="AX54" t="s">
        <v>87</v>
      </c>
      <c r="AY54" t="s">
        <v>87</v>
      </c>
      <c r="AZ54" t="s">
        <v>87</v>
      </c>
      <c r="BA54" t="s">
        <v>87</v>
      </c>
      <c r="BB54" t="s">
        <v>87</v>
      </c>
      <c r="BC54" t="s">
        <v>87</v>
      </c>
      <c r="BD54" t="s">
        <v>87</v>
      </c>
      <c r="BE54" t="s">
        <v>87</v>
      </c>
    </row>
    <row r="55" spans="1:57">
      <c r="A55" t="s">
        <v>226</v>
      </c>
      <c r="B55" t="s">
        <v>79</v>
      </c>
      <c r="C55" t="s">
        <v>227</v>
      </c>
      <c r="D55" t="s">
        <v>81</v>
      </c>
      <c r="E55" s="2">
        <f>HYPERLINK("capsilon://?command=openfolder&amp;siteaddress=FAM.docvelocity-na8.net&amp;folderid=FX48B96FCA-650F-3F59-739F-356299F7E4E7","FX22052119")</f>
        <v>0</v>
      </c>
      <c r="F55" t="s">
        <v>19</v>
      </c>
      <c r="G55" t="s">
        <v>19</v>
      </c>
      <c r="H55" t="s">
        <v>82</v>
      </c>
      <c r="I55" t="s">
        <v>228</v>
      </c>
      <c r="J55">
        <v>0</v>
      </c>
      <c r="K55" t="s">
        <v>84</v>
      </c>
      <c r="L55" t="s">
        <v>85</v>
      </c>
      <c r="M55" t="s">
        <v>86</v>
      </c>
      <c r="N55">
        <v>2</v>
      </c>
      <c r="O55" s="1">
        <v>44691.565567129626</v>
      </c>
      <c r="P55" s="1">
        <v>44691.570474537039</v>
      </c>
      <c r="Q55">
        <v>293</v>
      </c>
      <c r="R55">
        <v>131</v>
      </c>
      <c r="S55" t="b">
        <v>0</v>
      </c>
      <c r="T55" t="s">
        <v>87</v>
      </c>
      <c r="U55" t="b">
        <v>0</v>
      </c>
      <c r="V55" t="s">
        <v>99</v>
      </c>
      <c r="W55" s="1">
        <v>44691.569074074076</v>
      </c>
      <c r="X55">
        <v>105</v>
      </c>
      <c r="Y55">
        <v>0</v>
      </c>
      <c r="Z55">
        <v>0</v>
      </c>
      <c r="AA55">
        <v>0</v>
      </c>
      <c r="AB55">
        <v>52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221</v>
      </c>
      <c r="AI55" s="1">
        <v>44691.570474537039</v>
      </c>
      <c r="AJ55">
        <v>26</v>
      </c>
      <c r="AK55">
        <v>0</v>
      </c>
      <c r="AL55">
        <v>0</v>
      </c>
      <c r="AM55">
        <v>0</v>
      </c>
      <c r="AN55">
        <v>52</v>
      </c>
      <c r="AO55">
        <v>0</v>
      </c>
      <c r="AP55">
        <v>0</v>
      </c>
      <c r="AQ55">
        <v>0</v>
      </c>
      <c r="AR55">
        <v>0</v>
      </c>
      <c r="AS55">
        <v>0</v>
      </c>
      <c r="AT55" t="s">
        <v>87</v>
      </c>
      <c r="AU55" t="s">
        <v>87</v>
      </c>
      <c r="AV55" t="s">
        <v>87</v>
      </c>
      <c r="AW55" t="s">
        <v>87</v>
      </c>
      <c r="AX55" t="s">
        <v>87</v>
      </c>
      <c r="AY55" t="s">
        <v>87</v>
      </c>
      <c r="AZ55" t="s">
        <v>87</v>
      </c>
      <c r="BA55" t="s">
        <v>87</v>
      </c>
      <c r="BB55" t="s">
        <v>87</v>
      </c>
      <c r="BC55" t="s">
        <v>87</v>
      </c>
      <c r="BD55" t="s">
        <v>87</v>
      </c>
      <c r="BE55" t="s">
        <v>87</v>
      </c>
    </row>
    <row r="56" spans="1:57">
      <c r="A56" t="s">
        <v>229</v>
      </c>
      <c r="B56" t="s">
        <v>79</v>
      </c>
      <c r="C56" t="s">
        <v>227</v>
      </c>
      <c r="D56" t="s">
        <v>81</v>
      </c>
      <c r="E56" s="2">
        <f>HYPERLINK("capsilon://?command=openfolder&amp;siteaddress=FAM.docvelocity-na8.net&amp;folderid=FX48B96FCA-650F-3F59-739F-356299F7E4E7","FX22052119")</f>
        <v>0</v>
      </c>
      <c r="F56" t="s">
        <v>19</v>
      </c>
      <c r="G56" t="s">
        <v>19</v>
      </c>
      <c r="H56" t="s">
        <v>82</v>
      </c>
      <c r="I56" t="s">
        <v>230</v>
      </c>
      <c r="J56">
        <v>0</v>
      </c>
      <c r="K56" t="s">
        <v>84</v>
      </c>
      <c r="L56" t="s">
        <v>85</v>
      </c>
      <c r="M56" t="s">
        <v>86</v>
      </c>
      <c r="N56">
        <v>2</v>
      </c>
      <c r="O56" s="1">
        <v>44691.565729166665</v>
      </c>
      <c r="P56" s="1">
        <v>44691.570625</v>
      </c>
      <c r="Q56">
        <v>354</v>
      </c>
      <c r="R56">
        <v>69</v>
      </c>
      <c r="S56" t="b">
        <v>0</v>
      </c>
      <c r="T56" t="s">
        <v>87</v>
      </c>
      <c r="U56" t="b">
        <v>0</v>
      </c>
      <c r="V56" t="s">
        <v>99</v>
      </c>
      <c r="W56" s="1">
        <v>44691.569745370369</v>
      </c>
      <c r="X56">
        <v>57</v>
      </c>
      <c r="Y56">
        <v>0</v>
      </c>
      <c r="Z56">
        <v>0</v>
      </c>
      <c r="AA56">
        <v>0</v>
      </c>
      <c r="AB56">
        <v>52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221</v>
      </c>
      <c r="AI56" s="1">
        <v>44691.570625</v>
      </c>
      <c r="AJ56">
        <v>12</v>
      </c>
      <c r="AK56">
        <v>0</v>
      </c>
      <c r="AL56">
        <v>0</v>
      </c>
      <c r="AM56">
        <v>0</v>
      </c>
      <c r="AN56">
        <v>52</v>
      </c>
      <c r="AO56">
        <v>0</v>
      </c>
      <c r="AP56">
        <v>0</v>
      </c>
      <c r="AQ56">
        <v>0</v>
      </c>
      <c r="AR56">
        <v>0</v>
      </c>
      <c r="AS56">
        <v>0</v>
      </c>
      <c r="AT56" t="s">
        <v>87</v>
      </c>
      <c r="AU56" t="s">
        <v>87</v>
      </c>
      <c r="AV56" t="s">
        <v>87</v>
      </c>
      <c r="AW56" t="s">
        <v>87</v>
      </c>
      <c r="AX56" t="s">
        <v>87</v>
      </c>
      <c r="AY56" t="s">
        <v>87</v>
      </c>
      <c r="AZ56" t="s">
        <v>87</v>
      </c>
      <c r="BA56" t="s">
        <v>87</v>
      </c>
      <c r="BB56" t="s">
        <v>87</v>
      </c>
      <c r="BC56" t="s">
        <v>87</v>
      </c>
      <c r="BD56" t="s">
        <v>87</v>
      </c>
      <c r="BE56" t="s">
        <v>87</v>
      </c>
    </row>
    <row r="57" spans="1:57">
      <c r="A57" t="s">
        <v>231</v>
      </c>
      <c r="B57" t="s">
        <v>79</v>
      </c>
      <c r="C57" t="s">
        <v>223</v>
      </c>
      <c r="D57" t="s">
        <v>81</v>
      </c>
      <c r="E57" s="2">
        <f>HYPERLINK("capsilon://?command=openfolder&amp;siteaddress=FAM.docvelocity-na8.net&amp;folderid=FXA20678A0-79EA-26DF-B7CB-CD2F8A247AFC","FX22052015")</f>
        <v>0</v>
      </c>
      <c r="F57" t="s">
        <v>19</v>
      </c>
      <c r="G57" t="s">
        <v>19</v>
      </c>
      <c r="H57" t="s">
        <v>82</v>
      </c>
      <c r="I57" t="s">
        <v>232</v>
      </c>
      <c r="J57">
        <v>0</v>
      </c>
      <c r="K57" t="s">
        <v>84</v>
      </c>
      <c r="L57" t="s">
        <v>85</v>
      </c>
      <c r="M57" t="s">
        <v>86</v>
      </c>
      <c r="N57">
        <v>1</v>
      </c>
      <c r="O57" s="1">
        <v>44691.589201388888</v>
      </c>
      <c r="P57" s="1">
        <v>44691.592187499999</v>
      </c>
      <c r="Q57">
        <v>202</v>
      </c>
      <c r="R57">
        <v>56</v>
      </c>
      <c r="S57" t="b">
        <v>0</v>
      </c>
      <c r="T57" t="s">
        <v>87</v>
      </c>
      <c r="U57" t="b">
        <v>0</v>
      </c>
      <c r="V57" t="s">
        <v>150</v>
      </c>
      <c r="W57" s="1">
        <v>44691.592187499999</v>
      </c>
      <c r="X57">
        <v>56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52</v>
      </c>
      <c r="AF57">
        <v>0</v>
      </c>
      <c r="AG57">
        <v>1</v>
      </c>
      <c r="AH57" t="s">
        <v>87</v>
      </c>
      <c r="AI57" t="s">
        <v>87</v>
      </c>
      <c r="AJ57" t="s">
        <v>87</v>
      </c>
      <c r="AK57" t="s">
        <v>87</v>
      </c>
      <c r="AL57" t="s">
        <v>87</v>
      </c>
      <c r="AM57" t="s">
        <v>87</v>
      </c>
      <c r="AN57" t="s">
        <v>87</v>
      </c>
      <c r="AO57" t="s">
        <v>87</v>
      </c>
      <c r="AP57" t="s">
        <v>87</v>
      </c>
      <c r="AQ57" t="s">
        <v>87</v>
      </c>
      <c r="AR57" t="s">
        <v>87</v>
      </c>
      <c r="AS57" t="s">
        <v>87</v>
      </c>
      <c r="AT57" t="s">
        <v>87</v>
      </c>
      <c r="AU57" t="s">
        <v>87</v>
      </c>
      <c r="AV57" t="s">
        <v>87</v>
      </c>
      <c r="AW57" t="s">
        <v>87</v>
      </c>
      <c r="AX57" t="s">
        <v>87</v>
      </c>
      <c r="AY57" t="s">
        <v>87</v>
      </c>
      <c r="AZ57" t="s">
        <v>87</v>
      </c>
      <c r="BA57" t="s">
        <v>87</v>
      </c>
      <c r="BB57" t="s">
        <v>87</v>
      </c>
      <c r="BC57" t="s">
        <v>87</v>
      </c>
      <c r="BD57" t="s">
        <v>87</v>
      </c>
      <c r="BE57" t="s">
        <v>87</v>
      </c>
    </row>
    <row r="58" spans="1:57">
      <c r="A58" t="s">
        <v>233</v>
      </c>
      <c r="B58" t="s">
        <v>79</v>
      </c>
      <c r="C58" t="s">
        <v>223</v>
      </c>
      <c r="D58" t="s">
        <v>81</v>
      </c>
      <c r="E58" s="2">
        <f>HYPERLINK("capsilon://?command=openfolder&amp;siteaddress=FAM.docvelocity-na8.net&amp;folderid=FXA20678A0-79EA-26DF-B7CB-CD2F8A247AFC","FX22052015")</f>
        <v>0</v>
      </c>
      <c r="F58" t="s">
        <v>19</v>
      </c>
      <c r="G58" t="s">
        <v>19</v>
      </c>
      <c r="H58" t="s">
        <v>82</v>
      </c>
      <c r="I58" t="s">
        <v>232</v>
      </c>
      <c r="J58">
        <v>0</v>
      </c>
      <c r="K58" t="s">
        <v>84</v>
      </c>
      <c r="L58" t="s">
        <v>85</v>
      </c>
      <c r="M58" t="s">
        <v>86</v>
      </c>
      <c r="N58">
        <v>2</v>
      </c>
      <c r="O58" s="1">
        <v>44691.592627314814</v>
      </c>
      <c r="P58" s="1">
        <v>44691.608715277776</v>
      </c>
      <c r="Q58">
        <v>847</v>
      </c>
      <c r="R58">
        <v>543</v>
      </c>
      <c r="S58" t="b">
        <v>0</v>
      </c>
      <c r="T58" t="s">
        <v>87</v>
      </c>
      <c r="U58" t="b">
        <v>1</v>
      </c>
      <c r="V58" t="s">
        <v>99</v>
      </c>
      <c r="W58" s="1">
        <v>44691.605543981481</v>
      </c>
      <c r="X58">
        <v>267</v>
      </c>
      <c r="Y58">
        <v>37</v>
      </c>
      <c r="Z58">
        <v>0</v>
      </c>
      <c r="AA58">
        <v>37</v>
      </c>
      <c r="AB58">
        <v>0</v>
      </c>
      <c r="AC58">
        <v>27</v>
      </c>
      <c r="AD58">
        <v>-37</v>
      </c>
      <c r="AE58">
        <v>0</v>
      </c>
      <c r="AF58">
        <v>0</v>
      </c>
      <c r="AG58">
        <v>0</v>
      </c>
      <c r="AH58" t="s">
        <v>221</v>
      </c>
      <c r="AI58" s="1">
        <v>44691.608715277776</v>
      </c>
      <c r="AJ58">
        <v>263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-37</v>
      </c>
      <c r="AQ58">
        <v>0</v>
      </c>
      <c r="AR58">
        <v>0</v>
      </c>
      <c r="AS58">
        <v>0</v>
      </c>
      <c r="AT58" t="s">
        <v>87</v>
      </c>
      <c r="AU58" t="s">
        <v>87</v>
      </c>
      <c r="AV58" t="s">
        <v>87</v>
      </c>
      <c r="AW58" t="s">
        <v>87</v>
      </c>
      <c r="AX58" t="s">
        <v>87</v>
      </c>
      <c r="AY58" t="s">
        <v>87</v>
      </c>
      <c r="AZ58" t="s">
        <v>87</v>
      </c>
      <c r="BA58" t="s">
        <v>87</v>
      </c>
      <c r="BB58" t="s">
        <v>87</v>
      </c>
      <c r="BC58" t="s">
        <v>87</v>
      </c>
      <c r="BD58" t="s">
        <v>87</v>
      </c>
      <c r="BE58" t="s">
        <v>87</v>
      </c>
    </row>
    <row r="59" spans="1:57">
      <c r="A59" t="s">
        <v>234</v>
      </c>
      <c r="B59" t="s">
        <v>79</v>
      </c>
      <c r="C59" t="s">
        <v>223</v>
      </c>
      <c r="D59" t="s">
        <v>81</v>
      </c>
      <c r="E59" s="2">
        <f>HYPERLINK("capsilon://?command=openfolder&amp;siteaddress=FAM.docvelocity-na8.net&amp;folderid=FXA20678A0-79EA-26DF-B7CB-CD2F8A247AFC","FX22052015")</f>
        <v>0</v>
      </c>
      <c r="F59" t="s">
        <v>19</v>
      </c>
      <c r="G59" t="s">
        <v>19</v>
      </c>
      <c r="H59" t="s">
        <v>82</v>
      </c>
      <c r="I59" t="s">
        <v>235</v>
      </c>
      <c r="J59">
        <v>0</v>
      </c>
      <c r="K59" t="s">
        <v>84</v>
      </c>
      <c r="L59" t="s">
        <v>85</v>
      </c>
      <c r="M59" t="s">
        <v>86</v>
      </c>
      <c r="N59">
        <v>1</v>
      </c>
      <c r="O59" s="1">
        <v>44691.6015625</v>
      </c>
      <c r="P59" s="1">
        <v>44691.606168981481</v>
      </c>
      <c r="Q59">
        <v>345</v>
      </c>
      <c r="R59">
        <v>53</v>
      </c>
      <c r="S59" t="b">
        <v>0</v>
      </c>
      <c r="T59" t="s">
        <v>87</v>
      </c>
      <c r="U59" t="b">
        <v>0</v>
      </c>
      <c r="V59" t="s">
        <v>99</v>
      </c>
      <c r="W59" s="1">
        <v>44691.606168981481</v>
      </c>
      <c r="X59">
        <v>53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52</v>
      </c>
      <c r="AF59">
        <v>0</v>
      </c>
      <c r="AG59">
        <v>1</v>
      </c>
      <c r="AH59" t="s">
        <v>87</v>
      </c>
      <c r="AI59" t="s">
        <v>87</v>
      </c>
      <c r="AJ59" t="s">
        <v>87</v>
      </c>
      <c r="AK59" t="s">
        <v>87</v>
      </c>
      <c r="AL59" t="s">
        <v>87</v>
      </c>
      <c r="AM59" t="s">
        <v>87</v>
      </c>
      <c r="AN59" t="s">
        <v>87</v>
      </c>
      <c r="AO59" t="s">
        <v>87</v>
      </c>
      <c r="AP59" t="s">
        <v>87</v>
      </c>
      <c r="AQ59" t="s">
        <v>87</v>
      </c>
      <c r="AR59" t="s">
        <v>87</v>
      </c>
      <c r="AS59" t="s">
        <v>87</v>
      </c>
      <c r="AT59" t="s">
        <v>87</v>
      </c>
      <c r="AU59" t="s">
        <v>87</v>
      </c>
      <c r="AV59" t="s">
        <v>87</v>
      </c>
      <c r="AW59" t="s">
        <v>87</v>
      </c>
      <c r="AX59" t="s">
        <v>87</v>
      </c>
      <c r="AY59" t="s">
        <v>87</v>
      </c>
      <c r="AZ59" t="s">
        <v>87</v>
      </c>
      <c r="BA59" t="s">
        <v>87</v>
      </c>
      <c r="BB59" t="s">
        <v>87</v>
      </c>
      <c r="BC59" t="s">
        <v>87</v>
      </c>
      <c r="BD59" t="s">
        <v>87</v>
      </c>
      <c r="BE59" t="s">
        <v>87</v>
      </c>
    </row>
    <row r="60" spans="1:57">
      <c r="A60" t="s">
        <v>236</v>
      </c>
      <c r="B60" t="s">
        <v>79</v>
      </c>
      <c r="C60" t="s">
        <v>223</v>
      </c>
      <c r="D60" t="s">
        <v>81</v>
      </c>
      <c r="E60" s="2">
        <f>HYPERLINK("capsilon://?command=openfolder&amp;siteaddress=FAM.docvelocity-na8.net&amp;folderid=FXA20678A0-79EA-26DF-B7CB-CD2F8A247AFC","FX22052015")</f>
        <v>0</v>
      </c>
      <c r="F60" t="s">
        <v>19</v>
      </c>
      <c r="G60" t="s">
        <v>19</v>
      </c>
      <c r="H60" t="s">
        <v>82</v>
      </c>
      <c r="I60" t="s">
        <v>235</v>
      </c>
      <c r="J60">
        <v>0</v>
      </c>
      <c r="K60" t="s">
        <v>84</v>
      </c>
      <c r="L60" t="s">
        <v>85</v>
      </c>
      <c r="M60" t="s">
        <v>86</v>
      </c>
      <c r="N60">
        <v>2</v>
      </c>
      <c r="O60" s="1">
        <v>44691.606469907405</v>
      </c>
      <c r="P60" s="1">
        <v>44691.62572916667</v>
      </c>
      <c r="Q60">
        <v>898</v>
      </c>
      <c r="R60">
        <v>766</v>
      </c>
      <c r="S60" t="b">
        <v>0</v>
      </c>
      <c r="T60" t="s">
        <v>87</v>
      </c>
      <c r="U60" t="b">
        <v>1</v>
      </c>
      <c r="V60" t="s">
        <v>88</v>
      </c>
      <c r="W60" s="1">
        <v>44691.620868055557</v>
      </c>
      <c r="X60">
        <v>494</v>
      </c>
      <c r="Y60">
        <v>37</v>
      </c>
      <c r="Z60">
        <v>0</v>
      </c>
      <c r="AA60">
        <v>37</v>
      </c>
      <c r="AB60">
        <v>0</v>
      </c>
      <c r="AC60">
        <v>27</v>
      </c>
      <c r="AD60">
        <v>-37</v>
      </c>
      <c r="AE60">
        <v>0</v>
      </c>
      <c r="AF60">
        <v>0</v>
      </c>
      <c r="AG60">
        <v>0</v>
      </c>
      <c r="AH60" t="s">
        <v>95</v>
      </c>
      <c r="AI60" s="1">
        <v>44691.62572916667</v>
      </c>
      <c r="AJ60">
        <v>272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-37</v>
      </c>
      <c r="AQ60">
        <v>0</v>
      </c>
      <c r="AR60">
        <v>0</v>
      </c>
      <c r="AS60">
        <v>0</v>
      </c>
      <c r="AT60" t="s">
        <v>87</v>
      </c>
      <c r="AU60" t="s">
        <v>87</v>
      </c>
      <c r="AV60" t="s">
        <v>87</v>
      </c>
      <c r="AW60" t="s">
        <v>87</v>
      </c>
      <c r="AX60" t="s">
        <v>87</v>
      </c>
      <c r="AY60" t="s">
        <v>87</v>
      </c>
      <c r="AZ60" t="s">
        <v>87</v>
      </c>
      <c r="BA60" t="s">
        <v>87</v>
      </c>
      <c r="BB60" t="s">
        <v>87</v>
      </c>
      <c r="BC60" t="s">
        <v>87</v>
      </c>
      <c r="BD60" t="s">
        <v>87</v>
      </c>
      <c r="BE60" t="s">
        <v>87</v>
      </c>
    </row>
    <row r="61" spans="1:57">
      <c r="A61" t="s">
        <v>237</v>
      </c>
      <c r="B61" t="s">
        <v>79</v>
      </c>
      <c r="C61" t="s">
        <v>223</v>
      </c>
      <c r="D61" t="s">
        <v>81</v>
      </c>
      <c r="E61" s="2">
        <f>HYPERLINK("capsilon://?command=openfolder&amp;siteaddress=FAM.docvelocity-na8.net&amp;folderid=FXA20678A0-79EA-26DF-B7CB-CD2F8A247AFC","FX22052015")</f>
        <v>0</v>
      </c>
      <c r="F61" t="s">
        <v>19</v>
      </c>
      <c r="G61" t="s">
        <v>19</v>
      </c>
      <c r="H61" t="s">
        <v>82</v>
      </c>
      <c r="I61" t="s">
        <v>238</v>
      </c>
      <c r="J61">
        <v>0</v>
      </c>
      <c r="K61" t="s">
        <v>84</v>
      </c>
      <c r="L61" t="s">
        <v>85</v>
      </c>
      <c r="M61" t="s">
        <v>86</v>
      </c>
      <c r="N61">
        <v>1</v>
      </c>
      <c r="O61" s="1">
        <v>44691.611793981479</v>
      </c>
      <c r="P61" s="1">
        <v>44691.61891203704</v>
      </c>
      <c r="Q61">
        <v>481</v>
      </c>
      <c r="R61">
        <v>134</v>
      </c>
      <c r="S61" t="b">
        <v>0</v>
      </c>
      <c r="T61" t="s">
        <v>87</v>
      </c>
      <c r="U61" t="b">
        <v>0</v>
      </c>
      <c r="V61" t="s">
        <v>194</v>
      </c>
      <c r="W61" s="1">
        <v>44691.61891203704</v>
      </c>
      <c r="X61">
        <v>109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52</v>
      </c>
      <c r="AF61">
        <v>0</v>
      </c>
      <c r="AG61">
        <v>1</v>
      </c>
      <c r="AH61" t="s">
        <v>87</v>
      </c>
      <c r="AI61" t="s">
        <v>87</v>
      </c>
      <c r="AJ61" t="s">
        <v>87</v>
      </c>
      <c r="AK61" t="s">
        <v>87</v>
      </c>
      <c r="AL61" t="s">
        <v>87</v>
      </c>
      <c r="AM61" t="s">
        <v>87</v>
      </c>
      <c r="AN61" t="s">
        <v>87</v>
      </c>
      <c r="AO61" t="s">
        <v>87</v>
      </c>
      <c r="AP61" t="s">
        <v>87</v>
      </c>
      <c r="AQ61" t="s">
        <v>87</v>
      </c>
      <c r="AR61" t="s">
        <v>87</v>
      </c>
      <c r="AS61" t="s">
        <v>87</v>
      </c>
      <c r="AT61" t="s">
        <v>87</v>
      </c>
      <c r="AU61" t="s">
        <v>87</v>
      </c>
      <c r="AV61" t="s">
        <v>87</v>
      </c>
      <c r="AW61" t="s">
        <v>87</v>
      </c>
      <c r="AX61" t="s">
        <v>87</v>
      </c>
      <c r="AY61" t="s">
        <v>87</v>
      </c>
      <c r="AZ61" t="s">
        <v>87</v>
      </c>
      <c r="BA61" t="s">
        <v>87</v>
      </c>
      <c r="BB61" t="s">
        <v>87</v>
      </c>
      <c r="BC61" t="s">
        <v>87</v>
      </c>
      <c r="BD61" t="s">
        <v>87</v>
      </c>
      <c r="BE61" t="s">
        <v>87</v>
      </c>
    </row>
    <row r="62" spans="1:57">
      <c r="A62" t="s">
        <v>239</v>
      </c>
      <c r="B62" t="s">
        <v>79</v>
      </c>
      <c r="C62" t="s">
        <v>223</v>
      </c>
      <c r="D62" t="s">
        <v>81</v>
      </c>
      <c r="E62" s="2">
        <f>HYPERLINK("capsilon://?command=openfolder&amp;siteaddress=FAM.docvelocity-na8.net&amp;folderid=FXA20678A0-79EA-26DF-B7CB-CD2F8A247AFC","FX22052015")</f>
        <v>0</v>
      </c>
      <c r="F62" t="s">
        <v>19</v>
      </c>
      <c r="G62" t="s">
        <v>19</v>
      </c>
      <c r="H62" t="s">
        <v>82</v>
      </c>
      <c r="I62" t="s">
        <v>238</v>
      </c>
      <c r="J62">
        <v>0</v>
      </c>
      <c r="K62" t="s">
        <v>84</v>
      </c>
      <c r="L62" t="s">
        <v>85</v>
      </c>
      <c r="M62" t="s">
        <v>86</v>
      </c>
      <c r="N62">
        <v>2</v>
      </c>
      <c r="O62" s="1">
        <v>44691.619293981479</v>
      </c>
      <c r="P62" s="1">
        <v>44691.627326388887</v>
      </c>
      <c r="Q62">
        <v>233</v>
      </c>
      <c r="R62">
        <v>461</v>
      </c>
      <c r="S62" t="b">
        <v>0</v>
      </c>
      <c r="T62" t="s">
        <v>87</v>
      </c>
      <c r="U62" t="b">
        <v>1</v>
      </c>
      <c r="V62" t="s">
        <v>88</v>
      </c>
      <c r="W62" s="1">
        <v>44691.623993055553</v>
      </c>
      <c r="X62">
        <v>269</v>
      </c>
      <c r="Y62">
        <v>37</v>
      </c>
      <c r="Z62">
        <v>0</v>
      </c>
      <c r="AA62">
        <v>37</v>
      </c>
      <c r="AB62">
        <v>0</v>
      </c>
      <c r="AC62">
        <v>28</v>
      </c>
      <c r="AD62">
        <v>-37</v>
      </c>
      <c r="AE62">
        <v>0</v>
      </c>
      <c r="AF62">
        <v>0</v>
      </c>
      <c r="AG62">
        <v>0</v>
      </c>
      <c r="AH62" t="s">
        <v>100</v>
      </c>
      <c r="AI62" s="1">
        <v>44691.627326388887</v>
      </c>
      <c r="AJ62">
        <v>192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-37</v>
      </c>
      <c r="AQ62">
        <v>0</v>
      </c>
      <c r="AR62">
        <v>0</v>
      </c>
      <c r="AS62">
        <v>0</v>
      </c>
      <c r="AT62" t="s">
        <v>87</v>
      </c>
      <c r="AU62" t="s">
        <v>87</v>
      </c>
      <c r="AV62" t="s">
        <v>87</v>
      </c>
      <c r="AW62" t="s">
        <v>87</v>
      </c>
      <c r="AX62" t="s">
        <v>87</v>
      </c>
      <c r="AY62" t="s">
        <v>87</v>
      </c>
      <c r="AZ62" t="s">
        <v>87</v>
      </c>
      <c r="BA62" t="s">
        <v>87</v>
      </c>
      <c r="BB62" t="s">
        <v>87</v>
      </c>
      <c r="BC62" t="s">
        <v>87</v>
      </c>
      <c r="BD62" t="s">
        <v>87</v>
      </c>
      <c r="BE62" t="s">
        <v>87</v>
      </c>
    </row>
    <row r="63" spans="1:57">
      <c r="A63" t="s">
        <v>240</v>
      </c>
      <c r="B63" t="s">
        <v>79</v>
      </c>
      <c r="C63" t="s">
        <v>241</v>
      </c>
      <c r="D63" t="s">
        <v>81</v>
      </c>
      <c r="E63" s="2">
        <f>HYPERLINK("capsilon://?command=openfolder&amp;siteaddress=FAM.docvelocity-na8.net&amp;folderid=FXF42F3B00-8864-6DBE-4AE0-9317011FA7FD","FX220410478")</f>
        <v>0</v>
      </c>
      <c r="F63" t="s">
        <v>19</v>
      </c>
      <c r="G63" t="s">
        <v>19</v>
      </c>
      <c r="H63" t="s">
        <v>82</v>
      </c>
      <c r="I63" t="s">
        <v>242</v>
      </c>
      <c r="J63">
        <v>0</v>
      </c>
      <c r="K63" t="s">
        <v>84</v>
      </c>
      <c r="L63" t="s">
        <v>85</v>
      </c>
      <c r="M63" t="s">
        <v>86</v>
      </c>
      <c r="N63">
        <v>2</v>
      </c>
      <c r="O63" s="1">
        <v>44691.65353009259</v>
      </c>
      <c r="P63" s="1">
        <v>44691.688692129632</v>
      </c>
      <c r="Q63">
        <v>2795</v>
      </c>
      <c r="R63">
        <v>243</v>
      </c>
      <c r="S63" t="b">
        <v>0</v>
      </c>
      <c r="T63" t="s">
        <v>87</v>
      </c>
      <c r="U63" t="b">
        <v>0</v>
      </c>
      <c r="V63" t="s">
        <v>88</v>
      </c>
      <c r="W63" s="1">
        <v>44691.673530092594</v>
      </c>
      <c r="X63">
        <v>137</v>
      </c>
      <c r="Y63">
        <v>9</v>
      </c>
      <c r="Z63">
        <v>0</v>
      </c>
      <c r="AA63">
        <v>9</v>
      </c>
      <c r="AB63">
        <v>0</v>
      </c>
      <c r="AC63">
        <v>3</v>
      </c>
      <c r="AD63">
        <v>-9</v>
      </c>
      <c r="AE63">
        <v>0</v>
      </c>
      <c r="AF63">
        <v>0</v>
      </c>
      <c r="AG63">
        <v>0</v>
      </c>
      <c r="AH63" t="s">
        <v>221</v>
      </c>
      <c r="AI63" s="1">
        <v>44691.688692129632</v>
      </c>
      <c r="AJ63">
        <v>106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-9</v>
      </c>
      <c r="AQ63">
        <v>0</v>
      </c>
      <c r="AR63">
        <v>0</v>
      </c>
      <c r="AS63">
        <v>0</v>
      </c>
      <c r="AT63" t="s">
        <v>87</v>
      </c>
      <c r="AU63" t="s">
        <v>87</v>
      </c>
      <c r="AV63" t="s">
        <v>87</v>
      </c>
      <c r="AW63" t="s">
        <v>87</v>
      </c>
      <c r="AX63" t="s">
        <v>87</v>
      </c>
      <c r="AY63" t="s">
        <v>87</v>
      </c>
      <c r="AZ63" t="s">
        <v>87</v>
      </c>
      <c r="BA63" t="s">
        <v>87</v>
      </c>
      <c r="BB63" t="s">
        <v>87</v>
      </c>
      <c r="BC63" t="s">
        <v>87</v>
      </c>
      <c r="BD63" t="s">
        <v>87</v>
      </c>
      <c r="BE63" t="s">
        <v>87</v>
      </c>
    </row>
    <row r="64" spans="1:57">
      <c r="A64" t="s">
        <v>243</v>
      </c>
      <c r="B64" t="s">
        <v>79</v>
      </c>
      <c r="C64" t="s">
        <v>244</v>
      </c>
      <c r="D64" t="s">
        <v>81</v>
      </c>
      <c r="E64" s="2">
        <f>HYPERLINK("capsilon://?command=openfolder&amp;siteaddress=FAM.docvelocity-na8.net&amp;folderid=FX854F8C33-DA5F-9A3B-287F-B95B17A777E9","FX22037565")</f>
        <v>0</v>
      </c>
      <c r="F64" t="s">
        <v>19</v>
      </c>
      <c r="G64" t="s">
        <v>19</v>
      </c>
      <c r="H64" t="s">
        <v>82</v>
      </c>
      <c r="I64" t="s">
        <v>245</v>
      </c>
      <c r="J64">
        <v>60</v>
      </c>
      <c r="K64" t="s">
        <v>84</v>
      </c>
      <c r="L64" t="s">
        <v>85</v>
      </c>
      <c r="M64" t="s">
        <v>86</v>
      </c>
      <c r="N64">
        <v>2</v>
      </c>
      <c r="O64" s="1">
        <v>44691.668043981481</v>
      </c>
      <c r="P64" s="1">
        <v>44691.702870370369</v>
      </c>
      <c r="Q64">
        <v>2334</v>
      </c>
      <c r="R64">
        <v>675</v>
      </c>
      <c r="S64" t="b">
        <v>0</v>
      </c>
      <c r="T64" t="s">
        <v>87</v>
      </c>
      <c r="U64" t="b">
        <v>0</v>
      </c>
      <c r="V64" t="s">
        <v>88</v>
      </c>
      <c r="W64" s="1">
        <v>44691.698900462965</v>
      </c>
      <c r="X64">
        <v>332</v>
      </c>
      <c r="Y64">
        <v>55</v>
      </c>
      <c r="Z64">
        <v>0</v>
      </c>
      <c r="AA64">
        <v>55</v>
      </c>
      <c r="AB64">
        <v>0</v>
      </c>
      <c r="AC64">
        <v>8</v>
      </c>
      <c r="AD64">
        <v>5</v>
      </c>
      <c r="AE64">
        <v>0</v>
      </c>
      <c r="AF64">
        <v>0</v>
      </c>
      <c r="AG64">
        <v>0</v>
      </c>
      <c r="AH64" t="s">
        <v>95</v>
      </c>
      <c r="AI64" s="1">
        <v>44691.702870370369</v>
      </c>
      <c r="AJ64">
        <v>335</v>
      </c>
      <c r="AK64">
        <v>1</v>
      </c>
      <c r="AL64">
        <v>0</v>
      </c>
      <c r="AM64">
        <v>1</v>
      </c>
      <c r="AN64">
        <v>0</v>
      </c>
      <c r="AO64">
        <v>1</v>
      </c>
      <c r="AP64">
        <v>4</v>
      </c>
      <c r="AQ64">
        <v>0</v>
      </c>
      <c r="AR64">
        <v>0</v>
      </c>
      <c r="AS64">
        <v>0</v>
      </c>
      <c r="AT64" t="s">
        <v>87</v>
      </c>
      <c r="AU64" t="s">
        <v>87</v>
      </c>
      <c r="AV64" t="s">
        <v>87</v>
      </c>
      <c r="AW64" t="s">
        <v>87</v>
      </c>
      <c r="AX64" t="s">
        <v>87</v>
      </c>
      <c r="AY64" t="s">
        <v>87</v>
      </c>
      <c r="AZ64" t="s">
        <v>87</v>
      </c>
      <c r="BA64" t="s">
        <v>87</v>
      </c>
      <c r="BB64" t="s">
        <v>87</v>
      </c>
      <c r="BC64" t="s">
        <v>87</v>
      </c>
      <c r="BD64" t="s">
        <v>87</v>
      </c>
      <c r="BE64" t="s">
        <v>87</v>
      </c>
    </row>
    <row r="65" spans="1:57">
      <c r="A65" t="s">
        <v>246</v>
      </c>
      <c r="B65" t="s">
        <v>79</v>
      </c>
      <c r="C65" t="s">
        <v>247</v>
      </c>
      <c r="D65" t="s">
        <v>81</v>
      </c>
      <c r="E65" s="2">
        <f>HYPERLINK("capsilon://?command=openfolder&amp;siteaddress=FAM.docvelocity-na8.net&amp;folderid=FX0CA3F25A-D117-111D-A311-1DE32DAB78BD","FX22045180")</f>
        <v>0</v>
      </c>
      <c r="F65" t="s">
        <v>19</v>
      </c>
      <c r="G65" t="s">
        <v>19</v>
      </c>
      <c r="H65" t="s">
        <v>82</v>
      </c>
      <c r="I65" t="s">
        <v>248</v>
      </c>
      <c r="J65">
        <v>0</v>
      </c>
      <c r="K65" t="s">
        <v>84</v>
      </c>
      <c r="L65" t="s">
        <v>85</v>
      </c>
      <c r="M65" t="s">
        <v>86</v>
      </c>
      <c r="N65">
        <v>2</v>
      </c>
      <c r="O65" s="1">
        <v>44692.425949074073</v>
      </c>
      <c r="P65" s="1">
        <v>44692.432685185187</v>
      </c>
      <c r="Q65">
        <v>518</v>
      </c>
      <c r="R65">
        <v>64</v>
      </c>
      <c r="S65" t="b">
        <v>0</v>
      </c>
      <c r="T65" t="s">
        <v>87</v>
      </c>
      <c r="U65" t="b">
        <v>0</v>
      </c>
      <c r="V65" t="s">
        <v>104</v>
      </c>
      <c r="W65" s="1">
        <v>44692.426516203705</v>
      </c>
      <c r="X65">
        <v>34</v>
      </c>
      <c r="Y65">
        <v>0</v>
      </c>
      <c r="Z65">
        <v>0</v>
      </c>
      <c r="AA65">
        <v>0</v>
      </c>
      <c r="AB65">
        <v>52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106</v>
      </c>
      <c r="AI65" s="1">
        <v>44692.432685185187</v>
      </c>
      <c r="AJ65">
        <v>30</v>
      </c>
      <c r="AK65">
        <v>0</v>
      </c>
      <c r="AL65">
        <v>0</v>
      </c>
      <c r="AM65">
        <v>0</v>
      </c>
      <c r="AN65">
        <v>52</v>
      </c>
      <c r="AO65">
        <v>0</v>
      </c>
      <c r="AP65">
        <v>0</v>
      </c>
      <c r="AQ65">
        <v>0</v>
      </c>
      <c r="AR65">
        <v>0</v>
      </c>
      <c r="AS65">
        <v>0</v>
      </c>
      <c r="AT65" t="s">
        <v>87</v>
      </c>
      <c r="AU65" t="s">
        <v>87</v>
      </c>
      <c r="AV65" t="s">
        <v>87</v>
      </c>
      <c r="AW65" t="s">
        <v>87</v>
      </c>
      <c r="AX65" t="s">
        <v>87</v>
      </c>
      <c r="AY65" t="s">
        <v>87</v>
      </c>
      <c r="AZ65" t="s">
        <v>87</v>
      </c>
      <c r="BA65" t="s">
        <v>87</v>
      </c>
      <c r="BB65" t="s">
        <v>87</v>
      </c>
      <c r="BC65" t="s">
        <v>87</v>
      </c>
      <c r="BD65" t="s">
        <v>87</v>
      </c>
      <c r="BE65" t="s">
        <v>87</v>
      </c>
    </row>
    <row r="66" spans="1:57">
      <c r="A66" t="s">
        <v>249</v>
      </c>
      <c r="B66" t="s">
        <v>79</v>
      </c>
      <c r="C66" t="s">
        <v>247</v>
      </c>
      <c r="D66" t="s">
        <v>81</v>
      </c>
      <c r="E66" s="2">
        <f>HYPERLINK("capsilon://?command=openfolder&amp;siteaddress=FAM.docvelocity-na8.net&amp;folderid=FX0CA3F25A-D117-111D-A311-1DE32DAB78BD","FX22045180")</f>
        <v>0</v>
      </c>
      <c r="F66" t="s">
        <v>19</v>
      </c>
      <c r="G66" t="s">
        <v>19</v>
      </c>
      <c r="H66" t="s">
        <v>82</v>
      </c>
      <c r="I66" t="s">
        <v>250</v>
      </c>
      <c r="J66">
        <v>56</v>
      </c>
      <c r="K66" t="s">
        <v>84</v>
      </c>
      <c r="L66" t="s">
        <v>85</v>
      </c>
      <c r="M66" t="s">
        <v>86</v>
      </c>
      <c r="N66">
        <v>2</v>
      </c>
      <c r="O66" s="1">
        <v>44692.432812500003</v>
      </c>
      <c r="P66" s="1">
        <v>44692.443159722221</v>
      </c>
      <c r="Q66">
        <v>461</v>
      </c>
      <c r="R66">
        <v>433</v>
      </c>
      <c r="S66" t="b">
        <v>0</v>
      </c>
      <c r="T66" t="s">
        <v>87</v>
      </c>
      <c r="U66" t="b">
        <v>0</v>
      </c>
      <c r="V66" t="s">
        <v>114</v>
      </c>
      <c r="W66" s="1">
        <v>44692.441782407404</v>
      </c>
      <c r="X66">
        <v>340</v>
      </c>
      <c r="Y66">
        <v>42</v>
      </c>
      <c r="Z66">
        <v>0</v>
      </c>
      <c r="AA66">
        <v>42</v>
      </c>
      <c r="AB66">
        <v>0</v>
      </c>
      <c r="AC66">
        <v>0</v>
      </c>
      <c r="AD66">
        <v>14</v>
      </c>
      <c r="AE66">
        <v>0</v>
      </c>
      <c r="AF66">
        <v>0</v>
      </c>
      <c r="AG66">
        <v>0</v>
      </c>
      <c r="AH66" t="s">
        <v>106</v>
      </c>
      <c r="AI66" s="1">
        <v>44692.443159722221</v>
      </c>
      <c r="AJ66">
        <v>93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14</v>
      </c>
      <c r="AQ66">
        <v>0</v>
      </c>
      <c r="AR66">
        <v>0</v>
      </c>
      <c r="AS66">
        <v>0</v>
      </c>
      <c r="AT66" t="s">
        <v>87</v>
      </c>
      <c r="AU66" t="s">
        <v>87</v>
      </c>
      <c r="AV66" t="s">
        <v>87</v>
      </c>
      <c r="AW66" t="s">
        <v>87</v>
      </c>
      <c r="AX66" t="s">
        <v>87</v>
      </c>
      <c r="AY66" t="s">
        <v>87</v>
      </c>
      <c r="AZ66" t="s">
        <v>87</v>
      </c>
      <c r="BA66" t="s">
        <v>87</v>
      </c>
      <c r="BB66" t="s">
        <v>87</v>
      </c>
      <c r="BC66" t="s">
        <v>87</v>
      </c>
      <c r="BD66" t="s">
        <v>87</v>
      </c>
      <c r="BE66" t="s">
        <v>87</v>
      </c>
    </row>
    <row r="67" spans="1:57">
      <c r="A67" t="s">
        <v>251</v>
      </c>
      <c r="B67" t="s">
        <v>79</v>
      </c>
      <c r="C67" t="s">
        <v>252</v>
      </c>
      <c r="D67" t="s">
        <v>81</v>
      </c>
      <c r="E67" s="2">
        <f>HYPERLINK("capsilon://?command=openfolder&amp;siteaddress=FAM.docvelocity-na8.net&amp;folderid=FX08825ED5-5A6C-727C-B1C8-49F086054BD5","FX22034798")</f>
        <v>0</v>
      </c>
      <c r="F67" t="s">
        <v>19</v>
      </c>
      <c r="G67" t="s">
        <v>19</v>
      </c>
      <c r="H67" t="s">
        <v>82</v>
      </c>
      <c r="I67" t="s">
        <v>253</v>
      </c>
      <c r="J67">
        <v>0</v>
      </c>
      <c r="K67" t="s">
        <v>84</v>
      </c>
      <c r="L67" t="s">
        <v>85</v>
      </c>
      <c r="M67" t="s">
        <v>86</v>
      </c>
      <c r="N67">
        <v>2</v>
      </c>
      <c r="O67" s="1">
        <v>44692.459432870368</v>
      </c>
      <c r="P67" s="1">
        <v>44692.499155092592</v>
      </c>
      <c r="Q67">
        <v>152</v>
      </c>
      <c r="R67">
        <v>3280</v>
      </c>
      <c r="S67" t="b">
        <v>0</v>
      </c>
      <c r="T67" t="s">
        <v>87</v>
      </c>
      <c r="U67" t="b">
        <v>0</v>
      </c>
      <c r="V67" t="s">
        <v>110</v>
      </c>
      <c r="W67" s="1">
        <v>44692.487280092595</v>
      </c>
      <c r="X67">
        <v>2320</v>
      </c>
      <c r="Y67">
        <v>52</v>
      </c>
      <c r="Z67">
        <v>0</v>
      </c>
      <c r="AA67">
        <v>52</v>
      </c>
      <c r="AB67">
        <v>0</v>
      </c>
      <c r="AC67">
        <v>36</v>
      </c>
      <c r="AD67">
        <v>-52</v>
      </c>
      <c r="AE67">
        <v>0</v>
      </c>
      <c r="AF67">
        <v>0</v>
      </c>
      <c r="AG67">
        <v>0</v>
      </c>
      <c r="AH67" t="s">
        <v>95</v>
      </c>
      <c r="AI67" s="1">
        <v>44692.499155092592</v>
      </c>
      <c r="AJ67">
        <v>942</v>
      </c>
      <c r="AK67">
        <v>10</v>
      </c>
      <c r="AL67">
        <v>0</v>
      </c>
      <c r="AM67">
        <v>10</v>
      </c>
      <c r="AN67">
        <v>0</v>
      </c>
      <c r="AO67">
        <v>10</v>
      </c>
      <c r="AP67">
        <v>-62</v>
      </c>
      <c r="AQ67">
        <v>0</v>
      </c>
      <c r="AR67">
        <v>0</v>
      </c>
      <c r="AS67">
        <v>0</v>
      </c>
      <c r="AT67" t="s">
        <v>87</v>
      </c>
      <c r="AU67" t="s">
        <v>87</v>
      </c>
      <c r="AV67" t="s">
        <v>87</v>
      </c>
      <c r="AW67" t="s">
        <v>87</v>
      </c>
      <c r="AX67" t="s">
        <v>87</v>
      </c>
      <c r="AY67" t="s">
        <v>87</v>
      </c>
      <c r="AZ67" t="s">
        <v>87</v>
      </c>
      <c r="BA67" t="s">
        <v>87</v>
      </c>
      <c r="BB67" t="s">
        <v>87</v>
      </c>
      <c r="BC67" t="s">
        <v>87</v>
      </c>
      <c r="BD67" t="s">
        <v>87</v>
      </c>
      <c r="BE67" t="s">
        <v>87</v>
      </c>
    </row>
    <row r="68" spans="1:57">
      <c r="A68" t="s">
        <v>254</v>
      </c>
      <c r="B68" t="s">
        <v>79</v>
      </c>
      <c r="C68" t="s">
        <v>255</v>
      </c>
      <c r="D68" t="s">
        <v>81</v>
      </c>
      <c r="E68" s="2">
        <f>HYPERLINK("capsilon://?command=openfolder&amp;siteaddress=FAM.docvelocity-na8.net&amp;folderid=FX4050E980-F86D-677A-BF21-1D64270E4CBC","FX22036882")</f>
        <v>0</v>
      </c>
      <c r="F68" t="s">
        <v>19</v>
      </c>
      <c r="G68" t="s">
        <v>19</v>
      </c>
      <c r="H68" t="s">
        <v>82</v>
      </c>
      <c r="I68" t="s">
        <v>256</v>
      </c>
      <c r="J68">
        <v>0</v>
      </c>
      <c r="K68" t="s">
        <v>84</v>
      </c>
      <c r="L68" t="s">
        <v>85</v>
      </c>
      <c r="M68" t="s">
        <v>86</v>
      </c>
      <c r="N68">
        <v>2</v>
      </c>
      <c r="O68" s="1">
        <v>44692.475995370369</v>
      </c>
      <c r="P68" s="1">
        <v>44692.501087962963</v>
      </c>
      <c r="Q68">
        <v>1852</v>
      </c>
      <c r="R68">
        <v>316</v>
      </c>
      <c r="S68" t="b">
        <v>0</v>
      </c>
      <c r="T68" t="s">
        <v>87</v>
      </c>
      <c r="U68" t="b">
        <v>0</v>
      </c>
      <c r="V68" t="s">
        <v>189</v>
      </c>
      <c r="W68" s="1">
        <v>44692.477893518517</v>
      </c>
      <c r="X68">
        <v>150</v>
      </c>
      <c r="Y68">
        <v>9</v>
      </c>
      <c r="Z68">
        <v>0</v>
      </c>
      <c r="AA68">
        <v>9</v>
      </c>
      <c r="AB68">
        <v>0</v>
      </c>
      <c r="AC68">
        <v>2</v>
      </c>
      <c r="AD68">
        <v>-9</v>
      </c>
      <c r="AE68">
        <v>0</v>
      </c>
      <c r="AF68">
        <v>0</v>
      </c>
      <c r="AG68">
        <v>0</v>
      </c>
      <c r="AH68" t="s">
        <v>95</v>
      </c>
      <c r="AI68" s="1">
        <v>44692.501087962963</v>
      </c>
      <c r="AJ68">
        <v>166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-9</v>
      </c>
      <c r="AQ68">
        <v>0</v>
      </c>
      <c r="AR68">
        <v>0</v>
      </c>
      <c r="AS68">
        <v>0</v>
      </c>
      <c r="AT68" t="s">
        <v>87</v>
      </c>
      <c r="AU68" t="s">
        <v>87</v>
      </c>
      <c r="AV68" t="s">
        <v>87</v>
      </c>
      <c r="AW68" t="s">
        <v>87</v>
      </c>
      <c r="AX68" t="s">
        <v>87</v>
      </c>
      <c r="AY68" t="s">
        <v>87</v>
      </c>
      <c r="AZ68" t="s">
        <v>87</v>
      </c>
      <c r="BA68" t="s">
        <v>87</v>
      </c>
      <c r="BB68" t="s">
        <v>87</v>
      </c>
      <c r="BC68" t="s">
        <v>87</v>
      </c>
      <c r="BD68" t="s">
        <v>87</v>
      </c>
      <c r="BE68" t="s">
        <v>87</v>
      </c>
    </row>
    <row r="69" spans="1:57">
      <c r="A69" t="s">
        <v>257</v>
      </c>
      <c r="B69" t="s">
        <v>79</v>
      </c>
      <c r="C69" t="s">
        <v>258</v>
      </c>
      <c r="D69" t="s">
        <v>81</v>
      </c>
      <c r="E69" s="2">
        <f>HYPERLINK("capsilon://?command=openfolder&amp;siteaddress=FAM.docvelocity-na8.net&amp;folderid=FXD905DE4A-52CF-E923-7F1F-A63FFEE01F4E","FX22051366")</f>
        <v>0</v>
      </c>
      <c r="F69" t="s">
        <v>19</v>
      </c>
      <c r="G69" t="s">
        <v>19</v>
      </c>
      <c r="H69" t="s">
        <v>82</v>
      </c>
      <c r="I69" t="s">
        <v>259</v>
      </c>
      <c r="J69">
        <v>0</v>
      </c>
      <c r="K69" t="s">
        <v>84</v>
      </c>
      <c r="L69" t="s">
        <v>85</v>
      </c>
      <c r="M69" t="s">
        <v>86</v>
      </c>
      <c r="N69">
        <v>2</v>
      </c>
      <c r="O69" s="1">
        <v>44692.517372685186</v>
      </c>
      <c r="P69" s="1">
        <v>44692.527233796296</v>
      </c>
      <c r="Q69">
        <v>800</v>
      </c>
      <c r="R69">
        <v>52</v>
      </c>
      <c r="S69" t="b">
        <v>0</v>
      </c>
      <c r="T69" t="s">
        <v>87</v>
      </c>
      <c r="U69" t="b">
        <v>0</v>
      </c>
      <c r="V69" t="s">
        <v>163</v>
      </c>
      <c r="W69" s="1">
        <v>44692.518310185187</v>
      </c>
      <c r="X69">
        <v>24</v>
      </c>
      <c r="Y69">
        <v>0</v>
      </c>
      <c r="Z69">
        <v>0</v>
      </c>
      <c r="AA69">
        <v>0</v>
      </c>
      <c r="AB69">
        <v>52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89</v>
      </c>
      <c r="AI69" s="1">
        <v>44692.527233796296</v>
      </c>
      <c r="AJ69">
        <v>15</v>
      </c>
      <c r="AK69">
        <v>0</v>
      </c>
      <c r="AL69">
        <v>0</v>
      </c>
      <c r="AM69">
        <v>0</v>
      </c>
      <c r="AN69">
        <v>52</v>
      </c>
      <c r="AO69">
        <v>0</v>
      </c>
      <c r="AP69">
        <v>0</v>
      </c>
      <c r="AQ69">
        <v>0</v>
      </c>
      <c r="AR69">
        <v>0</v>
      </c>
      <c r="AS69">
        <v>0</v>
      </c>
      <c r="AT69" t="s">
        <v>87</v>
      </c>
      <c r="AU69" t="s">
        <v>87</v>
      </c>
      <c r="AV69" t="s">
        <v>87</v>
      </c>
      <c r="AW69" t="s">
        <v>87</v>
      </c>
      <c r="AX69" t="s">
        <v>87</v>
      </c>
      <c r="AY69" t="s">
        <v>87</v>
      </c>
      <c r="AZ69" t="s">
        <v>87</v>
      </c>
      <c r="BA69" t="s">
        <v>87</v>
      </c>
      <c r="BB69" t="s">
        <v>87</v>
      </c>
      <c r="BC69" t="s">
        <v>87</v>
      </c>
      <c r="BD69" t="s">
        <v>87</v>
      </c>
      <c r="BE69" t="s">
        <v>87</v>
      </c>
    </row>
    <row r="70" spans="1:57">
      <c r="A70" t="s">
        <v>260</v>
      </c>
      <c r="B70" t="s">
        <v>79</v>
      </c>
      <c r="C70" t="s">
        <v>261</v>
      </c>
      <c r="D70" t="s">
        <v>81</v>
      </c>
      <c r="E70" s="2">
        <f>HYPERLINK("capsilon://?command=openfolder&amp;siteaddress=FAM.docvelocity-na8.net&amp;folderid=FX09DEA2BE-6509-F28F-9BA4-84F7E916A27C","FX22048376")</f>
        <v>0</v>
      </c>
      <c r="F70" t="s">
        <v>19</v>
      </c>
      <c r="G70" t="s">
        <v>19</v>
      </c>
      <c r="H70" t="s">
        <v>82</v>
      </c>
      <c r="I70" t="s">
        <v>262</v>
      </c>
      <c r="J70">
        <v>0</v>
      </c>
      <c r="K70" t="s">
        <v>84</v>
      </c>
      <c r="L70" t="s">
        <v>85</v>
      </c>
      <c r="M70" t="s">
        <v>86</v>
      </c>
      <c r="N70">
        <v>2</v>
      </c>
      <c r="O70" s="1">
        <v>44692.539155092592</v>
      </c>
      <c r="P70" s="1">
        <v>44692.558252314811</v>
      </c>
      <c r="Q70">
        <v>1366</v>
      </c>
      <c r="R70">
        <v>284</v>
      </c>
      <c r="S70" t="b">
        <v>0</v>
      </c>
      <c r="T70" t="s">
        <v>87</v>
      </c>
      <c r="U70" t="b">
        <v>0</v>
      </c>
      <c r="V70" t="s">
        <v>114</v>
      </c>
      <c r="W70" s="1">
        <v>44692.542025462964</v>
      </c>
      <c r="X70">
        <v>224</v>
      </c>
      <c r="Y70">
        <v>13</v>
      </c>
      <c r="Z70">
        <v>0</v>
      </c>
      <c r="AA70">
        <v>13</v>
      </c>
      <c r="AB70">
        <v>0</v>
      </c>
      <c r="AC70">
        <v>0</v>
      </c>
      <c r="AD70">
        <v>-13</v>
      </c>
      <c r="AE70">
        <v>0</v>
      </c>
      <c r="AF70">
        <v>0</v>
      </c>
      <c r="AG70">
        <v>0</v>
      </c>
      <c r="AH70" t="s">
        <v>89</v>
      </c>
      <c r="AI70" s="1">
        <v>44692.558252314811</v>
      </c>
      <c r="AJ70">
        <v>60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-13</v>
      </c>
      <c r="AQ70">
        <v>0</v>
      </c>
      <c r="AR70">
        <v>0</v>
      </c>
      <c r="AS70">
        <v>0</v>
      </c>
      <c r="AT70" t="s">
        <v>87</v>
      </c>
      <c r="AU70" t="s">
        <v>87</v>
      </c>
      <c r="AV70" t="s">
        <v>87</v>
      </c>
      <c r="AW70" t="s">
        <v>87</v>
      </c>
      <c r="AX70" t="s">
        <v>87</v>
      </c>
      <c r="AY70" t="s">
        <v>87</v>
      </c>
      <c r="AZ70" t="s">
        <v>87</v>
      </c>
      <c r="BA70" t="s">
        <v>87</v>
      </c>
      <c r="BB70" t="s">
        <v>87</v>
      </c>
      <c r="BC70" t="s">
        <v>87</v>
      </c>
      <c r="BD70" t="s">
        <v>87</v>
      </c>
      <c r="BE70" t="s">
        <v>87</v>
      </c>
    </row>
    <row r="71" spans="1:57">
      <c r="A71" t="s">
        <v>263</v>
      </c>
      <c r="B71" t="s">
        <v>79</v>
      </c>
      <c r="C71" t="s">
        <v>264</v>
      </c>
      <c r="D71" t="s">
        <v>81</v>
      </c>
      <c r="E71" s="2">
        <f>HYPERLINK("capsilon://?command=openfolder&amp;siteaddress=FAM.docvelocity-na8.net&amp;folderid=FX23C5A874-9336-3F9E-09C2-2101A4CB696E","FX2205723")</f>
        <v>0</v>
      </c>
      <c r="F71" t="s">
        <v>19</v>
      </c>
      <c r="G71" t="s">
        <v>19</v>
      </c>
      <c r="H71" t="s">
        <v>82</v>
      </c>
      <c r="I71" t="s">
        <v>265</v>
      </c>
      <c r="J71">
        <v>0</v>
      </c>
      <c r="K71" t="s">
        <v>84</v>
      </c>
      <c r="L71" t="s">
        <v>85</v>
      </c>
      <c r="M71" t="s">
        <v>86</v>
      </c>
      <c r="N71">
        <v>2</v>
      </c>
      <c r="O71" s="1">
        <v>44692.549571759257</v>
      </c>
      <c r="P71" s="1">
        <v>44692.587175925924</v>
      </c>
      <c r="Q71">
        <v>3085</v>
      </c>
      <c r="R71">
        <v>164</v>
      </c>
      <c r="S71" t="b">
        <v>0</v>
      </c>
      <c r="T71" t="s">
        <v>87</v>
      </c>
      <c r="U71" t="b">
        <v>0</v>
      </c>
      <c r="V71" t="s">
        <v>266</v>
      </c>
      <c r="W71" s="1">
        <v>44692.578032407408</v>
      </c>
      <c r="X71">
        <v>43</v>
      </c>
      <c r="Y71">
        <v>0</v>
      </c>
      <c r="Z71">
        <v>0</v>
      </c>
      <c r="AA71">
        <v>0</v>
      </c>
      <c r="AB71">
        <v>37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89</v>
      </c>
      <c r="AI71" s="1">
        <v>44692.587175925924</v>
      </c>
      <c r="AJ71">
        <v>28</v>
      </c>
      <c r="AK71">
        <v>0</v>
      </c>
      <c r="AL71">
        <v>0</v>
      </c>
      <c r="AM71">
        <v>0</v>
      </c>
      <c r="AN71">
        <v>37</v>
      </c>
      <c r="AO71">
        <v>0</v>
      </c>
      <c r="AP71">
        <v>0</v>
      </c>
      <c r="AQ71">
        <v>0</v>
      </c>
      <c r="AR71">
        <v>0</v>
      </c>
      <c r="AS71">
        <v>0</v>
      </c>
      <c r="AT71" t="s">
        <v>87</v>
      </c>
      <c r="AU71" t="s">
        <v>87</v>
      </c>
      <c r="AV71" t="s">
        <v>87</v>
      </c>
      <c r="AW71" t="s">
        <v>87</v>
      </c>
      <c r="AX71" t="s">
        <v>87</v>
      </c>
      <c r="AY71" t="s">
        <v>87</v>
      </c>
      <c r="AZ71" t="s">
        <v>87</v>
      </c>
      <c r="BA71" t="s">
        <v>87</v>
      </c>
      <c r="BB71" t="s">
        <v>87</v>
      </c>
      <c r="BC71" t="s">
        <v>87</v>
      </c>
      <c r="BD71" t="s">
        <v>87</v>
      </c>
      <c r="BE71" t="s">
        <v>87</v>
      </c>
    </row>
    <row r="72" spans="1:57">
      <c r="A72" t="s">
        <v>267</v>
      </c>
      <c r="B72" t="s">
        <v>79</v>
      </c>
      <c r="C72" t="s">
        <v>264</v>
      </c>
      <c r="D72" t="s">
        <v>81</v>
      </c>
      <c r="E72" s="2">
        <f>HYPERLINK("capsilon://?command=openfolder&amp;siteaddress=FAM.docvelocity-na8.net&amp;folderid=FX23C5A874-9336-3F9E-09C2-2101A4CB696E","FX2205723")</f>
        <v>0</v>
      </c>
      <c r="F72" t="s">
        <v>19</v>
      </c>
      <c r="G72" t="s">
        <v>19</v>
      </c>
      <c r="H72" t="s">
        <v>82</v>
      </c>
      <c r="I72" t="s">
        <v>268</v>
      </c>
      <c r="J72">
        <v>0</v>
      </c>
      <c r="K72" t="s">
        <v>84</v>
      </c>
      <c r="L72" t="s">
        <v>85</v>
      </c>
      <c r="M72" t="s">
        <v>86</v>
      </c>
      <c r="N72">
        <v>2</v>
      </c>
      <c r="O72" s="1">
        <v>44692.565798611111</v>
      </c>
      <c r="P72" s="1">
        <v>44692.596354166664</v>
      </c>
      <c r="Q72">
        <v>1499</v>
      </c>
      <c r="R72">
        <v>1141</v>
      </c>
      <c r="S72" t="b">
        <v>0</v>
      </c>
      <c r="T72" t="s">
        <v>87</v>
      </c>
      <c r="U72" t="b">
        <v>0</v>
      </c>
      <c r="V72" t="s">
        <v>266</v>
      </c>
      <c r="W72" s="1">
        <v>44692.587106481478</v>
      </c>
      <c r="X72">
        <v>783</v>
      </c>
      <c r="Y72">
        <v>37</v>
      </c>
      <c r="Z72">
        <v>0</v>
      </c>
      <c r="AA72">
        <v>37</v>
      </c>
      <c r="AB72">
        <v>0</v>
      </c>
      <c r="AC72">
        <v>24</v>
      </c>
      <c r="AD72">
        <v>-37</v>
      </c>
      <c r="AE72">
        <v>0</v>
      </c>
      <c r="AF72">
        <v>0</v>
      </c>
      <c r="AG72">
        <v>0</v>
      </c>
      <c r="AH72" t="s">
        <v>95</v>
      </c>
      <c r="AI72" s="1">
        <v>44692.596354166664</v>
      </c>
      <c r="AJ72">
        <v>327</v>
      </c>
      <c r="AK72">
        <v>1</v>
      </c>
      <c r="AL72">
        <v>0</v>
      </c>
      <c r="AM72">
        <v>1</v>
      </c>
      <c r="AN72">
        <v>0</v>
      </c>
      <c r="AO72">
        <v>1</v>
      </c>
      <c r="AP72">
        <v>-38</v>
      </c>
      <c r="AQ72">
        <v>0</v>
      </c>
      <c r="AR72">
        <v>0</v>
      </c>
      <c r="AS72">
        <v>0</v>
      </c>
      <c r="AT72" t="s">
        <v>87</v>
      </c>
      <c r="AU72" t="s">
        <v>87</v>
      </c>
      <c r="AV72" t="s">
        <v>87</v>
      </c>
      <c r="AW72" t="s">
        <v>87</v>
      </c>
      <c r="AX72" t="s">
        <v>87</v>
      </c>
      <c r="AY72" t="s">
        <v>87</v>
      </c>
      <c r="AZ72" t="s">
        <v>87</v>
      </c>
      <c r="BA72" t="s">
        <v>87</v>
      </c>
      <c r="BB72" t="s">
        <v>87</v>
      </c>
      <c r="BC72" t="s">
        <v>87</v>
      </c>
      <c r="BD72" t="s">
        <v>87</v>
      </c>
      <c r="BE72" t="s">
        <v>87</v>
      </c>
    </row>
    <row r="73" spans="1:57">
      <c r="A73" t="s">
        <v>269</v>
      </c>
      <c r="B73" t="s">
        <v>79</v>
      </c>
      <c r="C73" t="s">
        <v>270</v>
      </c>
      <c r="D73" t="s">
        <v>81</v>
      </c>
      <c r="E73" s="2">
        <f>HYPERLINK("capsilon://?command=openfolder&amp;siteaddress=FAM.docvelocity-na8.net&amp;folderid=FX67E353A1-CBD8-2847-ED15-2113187D11F5","FX22051046")</f>
        <v>0</v>
      </c>
      <c r="F73" t="s">
        <v>19</v>
      </c>
      <c r="G73" t="s">
        <v>19</v>
      </c>
      <c r="H73" t="s">
        <v>82</v>
      </c>
      <c r="I73" t="s">
        <v>271</v>
      </c>
      <c r="J73">
        <v>112</v>
      </c>
      <c r="K73" t="s">
        <v>84</v>
      </c>
      <c r="L73" t="s">
        <v>85</v>
      </c>
      <c r="M73" t="s">
        <v>86</v>
      </c>
      <c r="N73">
        <v>2</v>
      </c>
      <c r="O73" s="1">
        <v>44692.633622685185</v>
      </c>
      <c r="P73" s="1">
        <v>44692.668333333335</v>
      </c>
      <c r="Q73">
        <v>1524</v>
      </c>
      <c r="R73">
        <v>1475</v>
      </c>
      <c r="S73" t="b">
        <v>0</v>
      </c>
      <c r="T73" t="s">
        <v>87</v>
      </c>
      <c r="U73" t="b">
        <v>0</v>
      </c>
      <c r="V73" t="s">
        <v>266</v>
      </c>
      <c r="W73" s="1">
        <v>44692.647210648145</v>
      </c>
      <c r="X73">
        <v>1127</v>
      </c>
      <c r="Y73">
        <v>84</v>
      </c>
      <c r="Z73">
        <v>0</v>
      </c>
      <c r="AA73">
        <v>84</v>
      </c>
      <c r="AB73">
        <v>0</v>
      </c>
      <c r="AC73">
        <v>2</v>
      </c>
      <c r="AD73">
        <v>28</v>
      </c>
      <c r="AE73">
        <v>0</v>
      </c>
      <c r="AF73">
        <v>0</v>
      </c>
      <c r="AG73">
        <v>0</v>
      </c>
      <c r="AH73" t="s">
        <v>95</v>
      </c>
      <c r="AI73" s="1">
        <v>44692.668333333335</v>
      </c>
      <c r="AJ73">
        <v>342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28</v>
      </c>
      <c r="AQ73">
        <v>0</v>
      </c>
      <c r="AR73">
        <v>0</v>
      </c>
      <c r="AS73">
        <v>0</v>
      </c>
      <c r="AT73" t="s">
        <v>87</v>
      </c>
      <c r="AU73" t="s">
        <v>87</v>
      </c>
      <c r="AV73" t="s">
        <v>87</v>
      </c>
      <c r="AW73" t="s">
        <v>87</v>
      </c>
      <c r="AX73" t="s">
        <v>87</v>
      </c>
      <c r="AY73" t="s">
        <v>87</v>
      </c>
      <c r="AZ73" t="s">
        <v>87</v>
      </c>
      <c r="BA73" t="s">
        <v>87</v>
      </c>
      <c r="BB73" t="s">
        <v>87</v>
      </c>
      <c r="BC73" t="s">
        <v>87</v>
      </c>
      <c r="BD73" t="s">
        <v>87</v>
      </c>
      <c r="BE73" t="s">
        <v>87</v>
      </c>
    </row>
    <row r="74" spans="1:57">
      <c r="A74" t="s">
        <v>272</v>
      </c>
      <c r="B74" t="s">
        <v>79</v>
      </c>
      <c r="C74" t="s">
        <v>273</v>
      </c>
      <c r="D74" t="s">
        <v>81</v>
      </c>
      <c r="E74" s="2">
        <f>HYPERLINK("capsilon://?command=openfolder&amp;siteaddress=FAM.docvelocity-na8.net&amp;folderid=FX9D739490-C259-6148-24B6-C1A9C7EB957C","FX22053324")</f>
        <v>0</v>
      </c>
      <c r="F74" t="s">
        <v>19</v>
      </c>
      <c r="G74" t="s">
        <v>19</v>
      </c>
      <c r="H74" t="s">
        <v>82</v>
      </c>
      <c r="I74" t="s">
        <v>274</v>
      </c>
      <c r="J74">
        <v>0</v>
      </c>
      <c r="K74" t="s">
        <v>84</v>
      </c>
      <c r="L74" t="s">
        <v>85</v>
      </c>
      <c r="M74" t="s">
        <v>86</v>
      </c>
      <c r="N74">
        <v>2</v>
      </c>
      <c r="O74" s="1">
        <v>44692.740023148152</v>
      </c>
      <c r="P74" s="1">
        <v>44692.857152777775</v>
      </c>
      <c r="Q74">
        <v>9713</v>
      </c>
      <c r="R74">
        <v>407</v>
      </c>
      <c r="S74" t="b">
        <v>0</v>
      </c>
      <c r="T74" t="s">
        <v>87</v>
      </c>
      <c r="U74" t="b">
        <v>0</v>
      </c>
      <c r="V74" t="s">
        <v>275</v>
      </c>
      <c r="W74" s="1">
        <v>44692.835150462961</v>
      </c>
      <c r="X74">
        <v>236</v>
      </c>
      <c r="Y74">
        <v>3</v>
      </c>
      <c r="Z74">
        <v>0</v>
      </c>
      <c r="AA74">
        <v>3</v>
      </c>
      <c r="AB74">
        <v>9</v>
      </c>
      <c r="AC74">
        <v>4</v>
      </c>
      <c r="AD74">
        <v>-3</v>
      </c>
      <c r="AE74">
        <v>0</v>
      </c>
      <c r="AF74">
        <v>0</v>
      </c>
      <c r="AG74">
        <v>0</v>
      </c>
      <c r="AH74" t="s">
        <v>146</v>
      </c>
      <c r="AI74" s="1">
        <v>44692.857152777775</v>
      </c>
      <c r="AJ74">
        <v>114</v>
      </c>
      <c r="AK74">
        <v>0</v>
      </c>
      <c r="AL74">
        <v>0</v>
      </c>
      <c r="AM74">
        <v>0</v>
      </c>
      <c r="AN74">
        <v>9</v>
      </c>
      <c r="AO74">
        <v>0</v>
      </c>
      <c r="AP74">
        <v>-3</v>
      </c>
      <c r="AQ74">
        <v>0</v>
      </c>
      <c r="AR74">
        <v>0</v>
      </c>
      <c r="AS74">
        <v>0</v>
      </c>
      <c r="AT74" t="s">
        <v>87</v>
      </c>
      <c r="AU74" t="s">
        <v>87</v>
      </c>
      <c r="AV74" t="s">
        <v>87</v>
      </c>
      <c r="AW74" t="s">
        <v>87</v>
      </c>
      <c r="AX74" t="s">
        <v>87</v>
      </c>
      <c r="AY74" t="s">
        <v>87</v>
      </c>
      <c r="AZ74" t="s">
        <v>87</v>
      </c>
      <c r="BA74" t="s">
        <v>87</v>
      </c>
      <c r="BB74" t="s">
        <v>87</v>
      </c>
      <c r="BC74" t="s">
        <v>87</v>
      </c>
      <c r="BD74" t="s">
        <v>87</v>
      </c>
      <c r="BE74" t="s">
        <v>87</v>
      </c>
    </row>
    <row r="75" spans="1:57">
      <c r="A75" t="s">
        <v>276</v>
      </c>
      <c r="B75" t="s">
        <v>79</v>
      </c>
      <c r="C75" t="s">
        <v>273</v>
      </c>
      <c r="D75" t="s">
        <v>81</v>
      </c>
      <c r="E75" s="2">
        <f>HYPERLINK("capsilon://?command=openfolder&amp;siteaddress=FAM.docvelocity-na8.net&amp;folderid=FX9D739490-C259-6148-24B6-C1A9C7EB957C","FX22053324")</f>
        <v>0</v>
      </c>
      <c r="F75" t="s">
        <v>19</v>
      </c>
      <c r="G75" t="s">
        <v>19</v>
      </c>
      <c r="H75" t="s">
        <v>82</v>
      </c>
      <c r="I75" t="s">
        <v>277</v>
      </c>
      <c r="J75">
        <v>0</v>
      </c>
      <c r="K75" t="s">
        <v>84</v>
      </c>
      <c r="L75" t="s">
        <v>85</v>
      </c>
      <c r="M75" t="s">
        <v>86</v>
      </c>
      <c r="N75">
        <v>2</v>
      </c>
      <c r="O75" s="1">
        <v>44692.740925925929</v>
      </c>
      <c r="P75" s="1">
        <v>44692.857800925929</v>
      </c>
      <c r="Q75">
        <v>9790</v>
      </c>
      <c r="R75">
        <v>308</v>
      </c>
      <c r="S75" t="b">
        <v>0</v>
      </c>
      <c r="T75" t="s">
        <v>87</v>
      </c>
      <c r="U75" t="b">
        <v>0</v>
      </c>
      <c r="V75" t="s">
        <v>275</v>
      </c>
      <c r="W75" s="1">
        <v>44692.837650462963</v>
      </c>
      <c r="X75">
        <v>215</v>
      </c>
      <c r="Y75">
        <v>0</v>
      </c>
      <c r="Z75">
        <v>0</v>
      </c>
      <c r="AA75">
        <v>0</v>
      </c>
      <c r="AB75">
        <v>9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146</v>
      </c>
      <c r="AI75" s="1">
        <v>44692.857800925929</v>
      </c>
      <c r="AJ75">
        <v>55</v>
      </c>
      <c r="AK75">
        <v>0</v>
      </c>
      <c r="AL75">
        <v>0</v>
      </c>
      <c r="AM75">
        <v>0</v>
      </c>
      <c r="AN75">
        <v>9</v>
      </c>
      <c r="AO75">
        <v>0</v>
      </c>
      <c r="AP75">
        <v>0</v>
      </c>
      <c r="AQ75">
        <v>0</v>
      </c>
      <c r="AR75">
        <v>0</v>
      </c>
      <c r="AS75">
        <v>0</v>
      </c>
      <c r="AT75" t="s">
        <v>87</v>
      </c>
      <c r="AU75" t="s">
        <v>87</v>
      </c>
      <c r="AV75" t="s">
        <v>87</v>
      </c>
      <c r="AW75" t="s">
        <v>87</v>
      </c>
      <c r="AX75" t="s">
        <v>87</v>
      </c>
      <c r="AY75" t="s">
        <v>87</v>
      </c>
      <c r="AZ75" t="s">
        <v>87</v>
      </c>
      <c r="BA75" t="s">
        <v>87</v>
      </c>
      <c r="BB75" t="s">
        <v>87</v>
      </c>
      <c r="BC75" t="s">
        <v>87</v>
      </c>
      <c r="BD75" t="s">
        <v>87</v>
      </c>
      <c r="BE75" t="s">
        <v>87</v>
      </c>
    </row>
    <row r="76" spans="1:57">
      <c r="A76" t="s">
        <v>278</v>
      </c>
      <c r="B76" t="s">
        <v>79</v>
      </c>
      <c r="C76" t="s">
        <v>273</v>
      </c>
      <c r="D76" t="s">
        <v>81</v>
      </c>
      <c r="E76" s="2">
        <f>HYPERLINK("capsilon://?command=openfolder&amp;siteaddress=FAM.docvelocity-na8.net&amp;folderid=FX9D739490-C259-6148-24B6-C1A9C7EB957C","FX22053324")</f>
        <v>0</v>
      </c>
      <c r="F76" t="s">
        <v>19</v>
      </c>
      <c r="G76" t="s">
        <v>19</v>
      </c>
      <c r="H76" t="s">
        <v>82</v>
      </c>
      <c r="I76" t="s">
        <v>279</v>
      </c>
      <c r="J76">
        <v>0</v>
      </c>
      <c r="K76" t="s">
        <v>84</v>
      </c>
      <c r="L76" t="s">
        <v>85</v>
      </c>
      <c r="M76" t="s">
        <v>86</v>
      </c>
      <c r="N76">
        <v>2</v>
      </c>
      <c r="O76" s="1">
        <v>44692.753252314818</v>
      </c>
      <c r="P76" s="1">
        <v>44692.763067129628</v>
      </c>
      <c r="Q76">
        <v>789</v>
      </c>
      <c r="R76">
        <v>59</v>
      </c>
      <c r="S76" t="b">
        <v>0</v>
      </c>
      <c r="T76" t="s">
        <v>87</v>
      </c>
      <c r="U76" t="b">
        <v>0</v>
      </c>
      <c r="V76" t="s">
        <v>163</v>
      </c>
      <c r="W76" s="1">
        <v>44692.757592592592</v>
      </c>
      <c r="X76">
        <v>21</v>
      </c>
      <c r="Y76">
        <v>0</v>
      </c>
      <c r="Z76">
        <v>0</v>
      </c>
      <c r="AA76">
        <v>0</v>
      </c>
      <c r="AB76">
        <v>52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89</v>
      </c>
      <c r="AI76" s="1">
        <v>44692.763067129628</v>
      </c>
      <c r="AJ76">
        <v>24</v>
      </c>
      <c r="AK76">
        <v>0</v>
      </c>
      <c r="AL76">
        <v>0</v>
      </c>
      <c r="AM76">
        <v>0</v>
      </c>
      <c r="AN76">
        <v>52</v>
      </c>
      <c r="AO76">
        <v>0</v>
      </c>
      <c r="AP76">
        <v>0</v>
      </c>
      <c r="AQ76">
        <v>0</v>
      </c>
      <c r="AR76">
        <v>0</v>
      </c>
      <c r="AS76">
        <v>0</v>
      </c>
      <c r="AT76" t="s">
        <v>87</v>
      </c>
      <c r="AU76" t="s">
        <v>87</v>
      </c>
      <c r="AV76" t="s">
        <v>87</v>
      </c>
      <c r="AW76" t="s">
        <v>87</v>
      </c>
      <c r="AX76" t="s">
        <v>87</v>
      </c>
      <c r="AY76" t="s">
        <v>87</v>
      </c>
      <c r="AZ76" t="s">
        <v>87</v>
      </c>
      <c r="BA76" t="s">
        <v>87</v>
      </c>
      <c r="BB76" t="s">
        <v>87</v>
      </c>
      <c r="BC76" t="s">
        <v>87</v>
      </c>
      <c r="BD76" t="s">
        <v>87</v>
      </c>
      <c r="BE76" t="s">
        <v>87</v>
      </c>
    </row>
    <row r="77" spans="1:57">
      <c r="A77" t="s">
        <v>280</v>
      </c>
      <c r="B77" t="s">
        <v>79</v>
      </c>
      <c r="C77" t="s">
        <v>281</v>
      </c>
      <c r="D77" t="s">
        <v>81</v>
      </c>
      <c r="E77" s="2">
        <f>HYPERLINK("capsilon://?command=openfolder&amp;siteaddress=FAM.docvelocity-na8.net&amp;folderid=FX1D2E7CA1-E332-F67A-3002-3F6F7391BCC9","FX220411407")</f>
        <v>0</v>
      </c>
      <c r="F77" t="s">
        <v>19</v>
      </c>
      <c r="G77" t="s">
        <v>19</v>
      </c>
      <c r="H77" t="s">
        <v>82</v>
      </c>
      <c r="I77" t="s">
        <v>282</v>
      </c>
      <c r="J77">
        <v>0</v>
      </c>
      <c r="K77" t="s">
        <v>84</v>
      </c>
      <c r="L77" t="s">
        <v>85</v>
      </c>
      <c r="M77" t="s">
        <v>86</v>
      </c>
      <c r="N77">
        <v>1</v>
      </c>
      <c r="O77" s="1">
        <v>44692.785127314812</v>
      </c>
      <c r="P77" s="1">
        <v>44692.843368055554</v>
      </c>
      <c r="Q77">
        <v>4486</v>
      </c>
      <c r="R77">
        <v>546</v>
      </c>
      <c r="S77" t="b">
        <v>0</v>
      </c>
      <c r="T77" t="s">
        <v>87</v>
      </c>
      <c r="U77" t="b">
        <v>0</v>
      </c>
      <c r="V77" t="s">
        <v>275</v>
      </c>
      <c r="W77" s="1">
        <v>44692.843368055554</v>
      </c>
      <c r="X77">
        <v>493</v>
      </c>
      <c r="Y77">
        <v>23</v>
      </c>
      <c r="Z77">
        <v>0</v>
      </c>
      <c r="AA77">
        <v>23</v>
      </c>
      <c r="AB77">
        <v>0</v>
      </c>
      <c r="AC77">
        <v>21</v>
      </c>
      <c r="AD77">
        <v>-23</v>
      </c>
      <c r="AE77">
        <v>37</v>
      </c>
      <c r="AF77">
        <v>0</v>
      </c>
      <c r="AG77">
        <v>2</v>
      </c>
      <c r="AH77" t="s">
        <v>87</v>
      </c>
      <c r="AI77" t="s">
        <v>87</v>
      </c>
      <c r="AJ77" t="s">
        <v>87</v>
      </c>
      <c r="AK77" t="s">
        <v>87</v>
      </c>
      <c r="AL77" t="s">
        <v>87</v>
      </c>
      <c r="AM77" t="s">
        <v>87</v>
      </c>
      <c r="AN77" t="s">
        <v>87</v>
      </c>
      <c r="AO77" t="s">
        <v>87</v>
      </c>
      <c r="AP77" t="s">
        <v>87</v>
      </c>
      <c r="AQ77" t="s">
        <v>87</v>
      </c>
      <c r="AR77" t="s">
        <v>87</v>
      </c>
      <c r="AS77" t="s">
        <v>87</v>
      </c>
      <c r="AT77" t="s">
        <v>87</v>
      </c>
      <c r="AU77" t="s">
        <v>87</v>
      </c>
      <c r="AV77" t="s">
        <v>87</v>
      </c>
      <c r="AW77" t="s">
        <v>87</v>
      </c>
      <c r="AX77" t="s">
        <v>87</v>
      </c>
      <c r="AY77" t="s">
        <v>87</v>
      </c>
      <c r="AZ77" t="s">
        <v>87</v>
      </c>
      <c r="BA77" t="s">
        <v>87</v>
      </c>
      <c r="BB77" t="s">
        <v>87</v>
      </c>
      <c r="BC77" t="s">
        <v>87</v>
      </c>
      <c r="BD77" t="s">
        <v>87</v>
      </c>
      <c r="BE77" t="s">
        <v>87</v>
      </c>
    </row>
    <row r="78" spans="1:57">
      <c r="A78" t="s">
        <v>283</v>
      </c>
      <c r="B78" t="s">
        <v>79</v>
      </c>
      <c r="C78" t="s">
        <v>281</v>
      </c>
      <c r="D78" t="s">
        <v>81</v>
      </c>
      <c r="E78" s="2">
        <f>HYPERLINK("capsilon://?command=openfolder&amp;siteaddress=FAM.docvelocity-na8.net&amp;folderid=FX1D2E7CA1-E332-F67A-3002-3F6F7391BCC9","FX220411407")</f>
        <v>0</v>
      </c>
      <c r="F78" t="s">
        <v>19</v>
      </c>
      <c r="G78" t="s">
        <v>19</v>
      </c>
      <c r="H78" t="s">
        <v>82</v>
      </c>
      <c r="I78" t="s">
        <v>282</v>
      </c>
      <c r="J78">
        <v>0</v>
      </c>
      <c r="K78" t="s">
        <v>84</v>
      </c>
      <c r="L78" t="s">
        <v>85</v>
      </c>
      <c r="M78" t="s">
        <v>86</v>
      </c>
      <c r="N78">
        <v>2</v>
      </c>
      <c r="O78" s="1">
        <v>44692.843692129631</v>
      </c>
      <c r="P78" s="1">
        <v>44692.858680555553</v>
      </c>
      <c r="Q78">
        <v>274</v>
      </c>
      <c r="R78">
        <v>1021</v>
      </c>
      <c r="S78" t="b">
        <v>0</v>
      </c>
      <c r="T78" t="s">
        <v>87</v>
      </c>
      <c r="U78" t="b">
        <v>1</v>
      </c>
      <c r="V78" t="s">
        <v>275</v>
      </c>
      <c r="W78" s="1">
        <v>44692.848969907405</v>
      </c>
      <c r="X78">
        <v>432</v>
      </c>
      <c r="Y78">
        <v>74</v>
      </c>
      <c r="Z78">
        <v>0</v>
      </c>
      <c r="AA78">
        <v>74</v>
      </c>
      <c r="AB78">
        <v>0</v>
      </c>
      <c r="AC78">
        <v>31</v>
      </c>
      <c r="AD78">
        <v>-74</v>
      </c>
      <c r="AE78">
        <v>0</v>
      </c>
      <c r="AF78">
        <v>0</v>
      </c>
      <c r="AG78">
        <v>0</v>
      </c>
      <c r="AH78" t="s">
        <v>284</v>
      </c>
      <c r="AI78" s="1">
        <v>44692.858680555553</v>
      </c>
      <c r="AJ78">
        <v>582</v>
      </c>
      <c r="AK78">
        <v>1</v>
      </c>
      <c r="AL78">
        <v>0</v>
      </c>
      <c r="AM78">
        <v>1</v>
      </c>
      <c r="AN78">
        <v>0</v>
      </c>
      <c r="AO78">
        <v>1</v>
      </c>
      <c r="AP78">
        <v>-75</v>
      </c>
      <c r="AQ78">
        <v>0</v>
      </c>
      <c r="AR78">
        <v>0</v>
      </c>
      <c r="AS78">
        <v>0</v>
      </c>
      <c r="AT78" t="s">
        <v>87</v>
      </c>
      <c r="AU78" t="s">
        <v>87</v>
      </c>
      <c r="AV78" t="s">
        <v>87</v>
      </c>
      <c r="AW78" t="s">
        <v>87</v>
      </c>
      <c r="AX78" t="s">
        <v>87</v>
      </c>
      <c r="AY78" t="s">
        <v>87</v>
      </c>
      <c r="AZ78" t="s">
        <v>87</v>
      </c>
      <c r="BA78" t="s">
        <v>87</v>
      </c>
      <c r="BB78" t="s">
        <v>87</v>
      </c>
      <c r="BC78" t="s">
        <v>87</v>
      </c>
      <c r="BD78" t="s">
        <v>87</v>
      </c>
      <c r="BE78" t="s">
        <v>87</v>
      </c>
    </row>
    <row r="79" spans="1:57">
      <c r="A79" t="s">
        <v>285</v>
      </c>
      <c r="B79" t="s">
        <v>79</v>
      </c>
      <c r="C79" t="s">
        <v>286</v>
      </c>
      <c r="D79" t="s">
        <v>81</v>
      </c>
      <c r="E79" s="2">
        <f>HYPERLINK("capsilon://?command=openfolder&amp;siteaddress=FAM.docvelocity-na8.net&amp;folderid=FXF9CC45FD-7199-4486-64F4-108F205932F5","FX22041029")</f>
        <v>0</v>
      </c>
      <c r="F79" t="s">
        <v>19</v>
      </c>
      <c r="G79" t="s">
        <v>19</v>
      </c>
      <c r="H79" t="s">
        <v>82</v>
      </c>
      <c r="I79" t="s">
        <v>287</v>
      </c>
      <c r="J79">
        <v>0</v>
      </c>
      <c r="K79" t="s">
        <v>84</v>
      </c>
      <c r="L79" t="s">
        <v>85</v>
      </c>
      <c r="M79" t="s">
        <v>86</v>
      </c>
      <c r="N79">
        <v>2</v>
      </c>
      <c r="O79" s="1">
        <v>44692.97452546296</v>
      </c>
      <c r="P79" s="1">
        <v>44693.022847222222</v>
      </c>
      <c r="Q79">
        <v>3924</v>
      </c>
      <c r="R79">
        <v>251</v>
      </c>
      <c r="S79" t="b">
        <v>0</v>
      </c>
      <c r="T79" t="s">
        <v>87</v>
      </c>
      <c r="U79" t="b">
        <v>0</v>
      </c>
      <c r="V79" t="s">
        <v>288</v>
      </c>
      <c r="W79" s="1">
        <v>44692.996342592596</v>
      </c>
      <c r="X79">
        <v>215</v>
      </c>
      <c r="Y79">
        <v>0</v>
      </c>
      <c r="Z79">
        <v>0</v>
      </c>
      <c r="AA79">
        <v>0</v>
      </c>
      <c r="AB79">
        <v>37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289</v>
      </c>
      <c r="AI79" s="1">
        <v>44693.022847222222</v>
      </c>
      <c r="AJ79">
        <v>36</v>
      </c>
      <c r="AK79">
        <v>0</v>
      </c>
      <c r="AL79">
        <v>0</v>
      </c>
      <c r="AM79">
        <v>0</v>
      </c>
      <c r="AN79">
        <v>37</v>
      </c>
      <c r="AO79">
        <v>0</v>
      </c>
      <c r="AP79">
        <v>0</v>
      </c>
      <c r="AQ79">
        <v>0</v>
      </c>
      <c r="AR79">
        <v>0</v>
      </c>
      <c r="AS79">
        <v>0</v>
      </c>
      <c r="AT79" t="s">
        <v>87</v>
      </c>
      <c r="AU79" t="s">
        <v>87</v>
      </c>
      <c r="AV79" t="s">
        <v>87</v>
      </c>
      <c r="AW79" t="s">
        <v>87</v>
      </c>
      <c r="AX79" t="s">
        <v>87</v>
      </c>
      <c r="AY79" t="s">
        <v>87</v>
      </c>
      <c r="AZ79" t="s">
        <v>87</v>
      </c>
      <c r="BA79" t="s">
        <v>87</v>
      </c>
      <c r="BB79" t="s">
        <v>87</v>
      </c>
      <c r="BC79" t="s">
        <v>87</v>
      </c>
      <c r="BD79" t="s">
        <v>87</v>
      </c>
      <c r="BE79" t="s">
        <v>87</v>
      </c>
    </row>
    <row r="80" spans="1:57">
      <c r="A80" t="s">
        <v>290</v>
      </c>
      <c r="B80" t="s">
        <v>79</v>
      </c>
      <c r="C80" t="s">
        <v>210</v>
      </c>
      <c r="D80" t="s">
        <v>81</v>
      </c>
      <c r="E80" s="2">
        <f>HYPERLINK("capsilon://?command=openfolder&amp;siteaddress=FAM.docvelocity-na8.net&amp;folderid=FX3530D473-CBDB-78CC-46DE-3BA0C1DF5EB9","FX22051218")</f>
        <v>0</v>
      </c>
      <c r="F80" t="s">
        <v>19</v>
      </c>
      <c r="G80" t="s">
        <v>19</v>
      </c>
      <c r="H80" t="s">
        <v>82</v>
      </c>
      <c r="I80" t="s">
        <v>291</v>
      </c>
      <c r="J80">
        <v>0</v>
      </c>
      <c r="K80" t="s">
        <v>84</v>
      </c>
      <c r="L80" t="s">
        <v>85</v>
      </c>
      <c r="M80" t="s">
        <v>86</v>
      </c>
      <c r="N80">
        <v>2</v>
      </c>
      <c r="O80" s="1">
        <v>44693.364004629628</v>
      </c>
      <c r="P80" s="1">
        <v>44693.373217592591</v>
      </c>
      <c r="Q80">
        <v>667</v>
      </c>
      <c r="R80">
        <v>129</v>
      </c>
      <c r="S80" t="b">
        <v>0</v>
      </c>
      <c r="T80" t="s">
        <v>87</v>
      </c>
      <c r="U80" t="b">
        <v>0</v>
      </c>
      <c r="V80" t="s">
        <v>154</v>
      </c>
      <c r="W80" s="1">
        <v>44693.368368055555</v>
      </c>
      <c r="X80">
        <v>80</v>
      </c>
      <c r="Y80">
        <v>0</v>
      </c>
      <c r="Z80">
        <v>0</v>
      </c>
      <c r="AA80">
        <v>0</v>
      </c>
      <c r="AB80">
        <v>52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183</v>
      </c>
      <c r="AI80" s="1">
        <v>44693.373217592591</v>
      </c>
      <c r="AJ80">
        <v>32</v>
      </c>
      <c r="AK80">
        <v>0</v>
      </c>
      <c r="AL80">
        <v>0</v>
      </c>
      <c r="AM80">
        <v>0</v>
      </c>
      <c r="AN80">
        <v>52</v>
      </c>
      <c r="AO80">
        <v>0</v>
      </c>
      <c r="AP80">
        <v>0</v>
      </c>
      <c r="AQ80">
        <v>0</v>
      </c>
      <c r="AR80">
        <v>0</v>
      </c>
      <c r="AS80">
        <v>0</v>
      </c>
      <c r="AT80" t="s">
        <v>87</v>
      </c>
      <c r="AU80" t="s">
        <v>87</v>
      </c>
      <c r="AV80" t="s">
        <v>87</v>
      </c>
      <c r="AW80" t="s">
        <v>87</v>
      </c>
      <c r="AX80" t="s">
        <v>87</v>
      </c>
      <c r="AY80" t="s">
        <v>87</v>
      </c>
      <c r="AZ80" t="s">
        <v>87</v>
      </c>
      <c r="BA80" t="s">
        <v>87</v>
      </c>
      <c r="BB80" t="s">
        <v>87</v>
      </c>
      <c r="BC80" t="s">
        <v>87</v>
      </c>
      <c r="BD80" t="s">
        <v>87</v>
      </c>
      <c r="BE80" t="s">
        <v>87</v>
      </c>
    </row>
    <row r="81" spans="1:57">
      <c r="A81" t="s">
        <v>292</v>
      </c>
      <c r="B81" t="s">
        <v>79</v>
      </c>
      <c r="C81" t="s">
        <v>293</v>
      </c>
      <c r="D81" t="s">
        <v>81</v>
      </c>
      <c r="E81" s="2">
        <f>HYPERLINK("capsilon://?command=openfolder&amp;siteaddress=FAM.docvelocity-na8.net&amp;folderid=FX26D4EBBB-7181-7F44-47B4-D555DE9E1C67","FX22052171")</f>
        <v>0</v>
      </c>
      <c r="F81" t="s">
        <v>19</v>
      </c>
      <c r="G81" t="s">
        <v>19</v>
      </c>
      <c r="H81" t="s">
        <v>82</v>
      </c>
      <c r="I81" t="s">
        <v>294</v>
      </c>
      <c r="J81">
        <v>0</v>
      </c>
      <c r="K81" t="s">
        <v>84</v>
      </c>
      <c r="L81" t="s">
        <v>85</v>
      </c>
      <c r="M81" t="s">
        <v>86</v>
      </c>
      <c r="N81">
        <v>2</v>
      </c>
      <c r="O81" s="1">
        <v>44693.572835648149</v>
      </c>
      <c r="P81" s="1">
        <v>44693.605856481481</v>
      </c>
      <c r="Q81">
        <v>2799</v>
      </c>
      <c r="R81">
        <v>54</v>
      </c>
      <c r="S81" t="b">
        <v>0</v>
      </c>
      <c r="T81" t="s">
        <v>87</v>
      </c>
      <c r="U81" t="b">
        <v>0</v>
      </c>
      <c r="V81" t="s">
        <v>163</v>
      </c>
      <c r="W81" s="1">
        <v>44693.579583333332</v>
      </c>
      <c r="X81">
        <v>15</v>
      </c>
      <c r="Y81">
        <v>0</v>
      </c>
      <c r="Z81">
        <v>0</v>
      </c>
      <c r="AA81">
        <v>0</v>
      </c>
      <c r="AB81">
        <v>52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95</v>
      </c>
      <c r="AI81" s="1">
        <v>44693.605856481481</v>
      </c>
      <c r="AJ81">
        <v>21</v>
      </c>
      <c r="AK81">
        <v>0</v>
      </c>
      <c r="AL81">
        <v>0</v>
      </c>
      <c r="AM81">
        <v>0</v>
      </c>
      <c r="AN81">
        <v>52</v>
      </c>
      <c r="AO81">
        <v>0</v>
      </c>
      <c r="AP81">
        <v>0</v>
      </c>
      <c r="AQ81">
        <v>0</v>
      </c>
      <c r="AR81">
        <v>0</v>
      </c>
      <c r="AS81">
        <v>0</v>
      </c>
      <c r="AT81" t="s">
        <v>87</v>
      </c>
      <c r="AU81" t="s">
        <v>87</v>
      </c>
      <c r="AV81" t="s">
        <v>87</v>
      </c>
      <c r="AW81" t="s">
        <v>87</v>
      </c>
      <c r="AX81" t="s">
        <v>87</v>
      </c>
      <c r="AY81" t="s">
        <v>87</v>
      </c>
      <c r="AZ81" t="s">
        <v>87</v>
      </c>
      <c r="BA81" t="s">
        <v>87</v>
      </c>
      <c r="BB81" t="s">
        <v>87</v>
      </c>
      <c r="BC81" t="s">
        <v>87</v>
      </c>
      <c r="BD81" t="s">
        <v>87</v>
      </c>
      <c r="BE81" t="s">
        <v>87</v>
      </c>
    </row>
    <row r="82" spans="1:57">
      <c r="A82" t="s">
        <v>295</v>
      </c>
      <c r="B82" t="s">
        <v>79</v>
      </c>
      <c r="C82" t="s">
        <v>296</v>
      </c>
      <c r="D82" t="s">
        <v>81</v>
      </c>
      <c r="E82" s="2">
        <f>HYPERLINK("capsilon://?command=openfolder&amp;siteaddress=FAM.docvelocity-na8.net&amp;folderid=FX36C6458F-B04C-86CB-0911-3B4BF92888E2","FX22044266")</f>
        <v>0</v>
      </c>
      <c r="F82" t="s">
        <v>19</v>
      </c>
      <c r="G82" t="s">
        <v>19</v>
      </c>
      <c r="H82" t="s">
        <v>82</v>
      </c>
      <c r="I82" t="s">
        <v>297</v>
      </c>
      <c r="J82">
        <v>0</v>
      </c>
      <c r="K82" t="s">
        <v>84</v>
      </c>
      <c r="L82" t="s">
        <v>85</v>
      </c>
      <c r="M82" t="s">
        <v>86</v>
      </c>
      <c r="N82">
        <v>2</v>
      </c>
      <c r="O82" s="1">
        <v>44693.603703703702</v>
      </c>
      <c r="P82" s="1">
        <v>44693.644687499997</v>
      </c>
      <c r="Q82">
        <v>3380</v>
      </c>
      <c r="R82">
        <v>161</v>
      </c>
      <c r="S82" t="b">
        <v>0</v>
      </c>
      <c r="T82" t="s">
        <v>87</v>
      </c>
      <c r="U82" t="b">
        <v>0</v>
      </c>
      <c r="V82" t="s">
        <v>99</v>
      </c>
      <c r="W82" s="1">
        <v>44693.641909722224</v>
      </c>
      <c r="X82">
        <v>36</v>
      </c>
      <c r="Y82">
        <v>0</v>
      </c>
      <c r="Z82">
        <v>0</v>
      </c>
      <c r="AA82">
        <v>0</v>
      </c>
      <c r="AB82">
        <v>52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95</v>
      </c>
      <c r="AI82" s="1">
        <v>44693.644687499997</v>
      </c>
      <c r="AJ82">
        <v>21</v>
      </c>
      <c r="AK82">
        <v>0</v>
      </c>
      <c r="AL82">
        <v>0</v>
      </c>
      <c r="AM82">
        <v>0</v>
      </c>
      <c r="AN82">
        <v>52</v>
      </c>
      <c r="AO82">
        <v>0</v>
      </c>
      <c r="AP82">
        <v>0</v>
      </c>
      <c r="AQ82">
        <v>0</v>
      </c>
      <c r="AR82">
        <v>0</v>
      </c>
      <c r="AS82">
        <v>0</v>
      </c>
      <c r="AT82" t="s">
        <v>87</v>
      </c>
      <c r="AU82" t="s">
        <v>87</v>
      </c>
      <c r="AV82" t="s">
        <v>87</v>
      </c>
      <c r="AW82" t="s">
        <v>87</v>
      </c>
      <c r="AX82" t="s">
        <v>87</v>
      </c>
      <c r="AY82" t="s">
        <v>87</v>
      </c>
      <c r="AZ82" t="s">
        <v>87</v>
      </c>
      <c r="BA82" t="s">
        <v>87</v>
      </c>
      <c r="BB82" t="s">
        <v>87</v>
      </c>
      <c r="BC82" t="s">
        <v>87</v>
      </c>
      <c r="BD82" t="s">
        <v>87</v>
      </c>
      <c r="BE82" t="s">
        <v>87</v>
      </c>
    </row>
    <row r="83" spans="1:57">
      <c r="A83" t="s">
        <v>298</v>
      </c>
      <c r="B83" t="s">
        <v>79</v>
      </c>
      <c r="C83" t="s">
        <v>299</v>
      </c>
      <c r="D83" t="s">
        <v>81</v>
      </c>
      <c r="E83" s="2">
        <f>HYPERLINK("capsilon://?command=openfolder&amp;siteaddress=FAM.docvelocity-na8.net&amp;folderid=FXD9E6C64D-1C44-A0A0-331D-3F61A820E00C","FX22052420")</f>
        <v>0</v>
      </c>
      <c r="F83" t="s">
        <v>19</v>
      </c>
      <c r="G83" t="s">
        <v>19</v>
      </c>
      <c r="H83" t="s">
        <v>82</v>
      </c>
      <c r="I83" t="s">
        <v>300</v>
      </c>
      <c r="J83">
        <v>145</v>
      </c>
      <c r="K83" t="s">
        <v>84</v>
      </c>
      <c r="L83" t="s">
        <v>85</v>
      </c>
      <c r="M83" t="s">
        <v>86</v>
      </c>
      <c r="N83">
        <v>1</v>
      </c>
      <c r="O83" s="1">
        <v>44693.644502314812</v>
      </c>
      <c r="P83" s="1">
        <v>44693.655694444446</v>
      </c>
      <c r="Q83">
        <v>823</v>
      </c>
      <c r="R83">
        <v>144</v>
      </c>
      <c r="S83" t="b">
        <v>0</v>
      </c>
      <c r="T83" t="s">
        <v>87</v>
      </c>
      <c r="U83" t="b">
        <v>0</v>
      </c>
      <c r="V83" t="s">
        <v>150</v>
      </c>
      <c r="W83" s="1">
        <v>44693.655694444446</v>
      </c>
      <c r="X83">
        <v>126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145</v>
      </c>
      <c r="AE83">
        <v>140</v>
      </c>
      <c r="AF83">
        <v>0</v>
      </c>
      <c r="AG83">
        <v>2</v>
      </c>
      <c r="AH83" t="s">
        <v>87</v>
      </c>
      <c r="AI83" t="s">
        <v>87</v>
      </c>
      <c r="AJ83" t="s">
        <v>87</v>
      </c>
      <c r="AK83" t="s">
        <v>87</v>
      </c>
      <c r="AL83" t="s">
        <v>87</v>
      </c>
      <c r="AM83" t="s">
        <v>87</v>
      </c>
      <c r="AN83" t="s">
        <v>87</v>
      </c>
      <c r="AO83" t="s">
        <v>87</v>
      </c>
      <c r="AP83" t="s">
        <v>87</v>
      </c>
      <c r="AQ83" t="s">
        <v>87</v>
      </c>
      <c r="AR83" t="s">
        <v>87</v>
      </c>
      <c r="AS83" t="s">
        <v>87</v>
      </c>
      <c r="AT83" t="s">
        <v>87</v>
      </c>
      <c r="AU83" t="s">
        <v>87</v>
      </c>
      <c r="AV83" t="s">
        <v>87</v>
      </c>
      <c r="AW83" t="s">
        <v>87</v>
      </c>
      <c r="AX83" t="s">
        <v>87</v>
      </c>
      <c r="AY83" t="s">
        <v>87</v>
      </c>
      <c r="AZ83" t="s">
        <v>87</v>
      </c>
      <c r="BA83" t="s">
        <v>87</v>
      </c>
      <c r="BB83" t="s">
        <v>87</v>
      </c>
      <c r="BC83" t="s">
        <v>87</v>
      </c>
      <c r="BD83" t="s">
        <v>87</v>
      </c>
      <c r="BE83" t="s">
        <v>87</v>
      </c>
    </row>
    <row r="84" spans="1:57">
      <c r="A84" t="s">
        <v>301</v>
      </c>
      <c r="B84" t="s">
        <v>79</v>
      </c>
      <c r="C84" t="s">
        <v>302</v>
      </c>
      <c r="D84" t="s">
        <v>81</v>
      </c>
      <c r="E84" s="2">
        <f>HYPERLINK("capsilon://?command=openfolder&amp;siteaddress=FAM.docvelocity-na8.net&amp;folderid=FX03175646-DB9A-CFCB-742F-A0D8946A526A","FX22053351")</f>
        <v>0</v>
      </c>
      <c r="F84" t="s">
        <v>19</v>
      </c>
      <c r="G84" t="s">
        <v>19</v>
      </c>
      <c r="H84" t="s">
        <v>82</v>
      </c>
      <c r="I84" t="s">
        <v>303</v>
      </c>
      <c r="J84">
        <v>0</v>
      </c>
      <c r="K84" t="s">
        <v>84</v>
      </c>
      <c r="L84" t="s">
        <v>85</v>
      </c>
      <c r="M84" t="s">
        <v>86</v>
      </c>
      <c r="N84">
        <v>2</v>
      </c>
      <c r="O84" s="1">
        <v>44693.64634259259</v>
      </c>
      <c r="P84" s="1">
        <v>44693.658576388887</v>
      </c>
      <c r="Q84">
        <v>994</v>
      </c>
      <c r="R84">
        <v>63</v>
      </c>
      <c r="S84" t="b">
        <v>0</v>
      </c>
      <c r="T84" t="s">
        <v>87</v>
      </c>
      <c r="U84" t="b">
        <v>0</v>
      </c>
      <c r="V84" t="s">
        <v>99</v>
      </c>
      <c r="W84" s="1">
        <v>44693.654097222221</v>
      </c>
      <c r="X84">
        <v>40</v>
      </c>
      <c r="Y84">
        <v>0</v>
      </c>
      <c r="Z84">
        <v>0</v>
      </c>
      <c r="AA84">
        <v>0</v>
      </c>
      <c r="AB84">
        <v>52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95</v>
      </c>
      <c r="AI84" s="1">
        <v>44693.658576388887</v>
      </c>
      <c r="AJ84">
        <v>17</v>
      </c>
      <c r="AK84">
        <v>0</v>
      </c>
      <c r="AL84">
        <v>0</v>
      </c>
      <c r="AM84">
        <v>0</v>
      </c>
      <c r="AN84">
        <v>52</v>
      </c>
      <c r="AO84">
        <v>0</v>
      </c>
      <c r="AP84">
        <v>0</v>
      </c>
      <c r="AQ84">
        <v>0</v>
      </c>
      <c r="AR84">
        <v>0</v>
      </c>
      <c r="AS84">
        <v>0</v>
      </c>
      <c r="AT84" t="s">
        <v>87</v>
      </c>
      <c r="AU84" t="s">
        <v>87</v>
      </c>
      <c r="AV84" t="s">
        <v>87</v>
      </c>
      <c r="AW84" t="s">
        <v>87</v>
      </c>
      <c r="AX84" t="s">
        <v>87</v>
      </c>
      <c r="AY84" t="s">
        <v>87</v>
      </c>
      <c r="AZ84" t="s">
        <v>87</v>
      </c>
      <c r="BA84" t="s">
        <v>87</v>
      </c>
      <c r="BB84" t="s">
        <v>87</v>
      </c>
      <c r="BC84" t="s">
        <v>87</v>
      </c>
      <c r="BD84" t="s">
        <v>87</v>
      </c>
      <c r="BE84" t="s">
        <v>87</v>
      </c>
    </row>
    <row r="85" spans="1:57">
      <c r="A85" t="s">
        <v>304</v>
      </c>
      <c r="B85" t="s">
        <v>79</v>
      </c>
      <c r="C85" t="s">
        <v>299</v>
      </c>
      <c r="D85" t="s">
        <v>81</v>
      </c>
      <c r="E85" s="2">
        <f>HYPERLINK("capsilon://?command=openfolder&amp;siteaddress=FAM.docvelocity-na8.net&amp;folderid=FXD9E6C64D-1C44-A0A0-331D-3F61A820E00C","FX22052420")</f>
        <v>0</v>
      </c>
      <c r="F85" t="s">
        <v>19</v>
      </c>
      <c r="G85" t="s">
        <v>19</v>
      </c>
      <c r="H85" t="s">
        <v>82</v>
      </c>
      <c r="I85" t="s">
        <v>300</v>
      </c>
      <c r="J85">
        <v>169</v>
      </c>
      <c r="K85" t="s">
        <v>84</v>
      </c>
      <c r="L85" t="s">
        <v>85</v>
      </c>
      <c r="M85" t="s">
        <v>86</v>
      </c>
      <c r="N85">
        <v>2</v>
      </c>
      <c r="O85" s="1">
        <v>44693.656400462962</v>
      </c>
      <c r="P85" s="1">
        <v>44693.721053240741</v>
      </c>
      <c r="Q85">
        <v>3650</v>
      </c>
      <c r="R85">
        <v>1936</v>
      </c>
      <c r="S85" t="b">
        <v>0</v>
      </c>
      <c r="T85" t="s">
        <v>87</v>
      </c>
      <c r="U85" t="b">
        <v>1</v>
      </c>
      <c r="V85" t="s">
        <v>99</v>
      </c>
      <c r="W85" s="1">
        <v>44693.675428240742</v>
      </c>
      <c r="X85">
        <v>1160</v>
      </c>
      <c r="Y85">
        <v>158</v>
      </c>
      <c r="Z85">
        <v>0</v>
      </c>
      <c r="AA85">
        <v>158</v>
      </c>
      <c r="AB85">
        <v>0</v>
      </c>
      <c r="AC85">
        <v>55</v>
      </c>
      <c r="AD85">
        <v>11</v>
      </c>
      <c r="AE85">
        <v>0</v>
      </c>
      <c r="AF85">
        <v>0</v>
      </c>
      <c r="AG85">
        <v>0</v>
      </c>
      <c r="AH85" t="s">
        <v>95</v>
      </c>
      <c r="AI85" s="1">
        <v>44693.721053240741</v>
      </c>
      <c r="AJ85">
        <v>749</v>
      </c>
      <c r="AK85">
        <v>2</v>
      </c>
      <c r="AL85">
        <v>0</v>
      </c>
      <c r="AM85">
        <v>2</v>
      </c>
      <c r="AN85">
        <v>0</v>
      </c>
      <c r="AO85">
        <v>2</v>
      </c>
      <c r="AP85">
        <v>9</v>
      </c>
      <c r="AQ85">
        <v>0</v>
      </c>
      <c r="AR85">
        <v>0</v>
      </c>
      <c r="AS85">
        <v>0</v>
      </c>
      <c r="AT85" t="s">
        <v>87</v>
      </c>
      <c r="AU85" t="s">
        <v>87</v>
      </c>
      <c r="AV85" t="s">
        <v>87</v>
      </c>
      <c r="AW85" t="s">
        <v>87</v>
      </c>
      <c r="AX85" t="s">
        <v>87</v>
      </c>
      <c r="AY85" t="s">
        <v>87</v>
      </c>
      <c r="AZ85" t="s">
        <v>87</v>
      </c>
      <c r="BA85" t="s">
        <v>87</v>
      </c>
      <c r="BB85" t="s">
        <v>87</v>
      </c>
      <c r="BC85" t="s">
        <v>87</v>
      </c>
      <c r="BD85" t="s">
        <v>87</v>
      </c>
      <c r="BE85" t="s">
        <v>87</v>
      </c>
    </row>
    <row r="86" spans="1:57">
      <c r="A86" t="s">
        <v>305</v>
      </c>
      <c r="B86" t="s">
        <v>79</v>
      </c>
      <c r="C86" t="s">
        <v>306</v>
      </c>
      <c r="D86" t="s">
        <v>81</v>
      </c>
      <c r="E86" s="2">
        <f>HYPERLINK("capsilon://?command=openfolder&amp;siteaddress=FAM.docvelocity-na8.net&amp;folderid=FXE27A1FF1-AD9F-6329-C1F5-691E786C0FBD","FX22052051")</f>
        <v>0</v>
      </c>
      <c r="F86" t="s">
        <v>19</v>
      </c>
      <c r="G86" t="s">
        <v>19</v>
      </c>
      <c r="H86" t="s">
        <v>82</v>
      </c>
      <c r="I86" t="s">
        <v>307</v>
      </c>
      <c r="J86">
        <v>0</v>
      </c>
      <c r="K86" t="s">
        <v>84</v>
      </c>
      <c r="L86" t="s">
        <v>85</v>
      </c>
      <c r="M86" t="s">
        <v>86</v>
      </c>
      <c r="N86">
        <v>2</v>
      </c>
      <c r="O86" s="1">
        <v>44694.352511574078</v>
      </c>
      <c r="P86" s="1">
        <v>44694.356724537036</v>
      </c>
      <c r="Q86">
        <v>183</v>
      </c>
      <c r="R86">
        <v>181</v>
      </c>
      <c r="S86" t="b">
        <v>0</v>
      </c>
      <c r="T86" t="s">
        <v>87</v>
      </c>
      <c r="U86" t="b">
        <v>0</v>
      </c>
      <c r="V86" t="s">
        <v>154</v>
      </c>
      <c r="W86" s="1">
        <v>44694.353622685187</v>
      </c>
      <c r="X86">
        <v>91</v>
      </c>
      <c r="Y86">
        <v>9</v>
      </c>
      <c r="Z86">
        <v>0</v>
      </c>
      <c r="AA86">
        <v>9</v>
      </c>
      <c r="AB86">
        <v>0</v>
      </c>
      <c r="AC86">
        <v>2</v>
      </c>
      <c r="AD86">
        <v>-9</v>
      </c>
      <c r="AE86">
        <v>0</v>
      </c>
      <c r="AF86">
        <v>0</v>
      </c>
      <c r="AG86">
        <v>0</v>
      </c>
      <c r="AH86" t="s">
        <v>183</v>
      </c>
      <c r="AI86" s="1">
        <v>44694.356724537036</v>
      </c>
      <c r="AJ86">
        <v>90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-9</v>
      </c>
      <c r="AQ86">
        <v>0</v>
      </c>
      <c r="AR86">
        <v>0</v>
      </c>
      <c r="AS86">
        <v>0</v>
      </c>
      <c r="AT86" t="s">
        <v>87</v>
      </c>
      <c r="AU86" t="s">
        <v>87</v>
      </c>
      <c r="AV86" t="s">
        <v>87</v>
      </c>
      <c r="AW86" t="s">
        <v>87</v>
      </c>
      <c r="AX86" t="s">
        <v>87</v>
      </c>
      <c r="AY86" t="s">
        <v>87</v>
      </c>
      <c r="AZ86" t="s">
        <v>87</v>
      </c>
      <c r="BA86" t="s">
        <v>87</v>
      </c>
      <c r="BB86" t="s">
        <v>87</v>
      </c>
      <c r="BC86" t="s">
        <v>87</v>
      </c>
      <c r="BD86" t="s">
        <v>87</v>
      </c>
      <c r="BE86" t="s">
        <v>87</v>
      </c>
    </row>
    <row r="87" spans="1:57">
      <c r="A87" t="s">
        <v>308</v>
      </c>
      <c r="B87" t="s">
        <v>79</v>
      </c>
      <c r="C87" t="s">
        <v>309</v>
      </c>
      <c r="D87" t="s">
        <v>81</v>
      </c>
      <c r="E87" s="2">
        <f>HYPERLINK("capsilon://?command=openfolder&amp;siteaddress=FAM.docvelocity-na8.net&amp;folderid=FX2482F84B-01C0-6257-9000-590D5BB723C9","FX22048387")</f>
        <v>0</v>
      </c>
      <c r="F87" t="s">
        <v>19</v>
      </c>
      <c r="G87" t="s">
        <v>19</v>
      </c>
      <c r="H87" t="s">
        <v>82</v>
      </c>
      <c r="I87" t="s">
        <v>310</v>
      </c>
      <c r="J87">
        <v>0</v>
      </c>
      <c r="K87" t="s">
        <v>84</v>
      </c>
      <c r="L87" t="s">
        <v>85</v>
      </c>
      <c r="M87" t="s">
        <v>86</v>
      </c>
      <c r="N87">
        <v>2</v>
      </c>
      <c r="O87" s="1">
        <v>44694.418935185182</v>
      </c>
      <c r="P87" s="1">
        <v>44694.42765046296</v>
      </c>
      <c r="Q87">
        <v>36</v>
      </c>
      <c r="R87">
        <v>717</v>
      </c>
      <c r="S87" t="b">
        <v>0</v>
      </c>
      <c r="T87" t="s">
        <v>87</v>
      </c>
      <c r="U87" t="b">
        <v>0</v>
      </c>
      <c r="V87" t="s">
        <v>154</v>
      </c>
      <c r="W87" s="1">
        <v>44694.425219907411</v>
      </c>
      <c r="X87">
        <v>539</v>
      </c>
      <c r="Y87">
        <v>37</v>
      </c>
      <c r="Z87">
        <v>0</v>
      </c>
      <c r="AA87">
        <v>37</v>
      </c>
      <c r="AB87">
        <v>0</v>
      </c>
      <c r="AC87">
        <v>31</v>
      </c>
      <c r="AD87">
        <v>-37</v>
      </c>
      <c r="AE87">
        <v>0</v>
      </c>
      <c r="AF87">
        <v>0</v>
      </c>
      <c r="AG87">
        <v>0</v>
      </c>
      <c r="AH87" t="s">
        <v>183</v>
      </c>
      <c r="AI87" s="1">
        <v>44694.42765046296</v>
      </c>
      <c r="AJ87">
        <v>178</v>
      </c>
      <c r="AK87">
        <v>1</v>
      </c>
      <c r="AL87">
        <v>0</v>
      </c>
      <c r="AM87">
        <v>1</v>
      </c>
      <c r="AN87">
        <v>0</v>
      </c>
      <c r="AO87">
        <v>1</v>
      </c>
      <c r="AP87">
        <v>-38</v>
      </c>
      <c r="AQ87">
        <v>0</v>
      </c>
      <c r="AR87">
        <v>0</v>
      </c>
      <c r="AS87">
        <v>0</v>
      </c>
      <c r="AT87" t="s">
        <v>87</v>
      </c>
      <c r="AU87" t="s">
        <v>87</v>
      </c>
      <c r="AV87" t="s">
        <v>87</v>
      </c>
      <c r="AW87" t="s">
        <v>87</v>
      </c>
      <c r="AX87" t="s">
        <v>87</v>
      </c>
      <c r="AY87" t="s">
        <v>87</v>
      </c>
      <c r="AZ87" t="s">
        <v>87</v>
      </c>
      <c r="BA87" t="s">
        <v>87</v>
      </c>
      <c r="BB87" t="s">
        <v>87</v>
      </c>
      <c r="BC87" t="s">
        <v>87</v>
      </c>
      <c r="BD87" t="s">
        <v>87</v>
      </c>
      <c r="BE87" t="s">
        <v>87</v>
      </c>
    </row>
    <row r="88" spans="1:57">
      <c r="A88" t="s">
        <v>311</v>
      </c>
      <c r="B88" t="s">
        <v>79</v>
      </c>
      <c r="C88" t="s">
        <v>312</v>
      </c>
      <c r="D88" t="s">
        <v>81</v>
      </c>
      <c r="E88" s="2">
        <f>HYPERLINK("capsilon://?command=openfolder&amp;siteaddress=FAM.docvelocity-na8.net&amp;folderid=FXE8446041-41AB-C415-DE8C-0851F3D1F90B","FX220410761")</f>
        <v>0</v>
      </c>
      <c r="F88" t="s">
        <v>19</v>
      </c>
      <c r="G88" t="s">
        <v>19</v>
      </c>
      <c r="H88" t="s">
        <v>82</v>
      </c>
      <c r="I88" t="s">
        <v>313</v>
      </c>
      <c r="J88">
        <v>0</v>
      </c>
      <c r="K88" t="s">
        <v>84</v>
      </c>
      <c r="L88" t="s">
        <v>85</v>
      </c>
      <c r="M88" t="s">
        <v>86</v>
      </c>
      <c r="N88">
        <v>1</v>
      </c>
      <c r="O88" s="1">
        <v>44694.508692129632</v>
      </c>
      <c r="P88" s="1">
        <v>44694.528310185182</v>
      </c>
      <c r="Q88">
        <v>1522</v>
      </c>
      <c r="R88">
        <v>173</v>
      </c>
      <c r="S88" t="b">
        <v>0</v>
      </c>
      <c r="T88" t="s">
        <v>87</v>
      </c>
      <c r="U88" t="b">
        <v>0</v>
      </c>
      <c r="V88" t="s">
        <v>150</v>
      </c>
      <c r="W88" s="1">
        <v>44694.528310185182</v>
      </c>
      <c r="X88">
        <v>98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52</v>
      </c>
      <c r="AF88">
        <v>0</v>
      </c>
      <c r="AG88">
        <v>2</v>
      </c>
      <c r="AH88" t="s">
        <v>87</v>
      </c>
      <c r="AI88" t="s">
        <v>87</v>
      </c>
      <c r="AJ88" t="s">
        <v>87</v>
      </c>
      <c r="AK88" t="s">
        <v>87</v>
      </c>
      <c r="AL88" t="s">
        <v>87</v>
      </c>
      <c r="AM88" t="s">
        <v>87</v>
      </c>
      <c r="AN88" t="s">
        <v>87</v>
      </c>
      <c r="AO88" t="s">
        <v>87</v>
      </c>
      <c r="AP88" t="s">
        <v>87</v>
      </c>
      <c r="AQ88" t="s">
        <v>87</v>
      </c>
      <c r="AR88" t="s">
        <v>87</v>
      </c>
      <c r="AS88" t="s">
        <v>87</v>
      </c>
      <c r="AT88" t="s">
        <v>87</v>
      </c>
      <c r="AU88" t="s">
        <v>87</v>
      </c>
      <c r="AV88" t="s">
        <v>87</v>
      </c>
      <c r="AW88" t="s">
        <v>87</v>
      </c>
      <c r="AX88" t="s">
        <v>87</v>
      </c>
      <c r="AY88" t="s">
        <v>87</v>
      </c>
      <c r="AZ88" t="s">
        <v>87</v>
      </c>
      <c r="BA88" t="s">
        <v>87</v>
      </c>
      <c r="BB88" t="s">
        <v>87</v>
      </c>
      <c r="BC88" t="s">
        <v>87</v>
      </c>
      <c r="BD88" t="s">
        <v>87</v>
      </c>
      <c r="BE88" t="s">
        <v>87</v>
      </c>
    </row>
    <row r="89" spans="1:57">
      <c r="A89" t="s">
        <v>314</v>
      </c>
      <c r="B89" t="s">
        <v>79</v>
      </c>
      <c r="C89" t="s">
        <v>312</v>
      </c>
      <c r="D89" t="s">
        <v>81</v>
      </c>
      <c r="E89" s="2">
        <f>HYPERLINK("capsilon://?command=openfolder&amp;siteaddress=FAM.docvelocity-na8.net&amp;folderid=FXE8446041-41AB-C415-DE8C-0851F3D1F90B","FX220410761")</f>
        <v>0</v>
      </c>
      <c r="F89" t="s">
        <v>19</v>
      </c>
      <c r="G89" t="s">
        <v>19</v>
      </c>
      <c r="H89" t="s">
        <v>82</v>
      </c>
      <c r="I89" t="s">
        <v>313</v>
      </c>
      <c r="J89">
        <v>0</v>
      </c>
      <c r="K89" t="s">
        <v>84</v>
      </c>
      <c r="L89" t="s">
        <v>85</v>
      </c>
      <c r="M89" t="s">
        <v>86</v>
      </c>
      <c r="N89">
        <v>2</v>
      </c>
      <c r="O89" s="1">
        <v>44694.528877314813</v>
      </c>
      <c r="P89" s="1">
        <v>44694.587002314816</v>
      </c>
      <c r="Q89">
        <v>2092</v>
      </c>
      <c r="R89">
        <v>2930</v>
      </c>
      <c r="S89" t="b">
        <v>0</v>
      </c>
      <c r="T89" t="s">
        <v>87</v>
      </c>
      <c r="U89" t="b">
        <v>1</v>
      </c>
      <c r="V89" t="s">
        <v>88</v>
      </c>
      <c r="W89" s="1">
        <v>44694.569328703707</v>
      </c>
      <c r="X89">
        <v>2005</v>
      </c>
      <c r="Y89">
        <v>148</v>
      </c>
      <c r="Z89">
        <v>0</v>
      </c>
      <c r="AA89">
        <v>148</v>
      </c>
      <c r="AB89">
        <v>0</v>
      </c>
      <c r="AC89">
        <v>110</v>
      </c>
      <c r="AD89">
        <v>-148</v>
      </c>
      <c r="AE89">
        <v>0</v>
      </c>
      <c r="AF89">
        <v>0</v>
      </c>
      <c r="AG89">
        <v>0</v>
      </c>
      <c r="AH89" t="s">
        <v>95</v>
      </c>
      <c r="AI89" s="1">
        <v>44694.587002314816</v>
      </c>
      <c r="AJ89">
        <v>913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-148</v>
      </c>
      <c r="AQ89">
        <v>0</v>
      </c>
      <c r="AR89">
        <v>0</v>
      </c>
      <c r="AS89">
        <v>0</v>
      </c>
      <c r="AT89" t="s">
        <v>87</v>
      </c>
      <c r="AU89" t="s">
        <v>87</v>
      </c>
      <c r="AV89" t="s">
        <v>87</v>
      </c>
      <c r="AW89" t="s">
        <v>87</v>
      </c>
      <c r="AX89" t="s">
        <v>87</v>
      </c>
      <c r="AY89" t="s">
        <v>87</v>
      </c>
      <c r="AZ89" t="s">
        <v>87</v>
      </c>
      <c r="BA89" t="s">
        <v>87</v>
      </c>
      <c r="BB89" t="s">
        <v>87</v>
      </c>
      <c r="BC89" t="s">
        <v>87</v>
      </c>
      <c r="BD89" t="s">
        <v>87</v>
      </c>
      <c r="BE89" t="s">
        <v>87</v>
      </c>
    </row>
    <row r="90" spans="1:57">
      <c r="A90" t="s">
        <v>315</v>
      </c>
      <c r="B90" t="s">
        <v>79</v>
      </c>
      <c r="C90" t="s">
        <v>316</v>
      </c>
      <c r="D90" t="s">
        <v>81</v>
      </c>
      <c r="E90" s="2">
        <f>HYPERLINK("capsilon://?command=openfolder&amp;siteaddress=FAM.docvelocity-na8.net&amp;folderid=FX7A9A8B05-B31D-6340-25D6-0DD8E3D1BB74","FX220410773")</f>
        <v>0</v>
      </c>
      <c r="F90" t="s">
        <v>19</v>
      </c>
      <c r="G90" t="s">
        <v>19</v>
      </c>
      <c r="H90" t="s">
        <v>82</v>
      </c>
      <c r="I90" t="s">
        <v>317</v>
      </c>
      <c r="J90">
        <v>126</v>
      </c>
      <c r="K90" t="s">
        <v>84</v>
      </c>
      <c r="L90" t="s">
        <v>85</v>
      </c>
      <c r="M90" t="s">
        <v>86</v>
      </c>
      <c r="N90">
        <v>1</v>
      </c>
      <c r="O90" s="1">
        <v>44683.970266203702</v>
      </c>
      <c r="P90" s="1">
        <v>44683.98</v>
      </c>
      <c r="Q90">
        <v>656</v>
      </c>
      <c r="R90">
        <v>185</v>
      </c>
      <c r="S90" t="b">
        <v>0</v>
      </c>
      <c r="T90" t="s">
        <v>87</v>
      </c>
      <c r="U90" t="b">
        <v>0</v>
      </c>
      <c r="V90" t="s">
        <v>318</v>
      </c>
      <c r="W90" s="1">
        <v>44683.98</v>
      </c>
      <c r="X90">
        <v>185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126</v>
      </c>
      <c r="AE90">
        <v>121</v>
      </c>
      <c r="AF90">
        <v>0</v>
      </c>
      <c r="AG90">
        <v>3</v>
      </c>
      <c r="AH90" t="s">
        <v>87</v>
      </c>
      <c r="AI90" t="s">
        <v>87</v>
      </c>
      <c r="AJ90" t="s">
        <v>87</v>
      </c>
      <c r="AK90" t="s">
        <v>87</v>
      </c>
      <c r="AL90" t="s">
        <v>87</v>
      </c>
      <c r="AM90" t="s">
        <v>87</v>
      </c>
      <c r="AN90" t="s">
        <v>87</v>
      </c>
      <c r="AO90" t="s">
        <v>87</v>
      </c>
      <c r="AP90" t="s">
        <v>87</v>
      </c>
      <c r="AQ90" t="s">
        <v>87</v>
      </c>
      <c r="AR90" t="s">
        <v>87</v>
      </c>
      <c r="AS90" t="s">
        <v>87</v>
      </c>
      <c r="AT90" t="s">
        <v>87</v>
      </c>
      <c r="AU90" t="s">
        <v>87</v>
      </c>
      <c r="AV90" t="s">
        <v>87</v>
      </c>
      <c r="AW90" t="s">
        <v>87</v>
      </c>
      <c r="AX90" t="s">
        <v>87</v>
      </c>
      <c r="AY90" t="s">
        <v>87</v>
      </c>
      <c r="AZ90" t="s">
        <v>87</v>
      </c>
      <c r="BA90" t="s">
        <v>87</v>
      </c>
      <c r="BB90" t="s">
        <v>87</v>
      </c>
      <c r="BC90" t="s">
        <v>87</v>
      </c>
      <c r="BD90" t="s">
        <v>87</v>
      </c>
      <c r="BE90" t="s">
        <v>87</v>
      </c>
    </row>
    <row r="91" spans="1:57">
      <c r="A91" t="s">
        <v>319</v>
      </c>
      <c r="B91" t="s">
        <v>79</v>
      </c>
      <c r="C91" t="s">
        <v>316</v>
      </c>
      <c r="D91" t="s">
        <v>81</v>
      </c>
      <c r="E91" s="2">
        <f>HYPERLINK("capsilon://?command=openfolder&amp;siteaddress=FAM.docvelocity-na8.net&amp;folderid=FX7A9A8B05-B31D-6340-25D6-0DD8E3D1BB74","FX220410773")</f>
        <v>0</v>
      </c>
      <c r="F91" t="s">
        <v>19</v>
      </c>
      <c r="G91" t="s">
        <v>19</v>
      </c>
      <c r="H91" t="s">
        <v>82</v>
      </c>
      <c r="I91" t="s">
        <v>317</v>
      </c>
      <c r="J91">
        <v>174</v>
      </c>
      <c r="K91" t="s">
        <v>84</v>
      </c>
      <c r="L91" t="s">
        <v>85</v>
      </c>
      <c r="M91" t="s">
        <v>86</v>
      </c>
      <c r="N91">
        <v>2</v>
      </c>
      <c r="O91" s="1">
        <v>44683.98065972222</v>
      </c>
      <c r="P91" s="1">
        <v>44684.045520833337</v>
      </c>
      <c r="Q91">
        <v>4638</v>
      </c>
      <c r="R91">
        <v>966</v>
      </c>
      <c r="S91" t="b">
        <v>0</v>
      </c>
      <c r="T91" t="s">
        <v>87</v>
      </c>
      <c r="U91" t="b">
        <v>1</v>
      </c>
      <c r="V91" t="s">
        <v>320</v>
      </c>
      <c r="W91" s="1">
        <v>44683.996435185189</v>
      </c>
      <c r="X91">
        <v>353</v>
      </c>
      <c r="Y91">
        <v>159</v>
      </c>
      <c r="Z91">
        <v>0</v>
      </c>
      <c r="AA91">
        <v>159</v>
      </c>
      <c r="AB91">
        <v>0</v>
      </c>
      <c r="AC91">
        <v>8</v>
      </c>
      <c r="AD91">
        <v>15</v>
      </c>
      <c r="AE91">
        <v>0</v>
      </c>
      <c r="AF91">
        <v>0</v>
      </c>
      <c r="AG91">
        <v>0</v>
      </c>
      <c r="AH91" t="s">
        <v>284</v>
      </c>
      <c r="AI91" s="1">
        <v>44684.045520833337</v>
      </c>
      <c r="AJ91">
        <v>499</v>
      </c>
      <c r="AK91">
        <v>2</v>
      </c>
      <c r="AL91">
        <v>0</v>
      </c>
      <c r="AM91">
        <v>2</v>
      </c>
      <c r="AN91">
        <v>0</v>
      </c>
      <c r="AO91">
        <v>2</v>
      </c>
      <c r="AP91">
        <v>13</v>
      </c>
      <c r="AQ91">
        <v>0</v>
      </c>
      <c r="AR91">
        <v>0</v>
      </c>
      <c r="AS91">
        <v>0</v>
      </c>
      <c r="AT91" t="s">
        <v>87</v>
      </c>
      <c r="AU91" t="s">
        <v>87</v>
      </c>
      <c r="AV91" t="s">
        <v>87</v>
      </c>
      <c r="AW91" t="s">
        <v>87</v>
      </c>
      <c r="AX91" t="s">
        <v>87</v>
      </c>
      <c r="AY91" t="s">
        <v>87</v>
      </c>
      <c r="AZ91" t="s">
        <v>87</v>
      </c>
      <c r="BA91" t="s">
        <v>87</v>
      </c>
      <c r="BB91" t="s">
        <v>87</v>
      </c>
      <c r="BC91" t="s">
        <v>87</v>
      </c>
      <c r="BD91" t="s">
        <v>87</v>
      </c>
      <c r="BE91" t="s">
        <v>87</v>
      </c>
    </row>
    <row r="92" spans="1:57">
      <c r="A92" t="s">
        <v>321</v>
      </c>
      <c r="B92" t="s">
        <v>79</v>
      </c>
      <c r="C92" t="s">
        <v>322</v>
      </c>
      <c r="D92" t="s">
        <v>81</v>
      </c>
      <c r="E92" s="2">
        <f>HYPERLINK("capsilon://?command=openfolder&amp;siteaddress=FAM.docvelocity-na8.net&amp;folderid=FX131A8FD7-0162-1108-2DBA-5B041560B298","FX22042702")</f>
        <v>0</v>
      </c>
      <c r="F92" t="s">
        <v>19</v>
      </c>
      <c r="G92" t="s">
        <v>19</v>
      </c>
      <c r="H92" t="s">
        <v>82</v>
      </c>
      <c r="I92" t="s">
        <v>323</v>
      </c>
      <c r="J92">
        <v>0</v>
      </c>
      <c r="K92" t="s">
        <v>84</v>
      </c>
      <c r="L92" t="s">
        <v>85</v>
      </c>
      <c r="M92" t="s">
        <v>86</v>
      </c>
      <c r="N92">
        <v>2</v>
      </c>
      <c r="O92" s="1">
        <v>44694.680706018517</v>
      </c>
      <c r="P92" s="1">
        <v>44694.706886574073</v>
      </c>
      <c r="Q92">
        <v>2219</v>
      </c>
      <c r="R92">
        <v>43</v>
      </c>
      <c r="S92" t="b">
        <v>0</v>
      </c>
      <c r="T92" t="s">
        <v>87</v>
      </c>
      <c r="U92" t="b">
        <v>0</v>
      </c>
      <c r="V92" t="s">
        <v>201</v>
      </c>
      <c r="W92" s="1">
        <v>44694.683657407404</v>
      </c>
      <c r="X92">
        <v>25</v>
      </c>
      <c r="Y92">
        <v>0</v>
      </c>
      <c r="Z92">
        <v>0</v>
      </c>
      <c r="AA92">
        <v>0</v>
      </c>
      <c r="AB92">
        <v>52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95</v>
      </c>
      <c r="AI92" s="1">
        <v>44694.706886574073</v>
      </c>
      <c r="AJ92">
        <v>18</v>
      </c>
      <c r="AK92">
        <v>0</v>
      </c>
      <c r="AL92">
        <v>0</v>
      </c>
      <c r="AM92">
        <v>0</v>
      </c>
      <c r="AN92">
        <v>52</v>
      </c>
      <c r="AO92">
        <v>0</v>
      </c>
      <c r="AP92">
        <v>0</v>
      </c>
      <c r="AQ92">
        <v>0</v>
      </c>
      <c r="AR92">
        <v>0</v>
      </c>
      <c r="AS92">
        <v>0</v>
      </c>
      <c r="AT92" t="s">
        <v>87</v>
      </c>
      <c r="AU92" t="s">
        <v>87</v>
      </c>
      <c r="AV92" t="s">
        <v>87</v>
      </c>
      <c r="AW92" t="s">
        <v>87</v>
      </c>
      <c r="AX92" t="s">
        <v>87</v>
      </c>
      <c r="AY92" t="s">
        <v>87</v>
      </c>
      <c r="AZ92" t="s">
        <v>87</v>
      </c>
      <c r="BA92" t="s">
        <v>87</v>
      </c>
      <c r="BB92" t="s">
        <v>87</v>
      </c>
      <c r="BC92" t="s">
        <v>87</v>
      </c>
      <c r="BD92" t="s">
        <v>87</v>
      </c>
      <c r="BE92" t="s">
        <v>87</v>
      </c>
    </row>
    <row r="93" spans="1:57">
      <c r="A93" t="s">
        <v>324</v>
      </c>
      <c r="B93" t="s">
        <v>79</v>
      </c>
      <c r="C93" t="s">
        <v>322</v>
      </c>
      <c r="D93" t="s">
        <v>81</v>
      </c>
      <c r="E93" s="2">
        <f>HYPERLINK("capsilon://?command=openfolder&amp;siteaddress=FAM.docvelocity-na8.net&amp;folderid=FX131A8FD7-0162-1108-2DBA-5B041560B298","FX22042702")</f>
        <v>0</v>
      </c>
      <c r="F93" t="s">
        <v>19</v>
      </c>
      <c r="G93" t="s">
        <v>19</v>
      </c>
      <c r="H93" t="s">
        <v>82</v>
      </c>
      <c r="I93" t="s">
        <v>325</v>
      </c>
      <c r="J93">
        <v>0</v>
      </c>
      <c r="K93" t="s">
        <v>84</v>
      </c>
      <c r="L93" t="s">
        <v>85</v>
      </c>
      <c r="M93" t="s">
        <v>86</v>
      </c>
      <c r="N93">
        <v>2</v>
      </c>
      <c r="O93" s="1">
        <v>44694.680960648147</v>
      </c>
      <c r="P93" s="1">
        <v>44694.740752314814</v>
      </c>
      <c r="Q93">
        <v>2711</v>
      </c>
      <c r="R93">
        <v>2455</v>
      </c>
      <c r="S93" t="b">
        <v>0</v>
      </c>
      <c r="T93" t="s">
        <v>87</v>
      </c>
      <c r="U93" t="b">
        <v>0</v>
      </c>
      <c r="V93" t="s">
        <v>163</v>
      </c>
      <c r="W93" s="1">
        <v>44694.709409722222</v>
      </c>
      <c r="X93">
        <v>1455</v>
      </c>
      <c r="Y93">
        <v>104</v>
      </c>
      <c r="Z93">
        <v>0</v>
      </c>
      <c r="AA93">
        <v>104</v>
      </c>
      <c r="AB93">
        <v>0</v>
      </c>
      <c r="AC93">
        <v>84</v>
      </c>
      <c r="AD93">
        <v>-104</v>
      </c>
      <c r="AE93">
        <v>0</v>
      </c>
      <c r="AF93">
        <v>0</v>
      </c>
      <c r="AG93">
        <v>0</v>
      </c>
      <c r="AH93" t="s">
        <v>221</v>
      </c>
      <c r="AI93" s="1">
        <v>44694.740752314814</v>
      </c>
      <c r="AJ93">
        <v>951</v>
      </c>
      <c r="AK93">
        <v>6</v>
      </c>
      <c r="AL93">
        <v>0</v>
      </c>
      <c r="AM93">
        <v>6</v>
      </c>
      <c r="AN93">
        <v>0</v>
      </c>
      <c r="AO93">
        <v>6</v>
      </c>
      <c r="AP93">
        <v>-110</v>
      </c>
      <c r="AQ93">
        <v>0</v>
      </c>
      <c r="AR93">
        <v>0</v>
      </c>
      <c r="AS93">
        <v>0</v>
      </c>
      <c r="AT93" t="s">
        <v>87</v>
      </c>
      <c r="AU93" t="s">
        <v>87</v>
      </c>
      <c r="AV93" t="s">
        <v>87</v>
      </c>
      <c r="AW93" t="s">
        <v>87</v>
      </c>
      <c r="AX93" t="s">
        <v>87</v>
      </c>
      <c r="AY93" t="s">
        <v>87</v>
      </c>
      <c r="AZ93" t="s">
        <v>87</v>
      </c>
      <c r="BA93" t="s">
        <v>87</v>
      </c>
      <c r="BB93" t="s">
        <v>87</v>
      </c>
      <c r="BC93" t="s">
        <v>87</v>
      </c>
      <c r="BD93" t="s">
        <v>87</v>
      </c>
      <c r="BE93" t="s">
        <v>87</v>
      </c>
    </row>
    <row r="94" spans="1:57">
      <c r="A94" t="s">
        <v>326</v>
      </c>
      <c r="B94" t="s">
        <v>79</v>
      </c>
      <c r="C94" t="s">
        <v>241</v>
      </c>
      <c r="D94" t="s">
        <v>81</v>
      </c>
      <c r="E94" s="2">
        <f>HYPERLINK("capsilon://?command=openfolder&amp;siteaddress=FAM.docvelocity-na8.net&amp;folderid=FXF42F3B00-8864-6DBE-4AE0-9317011FA7FD","FX220410478")</f>
        <v>0</v>
      </c>
      <c r="F94" t="s">
        <v>19</v>
      </c>
      <c r="G94" t="s">
        <v>19</v>
      </c>
      <c r="H94" t="s">
        <v>82</v>
      </c>
      <c r="I94" t="s">
        <v>327</v>
      </c>
      <c r="J94">
        <v>105</v>
      </c>
      <c r="K94" t="s">
        <v>84</v>
      </c>
      <c r="L94" t="s">
        <v>85</v>
      </c>
      <c r="M94" t="s">
        <v>86</v>
      </c>
      <c r="N94">
        <v>1</v>
      </c>
      <c r="O94" s="1">
        <v>44697.32880787037</v>
      </c>
      <c r="P94" s="1">
        <v>44697.336562500001</v>
      </c>
      <c r="Q94">
        <v>592</v>
      </c>
      <c r="R94">
        <v>78</v>
      </c>
      <c r="S94" t="b">
        <v>0</v>
      </c>
      <c r="T94" t="s">
        <v>87</v>
      </c>
      <c r="U94" t="b">
        <v>0</v>
      </c>
      <c r="V94" t="s">
        <v>328</v>
      </c>
      <c r="W94" s="1">
        <v>44697.336562500001</v>
      </c>
      <c r="X94">
        <v>55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105</v>
      </c>
      <c r="AE94">
        <v>100</v>
      </c>
      <c r="AF94">
        <v>0</v>
      </c>
      <c r="AG94">
        <v>2</v>
      </c>
      <c r="AH94" t="s">
        <v>87</v>
      </c>
      <c r="AI94" t="s">
        <v>87</v>
      </c>
      <c r="AJ94" t="s">
        <v>87</v>
      </c>
      <c r="AK94" t="s">
        <v>87</v>
      </c>
      <c r="AL94" t="s">
        <v>87</v>
      </c>
      <c r="AM94" t="s">
        <v>87</v>
      </c>
      <c r="AN94" t="s">
        <v>87</v>
      </c>
      <c r="AO94" t="s">
        <v>87</v>
      </c>
      <c r="AP94" t="s">
        <v>87</v>
      </c>
      <c r="AQ94" t="s">
        <v>87</v>
      </c>
      <c r="AR94" t="s">
        <v>87</v>
      </c>
      <c r="AS94" t="s">
        <v>87</v>
      </c>
      <c r="AT94" t="s">
        <v>87</v>
      </c>
      <c r="AU94" t="s">
        <v>87</v>
      </c>
      <c r="AV94" t="s">
        <v>87</v>
      </c>
      <c r="AW94" t="s">
        <v>87</v>
      </c>
      <c r="AX94" t="s">
        <v>87</v>
      </c>
      <c r="AY94" t="s">
        <v>87</v>
      </c>
      <c r="AZ94" t="s">
        <v>87</v>
      </c>
      <c r="BA94" t="s">
        <v>87</v>
      </c>
      <c r="BB94" t="s">
        <v>87</v>
      </c>
      <c r="BC94" t="s">
        <v>87</v>
      </c>
      <c r="BD94" t="s">
        <v>87</v>
      </c>
      <c r="BE94" t="s">
        <v>87</v>
      </c>
    </row>
    <row r="95" spans="1:57">
      <c r="A95" t="s">
        <v>329</v>
      </c>
      <c r="B95" t="s">
        <v>79</v>
      </c>
      <c r="C95" t="s">
        <v>241</v>
      </c>
      <c r="D95" t="s">
        <v>81</v>
      </c>
      <c r="E95" s="2">
        <f>HYPERLINK("capsilon://?command=openfolder&amp;siteaddress=FAM.docvelocity-na8.net&amp;folderid=FXF42F3B00-8864-6DBE-4AE0-9317011FA7FD","FX220410478")</f>
        <v>0</v>
      </c>
      <c r="F95" t="s">
        <v>19</v>
      </c>
      <c r="G95" t="s">
        <v>19</v>
      </c>
      <c r="H95" t="s">
        <v>82</v>
      </c>
      <c r="I95" t="s">
        <v>327</v>
      </c>
      <c r="J95">
        <v>129</v>
      </c>
      <c r="K95" t="s">
        <v>84</v>
      </c>
      <c r="L95" t="s">
        <v>85</v>
      </c>
      <c r="M95" t="s">
        <v>86</v>
      </c>
      <c r="N95">
        <v>2</v>
      </c>
      <c r="O95" s="1">
        <v>44697.33730324074</v>
      </c>
      <c r="P95" s="1">
        <v>44697.350254629629</v>
      </c>
      <c r="Q95">
        <v>12</v>
      </c>
      <c r="R95">
        <v>1107</v>
      </c>
      <c r="S95" t="b">
        <v>0</v>
      </c>
      <c r="T95" t="s">
        <v>87</v>
      </c>
      <c r="U95" t="b">
        <v>1</v>
      </c>
      <c r="V95" t="s">
        <v>114</v>
      </c>
      <c r="W95" s="1">
        <v>44697.347141203703</v>
      </c>
      <c r="X95">
        <v>841</v>
      </c>
      <c r="Y95">
        <v>119</v>
      </c>
      <c r="Z95">
        <v>0</v>
      </c>
      <c r="AA95">
        <v>119</v>
      </c>
      <c r="AB95">
        <v>0</v>
      </c>
      <c r="AC95">
        <v>25</v>
      </c>
      <c r="AD95">
        <v>10</v>
      </c>
      <c r="AE95">
        <v>0</v>
      </c>
      <c r="AF95">
        <v>0</v>
      </c>
      <c r="AG95">
        <v>0</v>
      </c>
      <c r="AH95" t="s">
        <v>106</v>
      </c>
      <c r="AI95" s="1">
        <v>44697.350254629629</v>
      </c>
      <c r="AJ95">
        <v>266</v>
      </c>
      <c r="AK95">
        <v>4</v>
      </c>
      <c r="AL95">
        <v>0</v>
      </c>
      <c r="AM95">
        <v>4</v>
      </c>
      <c r="AN95">
        <v>0</v>
      </c>
      <c r="AO95">
        <v>4</v>
      </c>
      <c r="AP95">
        <v>6</v>
      </c>
      <c r="AQ95">
        <v>0</v>
      </c>
      <c r="AR95">
        <v>0</v>
      </c>
      <c r="AS95">
        <v>0</v>
      </c>
      <c r="AT95" t="s">
        <v>87</v>
      </c>
      <c r="AU95" t="s">
        <v>87</v>
      </c>
      <c r="AV95" t="s">
        <v>87</v>
      </c>
      <c r="AW95" t="s">
        <v>87</v>
      </c>
      <c r="AX95" t="s">
        <v>87</v>
      </c>
      <c r="AY95" t="s">
        <v>87</v>
      </c>
      <c r="AZ95" t="s">
        <v>87</v>
      </c>
      <c r="BA95" t="s">
        <v>87</v>
      </c>
      <c r="BB95" t="s">
        <v>87</v>
      </c>
      <c r="BC95" t="s">
        <v>87</v>
      </c>
      <c r="BD95" t="s">
        <v>87</v>
      </c>
      <c r="BE95" t="s">
        <v>87</v>
      </c>
    </row>
    <row r="96" spans="1:57">
      <c r="A96" t="s">
        <v>330</v>
      </c>
      <c r="B96" t="s">
        <v>79</v>
      </c>
      <c r="C96" t="s">
        <v>331</v>
      </c>
      <c r="D96" t="s">
        <v>81</v>
      </c>
      <c r="E96" s="2">
        <f>HYPERLINK("capsilon://?command=openfolder&amp;siteaddress=FAM.docvelocity-na8.net&amp;folderid=FX09B68721-4512-E155-6973-6ADD06F6F74F","FX22053571")</f>
        <v>0</v>
      </c>
      <c r="F96" t="s">
        <v>19</v>
      </c>
      <c r="G96" t="s">
        <v>19</v>
      </c>
      <c r="H96" t="s">
        <v>82</v>
      </c>
      <c r="I96" t="s">
        <v>332</v>
      </c>
      <c r="J96">
        <v>0</v>
      </c>
      <c r="K96" t="s">
        <v>84</v>
      </c>
      <c r="L96" t="s">
        <v>85</v>
      </c>
      <c r="M96" t="s">
        <v>86</v>
      </c>
      <c r="N96">
        <v>2</v>
      </c>
      <c r="O96" s="1">
        <v>44697.487488425926</v>
      </c>
      <c r="P96" s="1">
        <v>44697.490115740744</v>
      </c>
      <c r="Q96">
        <v>187</v>
      </c>
      <c r="R96">
        <v>40</v>
      </c>
      <c r="S96" t="b">
        <v>0</v>
      </c>
      <c r="T96" t="s">
        <v>87</v>
      </c>
      <c r="U96" t="b">
        <v>0</v>
      </c>
      <c r="V96" t="s">
        <v>163</v>
      </c>
      <c r="W96" s="1">
        <v>44697.488715277781</v>
      </c>
      <c r="X96">
        <v>19</v>
      </c>
      <c r="Y96">
        <v>0</v>
      </c>
      <c r="Z96">
        <v>0</v>
      </c>
      <c r="AA96">
        <v>0</v>
      </c>
      <c r="AB96">
        <v>52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95</v>
      </c>
      <c r="AI96" s="1">
        <v>44697.490115740744</v>
      </c>
      <c r="AJ96">
        <v>21</v>
      </c>
      <c r="AK96">
        <v>0</v>
      </c>
      <c r="AL96">
        <v>0</v>
      </c>
      <c r="AM96">
        <v>0</v>
      </c>
      <c r="AN96">
        <v>52</v>
      </c>
      <c r="AO96">
        <v>0</v>
      </c>
      <c r="AP96">
        <v>0</v>
      </c>
      <c r="AQ96">
        <v>0</v>
      </c>
      <c r="AR96">
        <v>0</v>
      </c>
      <c r="AS96">
        <v>0</v>
      </c>
      <c r="AT96" t="s">
        <v>87</v>
      </c>
      <c r="AU96" t="s">
        <v>87</v>
      </c>
      <c r="AV96" t="s">
        <v>87</v>
      </c>
      <c r="AW96" t="s">
        <v>87</v>
      </c>
      <c r="AX96" t="s">
        <v>87</v>
      </c>
      <c r="AY96" t="s">
        <v>87</v>
      </c>
      <c r="AZ96" t="s">
        <v>87</v>
      </c>
      <c r="BA96" t="s">
        <v>87</v>
      </c>
      <c r="BB96" t="s">
        <v>87</v>
      </c>
      <c r="BC96" t="s">
        <v>87</v>
      </c>
      <c r="BD96" t="s">
        <v>87</v>
      </c>
      <c r="BE96" t="s">
        <v>87</v>
      </c>
    </row>
    <row r="97" spans="1:57">
      <c r="A97" t="s">
        <v>333</v>
      </c>
      <c r="B97" t="s">
        <v>79</v>
      </c>
      <c r="C97" t="s">
        <v>334</v>
      </c>
      <c r="D97" t="s">
        <v>81</v>
      </c>
      <c r="E97" s="2">
        <f>HYPERLINK("capsilon://?command=openfolder&amp;siteaddress=FAM.docvelocity-na8.net&amp;folderid=FX7BEA807A-60F5-18B8-28FC-45451761C815","FX22053436")</f>
        <v>0</v>
      </c>
      <c r="F97" t="s">
        <v>19</v>
      </c>
      <c r="G97" t="s">
        <v>19</v>
      </c>
      <c r="H97" t="s">
        <v>82</v>
      </c>
      <c r="I97" t="s">
        <v>335</v>
      </c>
      <c r="J97">
        <v>0</v>
      </c>
      <c r="K97" t="s">
        <v>84</v>
      </c>
      <c r="L97" t="s">
        <v>85</v>
      </c>
      <c r="M97" t="s">
        <v>86</v>
      </c>
      <c r="N97">
        <v>2</v>
      </c>
      <c r="O97" s="1">
        <v>44697.534328703703</v>
      </c>
      <c r="P97" s="1">
        <v>44697.549618055556</v>
      </c>
      <c r="Q97">
        <v>1116</v>
      </c>
      <c r="R97">
        <v>205</v>
      </c>
      <c r="S97" t="b">
        <v>0</v>
      </c>
      <c r="T97" t="s">
        <v>87</v>
      </c>
      <c r="U97" t="b">
        <v>0</v>
      </c>
      <c r="V97" t="s">
        <v>163</v>
      </c>
      <c r="W97" s="1">
        <v>44697.539895833332</v>
      </c>
      <c r="X97">
        <v>53</v>
      </c>
      <c r="Y97">
        <v>9</v>
      </c>
      <c r="Z97">
        <v>0</v>
      </c>
      <c r="AA97">
        <v>9</v>
      </c>
      <c r="AB97">
        <v>0</v>
      </c>
      <c r="AC97">
        <v>2</v>
      </c>
      <c r="AD97">
        <v>-9</v>
      </c>
      <c r="AE97">
        <v>0</v>
      </c>
      <c r="AF97">
        <v>0</v>
      </c>
      <c r="AG97">
        <v>0</v>
      </c>
      <c r="AH97" t="s">
        <v>89</v>
      </c>
      <c r="AI97" s="1">
        <v>44697.549618055556</v>
      </c>
      <c r="AJ97">
        <v>50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-9</v>
      </c>
      <c r="AQ97">
        <v>0</v>
      </c>
      <c r="AR97">
        <v>0</v>
      </c>
      <c r="AS97">
        <v>0</v>
      </c>
      <c r="AT97" t="s">
        <v>87</v>
      </c>
      <c r="AU97" t="s">
        <v>87</v>
      </c>
      <c r="AV97" t="s">
        <v>87</v>
      </c>
      <c r="AW97" t="s">
        <v>87</v>
      </c>
      <c r="AX97" t="s">
        <v>87</v>
      </c>
      <c r="AY97" t="s">
        <v>87</v>
      </c>
      <c r="AZ97" t="s">
        <v>87</v>
      </c>
      <c r="BA97" t="s">
        <v>87</v>
      </c>
      <c r="BB97" t="s">
        <v>87</v>
      </c>
      <c r="BC97" t="s">
        <v>87</v>
      </c>
      <c r="BD97" t="s">
        <v>87</v>
      </c>
      <c r="BE97" t="s">
        <v>87</v>
      </c>
    </row>
    <row r="98" spans="1:57">
      <c r="A98" t="s">
        <v>336</v>
      </c>
      <c r="B98" t="s">
        <v>79</v>
      </c>
      <c r="C98" t="s">
        <v>244</v>
      </c>
      <c r="D98" t="s">
        <v>81</v>
      </c>
      <c r="E98" s="2">
        <f>HYPERLINK("capsilon://?command=openfolder&amp;siteaddress=FAM.docvelocity-na8.net&amp;folderid=FX854F8C33-DA5F-9A3B-287F-B95B17A777E9","FX22037565")</f>
        <v>0</v>
      </c>
      <c r="F98" t="s">
        <v>19</v>
      </c>
      <c r="G98" t="s">
        <v>19</v>
      </c>
      <c r="H98" t="s">
        <v>82</v>
      </c>
      <c r="I98" t="s">
        <v>337</v>
      </c>
      <c r="J98">
        <v>60</v>
      </c>
      <c r="K98" t="s">
        <v>84</v>
      </c>
      <c r="L98" t="s">
        <v>85</v>
      </c>
      <c r="M98" t="s">
        <v>86</v>
      </c>
      <c r="N98">
        <v>2</v>
      </c>
      <c r="O98" s="1">
        <v>44697.554050925923</v>
      </c>
      <c r="P98" s="1">
        <v>44697.562708333331</v>
      </c>
      <c r="Q98">
        <v>106</v>
      </c>
      <c r="R98">
        <v>642</v>
      </c>
      <c r="S98" t="b">
        <v>0</v>
      </c>
      <c r="T98" t="s">
        <v>87</v>
      </c>
      <c r="U98" t="b">
        <v>0</v>
      </c>
      <c r="V98" t="s">
        <v>266</v>
      </c>
      <c r="W98" s="1">
        <v>44697.556875000002</v>
      </c>
      <c r="X98">
        <v>229</v>
      </c>
      <c r="Y98">
        <v>55</v>
      </c>
      <c r="Z98">
        <v>0</v>
      </c>
      <c r="AA98">
        <v>55</v>
      </c>
      <c r="AB98">
        <v>0</v>
      </c>
      <c r="AC98">
        <v>2</v>
      </c>
      <c r="AD98">
        <v>5</v>
      </c>
      <c r="AE98">
        <v>0</v>
      </c>
      <c r="AF98">
        <v>0</v>
      </c>
      <c r="AG98">
        <v>0</v>
      </c>
      <c r="AH98" t="s">
        <v>95</v>
      </c>
      <c r="AI98" s="1">
        <v>44697.562708333331</v>
      </c>
      <c r="AJ98">
        <v>413</v>
      </c>
      <c r="AK98">
        <v>1</v>
      </c>
      <c r="AL98">
        <v>0</v>
      </c>
      <c r="AM98">
        <v>1</v>
      </c>
      <c r="AN98">
        <v>0</v>
      </c>
      <c r="AO98">
        <v>1</v>
      </c>
      <c r="AP98">
        <v>4</v>
      </c>
      <c r="AQ98">
        <v>0</v>
      </c>
      <c r="AR98">
        <v>0</v>
      </c>
      <c r="AS98">
        <v>0</v>
      </c>
      <c r="AT98" t="s">
        <v>87</v>
      </c>
      <c r="AU98" t="s">
        <v>87</v>
      </c>
      <c r="AV98" t="s">
        <v>87</v>
      </c>
      <c r="AW98" t="s">
        <v>87</v>
      </c>
      <c r="AX98" t="s">
        <v>87</v>
      </c>
      <c r="AY98" t="s">
        <v>87</v>
      </c>
      <c r="AZ98" t="s">
        <v>87</v>
      </c>
      <c r="BA98" t="s">
        <v>87</v>
      </c>
      <c r="BB98" t="s">
        <v>87</v>
      </c>
      <c r="BC98" t="s">
        <v>87</v>
      </c>
      <c r="BD98" t="s">
        <v>87</v>
      </c>
      <c r="BE98" t="s">
        <v>87</v>
      </c>
    </row>
    <row r="99" spans="1:57">
      <c r="A99" t="s">
        <v>338</v>
      </c>
      <c r="B99" t="s">
        <v>79</v>
      </c>
      <c r="C99" t="s">
        <v>339</v>
      </c>
      <c r="D99" t="s">
        <v>81</v>
      </c>
      <c r="E99" s="2">
        <f>HYPERLINK("capsilon://?command=openfolder&amp;siteaddress=FAM.docvelocity-na8.net&amp;folderid=FXB8386B0D-1790-EBDB-447D-668F859A7350","FX2204364")</f>
        <v>0</v>
      </c>
      <c r="F99" t="s">
        <v>19</v>
      </c>
      <c r="G99" t="s">
        <v>19</v>
      </c>
      <c r="H99" t="s">
        <v>82</v>
      </c>
      <c r="I99" t="s">
        <v>340</v>
      </c>
      <c r="J99">
        <v>67</v>
      </c>
      <c r="K99" t="s">
        <v>84</v>
      </c>
      <c r="L99" t="s">
        <v>85</v>
      </c>
      <c r="M99" t="s">
        <v>86</v>
      </c>
      <c r="N99">
        <v>2</v>
      </c>
      <c r="O99" s="1">
        <v>44697.632604166669</v>
      </c>
      <c r="P99" s="1">
        <v>44697.648761574077</v>
      </c>
      <c r="Q99">
        <v>733</v>
      </c>
      <c r="R99">
        <v>663</v>
      </c>
      <c r="S99" t="b">
        <v>0</v>
      </c>
      <c r="T99" t="s">
        <v>87</v>
      </c>
      <c r="U99" t="b">
        <v>0</v>
      </c>
      <c r="V99" t="s">
        <v>114</v>
      </c>
      <c r="W99" s="1">
        <v>44697.643287037034</v>
      </c>
      <c r="X99">
        <v>474</v>
      </c>
      <c r="Y99">
        <v>62</v>
      </c>
      <c r="Z99">
        <v>0</v>
      </c>
      <c r="AA99">
        <v>62</v>
      </c>
      <c r="AB99">
        <v>0</v>
      </c>
      <c r="AC99">
        <v>2</v>
      </c>
      <c r="AD99">
        <v>5</v>
      </c>
      <c r="AE99">
        <v>0</v>
      </c>
      <c r="AF99">
        <v>0</v>
      </c>
      <c r="AG99">
        <v>0</v>
      </c>
      <c r="AH99" t="s">
        <v>95</v>
      </c>
      <c r="AI99" s="1">
        <v>44697.648761574077</v>
      </c>
      <c r="AJ99">
        <v>169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5</v>
      </c>
      <c r="AQ99">
        <v>0</v>
      </c>
      <c r="AR99">
        <v>0</v>
      </c>
      <c r="AS99">
        <v>0</v>
      </c>
      <c r="AT99" t="s">
        <v>87</v>
      </c>
      <c r="AU99" t="s">
        <v>87</v>
      </c>
      <c r="AV99" t="s">
        <v>87</v>
      </c>
      <c r="AW99" t="s">
        <v>87</v>
      </c>
      <c r="AX99" t="s">
        <v>87</v>
      </c>
      <c r="AY99" t="s">
        <v>87</v>
      </c>
      <c r="AZ99" t="s">
        <v>87</v>
      </c>
      <c r="BA99" t="s">
        <v>87</v>
      </c>
      <c r="BB99" t="s">
        <v>87</v>
      </c>
      <c r="BC99" t="s">
        <v>87</v>
      </c>
      <c r="BD99" t="s">
        <v>87</v>
      </c>
      <c r="BE99" t="s">
        <v>87</v>
      </c>
    </row>
    <row r="100" spans="1:57">
      <c r="A100" t="s">
        <v>341</v>
      </c>
      <c r="B100" t="s">
        <v>79</v>
      </c>
      <c r="C100" t="s">
        <v>342</v>
      </c>
      <c r="D100" t="s">
        <v>81</v>
      </c>
      <c r="E100" s="2">
        <f>HYPERLINK("capsilon://?command=openfolder&amp;siteaddress=FAM.docvelocity-na8.net&amp;folderid=FXE44B9885-2969-7D83-07AC-5919152E874A","FX220311107")</f>
        <v>0</v>
      </c>
      <c r="F100" t="s">
        <v>19</v>
      </c>
      <c r="G100" t="s">
        <v>19</v>
      </c>
      <c r="H100" t="s">
        <v>82</v>
      </c>
      <c r="I100" t="s">
        <v>343</v>
      </c>
      <c r="J100">
        <v>28</v>
      </c>
      <c r="K100" t="s">
        <v>84</v>
      </c>
      <c r="L100" t="s">
        <v>85</v>
      </c>
      <c r="M100" t="s">
        <v>86</v>
      </c>
      <c r="N100">
        <v>2</v>
      </c>
      <c r="O100" s="1">
        <v>44684.389837962961</v>
      </c>
      <c r="P100" s="1">
        <v>44684.399548611109</v>
      </c>
      <c r="Q100">
        <v>88</v>
      </c>
      <c r="R100">
        <v>751</v>
      </c>
      <c r="S100" t="b">
        <v>0</v>
      </c>
      <c r="T100" t="s">
        <v>87</v>
      </c>
      <c r="U100" t="b">
        <v>0</v>
      </c>
      <c r="V100" t="s">
        <v>154</v>
      </c>
      <c r="W100" s="1">
        <v>44684.395486111112</v>
      </c>
      <c r="X100">
        <v>404</v>
      </c>
      <c r="Y100">
        <v>21</v>
      </c>
      <c r="Z100">
        <v>0</v>
      </c>
      <c r="AA100">
        <v>21</v>
      </c>
      <c r="AB100">
        <v>0</v>
      </c>
      <c r="AC100">
        <v>6</v>
      </c>
      <c r="AD100">
        <v>7</v>
      </c>
      <c r="AE100">
        <v>0</v>
      </c>
      <c r="AF100">
        <v>0</v>
      </c>
      <c r="AG100">
        <v>0</v>
      </c>
      <c r="AH100" t="s">
        <v>183</v>
      </c>
      <c r="AI100" s="1">
        <v>44684.399548611109</v>
      </c>
      <c r="AJ100">
        <v>325</v>
      </c>
      <c r="AK100">
        <v>1</v>
      </c>
      <c r="AL100">
        <v>0</v>
      </c>
      <c r="AM100">
        <v>1</v>
      </c>
      <c r="AN100">
        <v>0</v>
      </c>
      <c r="AO100">
        <v>1</v>
      </c>
      <c r="AP100">
        <v>6</v>
      </c>
      <c r="AQ100">
        <v>0</v>
      </c>
      <c r="AR100">
        <v>0</v>
      </c>
      <c r="AS100">
        <v>0</v>
      </c>
      <c r="AT100" t="s">
        <v>87</v>
      </c>
      <c r="AU100" t="s">
        <v>87</v>
      </c>
      <c r="AV100" t="s">
        <v>87</v>
      </c>
      <c r="AW100" t="s">
        <v>87</v>
      </c>
      <c r="AX100" t="s">
        <v>87</v>
      </c>
      <c r="AY100" t="s">
        <v>87</v>
      </c>
      <c r="AZ100" t="s">
        <v>87</v>
      </c>
      <c r="BA100" t="s">
        <v>87</v>
      </c>
      <c r="BB100" t="s">
        <v>87</v>
      </c>
      <c r="BC100" t="s">
        <v>87</v>
      </c>
      <c r="BD100" t="s">
        <v>87</v>
      </c>
      <c r="BE100" t="s">
        <v>87</v>
      </c>
    </row>
    <row r="101" spans="1:57">
      <c r="A101" t="s">
        <v>344</v>
      </c>
      <c r="B101" t="s">
        <v>79</v>
      </c>
      <c r="C101" t="s">
        <v>345</v>
      </c>
      <c r="D101" t="s">
        <v>81</v>
      </c>
      <c r="E101" s="2">
        <f>HYPERLINK("capsilon://?command=openfolder&amp;siteaddress=FAM.docvelocity-na8.net&amp;folderid=FX72D61C82-B251-738C-E24D-844033341D3A","FX220310527")</f>
        <v>0</v>
      </c>
      <c r="F101" t="s">
        <v>19</v>
      </c>
      <c r="G101" t="s">
        <v>19</v>
      </c>
      <c r="H101" t="s">
        <v>82</v>
      </c>
      <c r="I101" t="s">
        <v>346</v>
      </c>
      <c r="J101">
        <v>0</v>
      </c>
      <c r="K101" t="s">
        <v>84</v>
      </c>
      <c r="L101" t="s">
        <v>85</v>
      </c>
      <c r="M101" t="s">
        <v>86</v>
      </c>
      <c r="N101">
        <v>2</v>
      </c>
      <c r="O101" s="1">
        <v>44698.518263888887</v>
      </c>
      <c r="P101" s="1">
        <v>44698.543310185189</v>
      </c>
      <c r="Q101">
        <v>1996</v>
      </c>
      <c r="R101">
        <v>168</v>
      </c>
      <c r="S101" t="b">
        <v>0</v>
      </c>
      <c r="T101" t="s">
        <v>87</v>
      </c>
      <c r="U101" t="b">
        <v>0</v>
      </c>
      <c r="V101" t="s">
        <v>163</v>
      </c>
      <c r="W101" s="1">
        <v>44698.521921296298</v>
      </c>
      <c r="X101">
        <v>68</v>
      </c>
      <c r="Y101">
        <v>9</v>
      </c>
      <c r="Z101">
        <v>0</v>
      </c>
      <c r="AA101">
        <v>9</v>
      </c>
      <c r="AB101">
        <v>0</v>
      </c>
      <c r="AC101">
        <v>0</v>
      </c>
      <c r="AD101">
        <v>-9</v>
      </c>
      <c r="AE101">
        <v>0</v>
      </c>
      <c r="AF101">
        <v>0</v>
      </c>
      <c r="AG101">
        <v>0</v>
      </c>
      <c r="AH101" t="s">
        <v>95</v>
      </c>
      <c r="AI101" s="1">
        <v>44698.543310185189</v>
      </c>
      <c r="AJ101">
        <v>100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-9</v>
      </c>
      <c r="AQ101">
        <v>0</v>
      </c>
      <c r="AR101">
        <v>0</v>
      </c>
      <c r="AS101">
        <v>0</v>
      </c>
      <c r="AT101" t="s">
        <v>87</v>
      </c>
      <c r="AU101" t="s">
        <v>87</v>
      </c>
      <c r="AV101" t="s">
        <v>87</v>
      </c>
      <c r="AW101" t="s">
        <v>87</v>
      </c>
      <c r="AX101" t="s">
        <v>87</v>
      </c>
      <c r="AY101" t="s">
        <v>87</v>
      </c>
      <c r="AZ101" t="s">
        <v>87</v>
      </c>
      <c r="BA101" t="s">
        <v>87</v>
      </c>
      <c r="BB101" t="s">
        <v>87</v>
      </c>
      <c r="BC101" t="s">
        <v>87</v>
      </c>
      <c r="BD101" t="s">
        <v>87</v>
      </c>
      <c r="BE101" t="s">
        <v>87</v>
      </c>
    </row>
    <row r="102" spans="1:57">
      <c r="A102" t="s">
        <v>347</v>
      </c>
      <c r="B102" t="s">
        <v>79</v>
      </c>
      <c r="C102" t="s">
        <v>348</v>
      </c>
      <c r="D102" t="s">
        <v>81</v>
      </c>
      <c r="E102" s="2">
        <f>HYPERLINK("capsilon://?command=openfolder&amp;siteaddress=FAM.docvelocity-na8.net&amp;folderid=FXBCF44099-60FC-FDB3-B312-E5CC833C7FBB","FX22051461")</f>
        <v>0</v>
      </c>
      <c r="F102" t="s">
        <v>19</v>
      </c>
      <c r="G102" t="s">
        <v>19</v>
      </c>
      <c r="H102" t="s">
        <v>82</v>
      </c>
      <c r="I102" t="s">
        <v>349</v>
      </c>
      <c r="J102">
        <v>0</v>
      </c>
      <c r="K102" t="s">
        <v>84</v>
      </c>
      <c r="L102" t="s">
        <v>85</v>
      </c>
      <c r="M102" t="s">
        <v>86</v>
      </c>
      <c r="N102">
        <v>1</v>
      </c>
      <c r="O102" s="1">
        <v>44698.631539351853</v>
      </c>
      <c r="P102" s="1">
        <v>44698.644004629627</v>
      </c>
      <c r="Q102">
        <v>489</v>
      </c>
      <c r="R102">
        <v>588</v>
      </c>
      <c r="S102" t="b">
        <v>0</v>
      </c>
      <c r="T102" t="s">
        <v>87</v>
      </c>
      <c r="U102" t="b">
        <v>0</v>
      </c>
      <c r="V102" t="s">
        <v>88</v>
      </c>
      <c r="W102" s="1">
        <v>44698.644004629627</v>
      </c>
      <c r="X102">
        <v>588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52</v>
      </c>
      <c r="AF102">
        <v>0</v>
      </c>
      <c r="AG102">
        <v>1</v>
      </c>
      <c r="AH102" t="s">
        <v>87</v>
      </c>
      <c r="AI102" t="s">
        <v>87</v>
      </c>
      <c r="AJ102" t="s">
        <v>87</v>
      </c>
      <c r="AK102" t="s">
        <v>87</v>
      </c>
      <c r="AL102" t="s">
        <v>87</v>
      </c>
      <c r="AM102" t="s">
        <v>87</v>
      </c>
      <c r="AN102" t="s">
        <v>87</v>
      </c>
      <c r="AO102" t="s">
        <v>87</v>
      </c>
      <c r="AP102" t="s">
        <v>87</v>
      </c>
      <c r="AQ102" t="s">
        <v>87</v>
      </c>
      <c r="AR102" t="s">
        <v>87</v>
      </c>
      <c r="AS102" t="s">
        <v>87</v>
      </c>
      <c r="AT102" t="s">
        <v>87</v>
      </c>
      <c r="AU102" t="s">
        <v>87</v>
      </c>
      <c r="AV102" t="s">
        <v>87</v>
      </c>
      <c r="AW102" t="s">
        <v>87</v>
      </c>
      <c r="AX102" t="s">
        <v>87</v>
      </c>
      <c r="AY102" t="s">
        <v>87</v>
      </c>
      <c r="AZ102" t="s">
        <v>87</v>
      </c>
      <c r="BA102" t="s">
        <v>87</v>
      </c>
      <c r="BB102" t="s">
        <v>87</v>
      </c>
      <c r="BC102" t="s">
        <v>87</v>
      </c>
      <c r="BD102" t="s">
        <v>87</v>
      </c>
      <c r="BE102" t="s">
        <v>87</v>
      </c>
    </row>
    <row r="103" spans="1:57">
      <c r="A103" t="s">
        <v>350</v>
      </c>
      <c r="B103" t="s">
        <v>79</v>
      </c>
      <c r="C103" t="s">
        <v>348</v>
      </c>
      <c r="D103" t="s">
        <v>81</v>
      </c>
      <c r="E103" s="2">
        <f>HYPERLINK("capsilon://?command=openfolder&amp;siteaddress=FAM.docvelocity-na8.net&amp;folderid=FXBCF44099-60FC-FDB3-B312-E5CC833C7FBB","FX22051461")</f>
        <v>0</v>
      </c>
      <c r="F103" t="s">
        <v>19</v>
      </c>
      <c r="G103" t="s">
        <v>19</v>
      </c>
      <c r="H103" t="s">
        <v>82</v>
      </c>
      <c r="I103" t="s">
        <v>349</v>
      </c>
      <c r="J103">
        <v>0</v>
      </c>
      <c r="K103" t="s">
        <v>84</v>
      </c>
      <c r="L103" t="s">
        <v>85</v>
      </c>
      <c r="M103" t="s">
        <v>86</v>
      </c>
      <c r="N103">
        <v>2</v>
      </c>
      <c r="O103" s="1">
        <v>44698.64435185185</v>
      </c>
      <c r="P103" s="1">
        <v>44698.653622685182</v>
      </c>
      <c r="Q103">
        <v>84</v>
      </c>
      <c r="R103">
        <v>717</v>
      </c>
      <c r="S103" t="b">
        <v>0</v>
      </c>
      <c r="T103" t="s">
        <v>87</v>
      </c>
      <c r="U103" t="b">
        <v>1</v>
      </c>
      <c r="V103" t="s">
        <v>88</v>
      </c>
      <c r="W103" s="1">
        <v>44698.650138888886</v>
      </c>
      <c r="X103">
        <v>499</v>
      </c>
      <c r="Y103">
        <v>37</v>
      </c>
      <c r="Z103">
        <v>0</v>
      </c>
      <c r="AA103">
        <v>37</v>
      </c>
      <c r="AB103">
        <v>0</v>
      </c>
      <c r="AC103">
        <v>32</v>
      </c>
      <c r="AD103">
        <v>-37</v>
      </c>
      <c r="AE103">
        <v>0</v>
      </c>
      <c r="AF103">
        <v>0</v>
      </c>
      <c r="AG103">
        <v>0</v>
      </c>
      <c r="AH103" t="s">
        <v>95</v>
      </c>
      <c r="AI103" s="1">
        <v>44698.653622685182</v>
      </c>
      <c r="AJ103">
        <v>218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-37</v>
      </c>
      <c r="AQ103">
        <v>0</v>
      </c>
      <c r="AR103">
        <v>0</v>
      </c>
      <c r="AS103">
        <v>0</v>
      </c>
      <c r="AT103" t="s">
        <v>87</v>
      </c>
      <c r="AU103" t="s">
        <v>87</v>
      </c>
      <c r="AV103" t="s">
        <v>87</v>
      </c>
      <c r="AW103" t="s">
        <v>87</v>
      </c>
      <c r="AX103" t="s">
        <v>87</v>
      </c>
      <c r="AY103" t="s">
        <v>87</v>
      </c>
      <c r="AZ103" t="s">
        <v>87</v>
      </c>
      <c r="BA103" t="s">
        <v>87</v>
      </c>
      <c r="BB103" t="s">
        <v>87</v>
      </c>
      <c r="BC103" t="s">
        <v>87</v>
      </c>
      <c r="BD103" t="s">
        <v>87</v>
      </c>
      <c r="BE103" t="s">
        <v>87</v>
      </c>
    </row>
    <row r="104" spans="1:57">
      <c r="A104" t="s">
        <v>351</v>
      </c>
      <c r="B104" t="s">
        <v>79</v>
      </c>
      <c r="C104" t="s">
        <v>352</v>
      </c>
      <c r="D104" t="s">
        <v>81</v>
      </c>
      <c r="E104" s="2">
        <f>HYPERLINK("capsilon://?command=openfolder&amp;siteaddress=FAM.docvelocity-na8.net&amp;folderid=FXD4025E7B-71CE-C826-4803-37B38D371C8A","FX22037091")</f>
        <v>0</v>
      </c>
      <c r="F104" t="s">
        <v>19</v>
      </c>
      <c r="G104" t="s">
        <v>19</v>
      </c>
      <c r="H104" t="s">
        <v>82</v>
      </c>
      <c r="I104" t="s">
        <v>353</v>
      </c>
      <c r="J104">
        <v>0</v>
      </c>
      <c r="K104" t="s">
        <v>84</v>
      </c>
      <c r="L104" t="s">
        <v>85</v>
      </c>
      <c r="M104" t="s">
        <v>86</v>
      </c>
      <c r="N104">
        <v>2</v>
      </c>
      <c r="O104" s="1">
        <v>44684.426018518519</v>
      </c>
      <c r="P104" s="1">
        <v>44684.428217592591</v>
      </c>
      <c r="Q104">
        <v>99</v>
      </c>
      <c r="R104">
        <v>91</v>
      </c>
      <c r="S104" t="b">
        <v>0</v>
      </c>
      <c r="T104" t="s">
        <v>87</v>
      </c>
      <c r="U104" t="b">
        <v>0</v>
      </c>
      <c r="V104" t="s">
        <v>187</v>
      </c>
      <c r="W104" s="1">
        <v>44684.427615740744</v>
      </c>
      <c r="X104">
        <v>57</v>
      </c>
      <c r="Y104">
        <v>0</v>
      </c>
      <c r="Z104">
        <v>0</v>
      </c>
      <c r="AA104">
        <v>0</v>
      </c>
      <c r="AB104">
        <v>52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119</v>
      </c>
      <c r="AI104" s="1">
        <v>44684.428217592591</v>
      </c>
      <c r="AJ104">
        <v>34</v>
      </c>
      <c r="AK104">
        <v>0</v>
      </c>
      <c r="AL104">
        <v>0</v>
      </c>
      <c r="AM104">
        <v>0</v>
      </c>
      <c r="AN104">
        <v>52</v>
      </c>
      <c r="AO104">
        <v>0</v>
      </c>
      <c r="AP104">
        <v>0</v>
      </c>
      <c r="AQ104">
        <v>0</v>
      </c>
      <c r="AR104">
        <v>0</v>
      </c>
      <c r="AS104">
        <v>0</v>
      </c>
      <c r="AT104" t="s">
        <v>87</v>
      </c>
      <c r="AU104" t="s">
        <v>87</v>
      </c>
      <c r="AV104" t="s">
        <v>87</v>
      </c>
      <c r="AW104" t="s">
        <v>87</v>
      </c>
      <c r="AX104" t="s">
        <v>87</v>
      </c>
      <c r="AY104" t="s">
        <v>87</v>
      </c>
      <c r="AZ104" t="s">
        <v>87</v>
      </c>
      <c r="BA104" t="s">
        <v>87</v>
      </c>
      <c r="BB104" t="s">
        <v>87</v>
      </c>
      <c r="BC104" t="s">
        <v>87</v>
      </c>
      <c r="BD104" t="s">
        <v>87</v>
      </c>
      <c r="BE104" t="s">
        <v>87</v>
      </c>
    </row>
    <row r="105" spans="1:57">
      <c r="A105" t="s">
        <v>354</v>
      </c>
      <c r="B105" t="s">
        <v>79</v>
      </c>
      <c r="C105" t="s">
        <v>355</v>
      </c>
      <c r="D105" t="s">
        <v>81</v>
      </c>
      <c r="E105" s="2">
        <f>HYPERLINK("capsilon://?command=openfolder&amp;siteaddress=FAM.docvelocity-na8.net&amp;folderid=FX89C33805-2CB6-5018-B7A7-A2721FAD7365","FX22042583")</f>
        <v>0</v>
      </c>
      <c r="F105" t="s">
        <v>19</v>
      </c>
      <c r="G105" t="s">
        <v>19</v>
      </c>
      <c r="H105" t="s">
        <v>82</v>
      </c>
      <c r="I105" t="s">
        <v>356</v>
      </c>
      <c r="J105">
        <v>0</v>
      </c>
      <c r="K105" t="s">
        <v>84</v>
      </c>
      <c r="L105" t="s">
        <v>85</v>
      </c>
      <c r="M105" t="s">
        <v>86</v>
      </c>
      <c r="N105">
        <v>2</v>
      </c>
      <c r="O105" s="1">
        <v>44698.695150462961</v>
      </c>
      <c r="P105" s="1">
        <v>44698.71634259259</v>
      </c>
      <c r="Q105">
        <v>1703</v>
      </c>
      <c r="R105">
        <v>128</v>
      </c>
      <c r="S105" t="b">
        <v>0</v>
      </c>
      <c r="T105" t="s">
        <v>87</v>
      </c>
      <c r="U105" t="b">
        <v>0</v>
      </c>
      <c r="V105" t="s">
        <v>88</v>
      </c>
      <c r="W105" s="1">
        <v>44698.70621527778</v>
      </c>
      <c r="X105">
        <v>90</v>
      </c>
      <c r="Y105">
        <v>0</v>
      </c>
      <c r="Z105">
        <v>0</v>
      </c>
      <c r="AA105">
        <v>0</v>
      </c>
      <c r="AB105">
        <v>104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89</v>
      </c>
      <c r="AI105" s="1">
        <v>44698.71634259259</v>
      </c>
      <c r="AJ105">
        <v>29</v>
      </c>
      <c r="AK105">
        <v>0</v>
      </c>
      <c r="AL105">
        <v>0</v>
      </c>
      <c r="AM105">
        <v>0</v>
      </c>
      <c r="AN105">
        <v>104</v>
      </c>
      <c r="AO105">
        <v>0</v>
      </c>
      <c r="AP105">
        <v>0</v>
      </c>
      <c r="AQ105">
        <v>0</v>
      </c>
      <c r="AR105">
        <v>0</v>
      </c>
      <c r="AS105">
        <v>0</v>
      </c>
      <c r="AT105" t="s">
        <v>87</v>
      </c>
      <c r="AU105" t="s">
        <v>87</v>
      </c>
      <c r="AV105" t="s">
        <v>87</v>
      </c>
      <c r="AW105" t="s">
        <v>87</v>
      </c>
      <c r="AX105" t="s">
        <v>87</v>
      </c>
      <c r="AY105" t="s">
        <v>87</v>
      </c>
      <c r="AZ105" t="s">
        <v>87</v>
      </c>
      <c r="BA105" t="s">
        <v>87</v>
      </c>
      <c r="BB105" t="s">
        <v>87</v>
      </c>
      <c r="BC105" t="s">
        <v>87</v>
      </c>
      <c r="BD105" t="s">
        <v>87</v>
      </c>
      <c r="BE105" t="s">
        <v>87</v>
      </c>
    </row>
    <row r="106" spans="1:57">
      <c r="A106" t="s">
        <v>357</v>
      </c>
      <c r="B106" t="s">
        <v>79</v>
      </c>
      <c r="C106" t="s">
        <v>358</v>
      </c>
      <c r="D106" t="s">
        <v>81</v>
      </c>
      <c r="E106" s="2">
        <f>HYPERLINK("capsilon://?command=openfolder&amp;siteaddress=FAM.docvelocity-na8.net&amp;folderid=FX26313001-E291-B6C0-AB49-1BBAEAD05C08","FX22052537")</f>
        <v>0</v>
      </c>
      <c r="F106" t="s">
        <v>19</v>
      </c>
      <c r="G106" t="s">
        <v>19</v>
      </c>
      <c r="H106" t="s">
        <v>82</v>
      </c>
      <c r="I106" t="s">
        <v>359</v>
      </c>
      <c r="J106">
        <v>0</v>
      </c>
      <c r="K106" t="s">
        <v>84</v>
      </c>
      <c r="L106" t="s">
        <v>85</v>
      </c>
      <c r="M106" t="s">
        <v>86</v>
      </c>
      <c r="N106">
        <v>2</v>
      </c>
      <c r="O106" s="1">
        <v>44699.358310185184</v>
      </c>
      <c r="P106" s="1">
        <v>44699.374398148146</v>
      </c>
      <c r="Q106">
        <v>1263</v>
      </c>
      <c r="R106">
        <v>127</v>
      </c>
      <c r="S106" t="b">
        <v>0</v>
      </c>
      <c r="T106" t="s">
        <v>87</v>
      </c>
      <c r="U106" t="b">
        <v>0</v>
      </c>
      <c r="V106" t="s">
        <v>154</v>
      </c>
      <c r="W106" s="1">
        <v>44699.360185185185</v>
      </c>
      <c r="X106">
        <v>44</v>
      </c>
      <c r="Y106">
        <v>0</v>
      </c>
      <c r="Z106">
        <v>0</v>
      </c>
      <c r="AA106">
        <v>0</v>
      </c>
      <c r="AB106">
        <v>52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360</v>
      </c>
      <c r="AI106" s="1">
        <v>44699.374398148146</v>
      </c>
      <c r="AJ106">
        <v>83</v>
      </c>
      <c r="AK106">
        <v>0</v>
      </c>
      <c r="AL106">
        <v>0</v>
      </c>
      <c r="AM106">
        <v>0</v>
      </c>
      <c r="AN106">
        <v>52</v>
      </c>
      <c r="AO106">
        <v>0</v>
      </c>
      <c r="AP106">
        <v>0</v>
      </c>
      <c r="AQ106">
        <v>0</v>
      </c>
      <c r="AR106">
        <v>0</v>
      </c>
      <c r="AS106">
        <v>0</v>
      </c>
      <c r="AT106" t="s">
        <v>87</v>
      </c>
      <c r="AU106" t="s">
        <v>87</v>
      </c>
      <c r="AV106" t="s">
        <v>87</v>
      </c>
      <c r="AW106" t="s">
        <v>87</v>
      </c>
      <c r="AX106" t="s">
        <v>87</v>
      </c>
      <c r="AY106" t="s">
        <v>87</v>
      </c>
      <c r="AZ106" t="s">
        <v>87</v>
      </c>
      <c r="BA106" t="s">
        <v>87</v>
      </c>
      <c r="BB106" t="s">
        <v>87</v>
      </c>
      <c r="BC106" t="s">
        <v>87</v>
      </c>
      <c r="BD106" t="s">
        <v>87</v>
      </c>
      <c r="BE106" t="s">
        <v>87</v>
      </c>
    </row>
    <row r="107" spans="1:57">
      <c r="A107" t="s">
        <v>361</v>
      </c>
      <c r="B107" t="s">
        <v>79</v>
      </c>
      <c r="C107" t="s">
        <v>358</v>
      </c>
      <c r="D107" t="s">
        <v>81</v>
      </c>
      <c r="E107" s="2">
        <f>HYPERLINK("capsilon://?command=openfolder&amp;siteaddress=FAM.docvelocity-na8.net&amp;folderid=FX26313001-E291-B6C0-AB49-1BBAEAD05C08","FX22052537")</f>
        <v>0</v>
      </c>
      <c r="F107" t="s">
        <v>19</v>
      </c>
      <c r="G107" t="s">
        <v>19</v>
      </c>
      <c r="H107" t="s">
        <v>82</v>
      </c>
      <c r="I107" t="s">
        <v>362</v>
      </c>
      <c r="J107">
        <v>0</v>
      </c>
      <c r="K107" t="s">
        <v>84</v>
      </c>
      <c r="L107" t="s">
        <v>85</v>
      </c>
      <c r="M107" t="s">
        <v>86</v>
      </c>
      <c r="N107">
        <v>2</v>
      </c>
      <c r="O107" s="1">
        <v>44699.365717592591</v>
      </c>
      <c r="P107" s="1">
        <v>44699.374826388892</v>
      </c>
      <c r="Q107">
        <v>720</v>
      </c>
      <c r="R107">
        <v>67</v>
      </c>
      <c r="S107" t="b">
        <v>0</v>
      </c>
      <c r="T107" t="s">
        <v>87</v>
      </c>
      <c r="U107" t="b">
        <v>0</v>
      </c>
      <c r="V107" t="s">
        <v>154</v>
      </c>
      <c r="W107" s="1">
        <v>44699.372708333336</v>
      </c>
      <c r="X107">
        <v>31</v>
      </c>
      <c r="Y107">
        <v>0</v>
      </c>
      <c r="Z107">
        <v>0</v>
      </c>
      <c r="AA107">
        <v>0</v>
      </c>
      <c r="AB107">
        <v>52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360</v>
      </c>
      <c r="AI107" s="1">
        <v>44699.374826388892</v>
      </c>
      <c r="AJ107">
        <v>36</v>
      </c>
      <c r="AK107">
        <v>0</v>
      </c>
      <c r="AL107">
        <v>0</v>
      </c>
      <c r="AM107">
        <v>0</v>
      </c>
      <c r="AN107">
        <v>52</v>
      </c>
      <c r="AO107">
        <v>0</v>
      </c>
      <c r="AP107">
        <v>0</v>
      </c>
      <c r="AQ107">
        <v>0</v>
      </c>
      <c r="AR107">
        <v>0</v>
      </c>
      <c r="AS107">
        <v>0</v>
      </c>
      <c r="AT107" t="s">
        <v>87</v>
      </c>
      <c r="AU107" t="s">
        <v>87</v>
      </c>
      <c r="AV107" t="s">
        <v>87</v>
      </c>
      <c r="AW107" t="s">
        <v>87</v>
      </c>
      <c r="AX107" t="s">
        <v>87</v>
      </c>
      <c r="AY107" t="s">
        <v>87</v>
      </c>
      <c r="AZ107" t="s">
        <v>87</v>
      </c>
      <c r="BA107" t="s">
        <v>87</v>
      </c>
      <c r="BB107" t="s">
        <v>87</v>
      </c>
      <c r="BC107" t="s">
        <v>87</v>
      </c>
      <c r="BD107" t="s">
        <v>87</v>
      </c>
      <c r="BE107" t="s">
        <v>87</v>
      </c>
    </row>
    <row r="108" spans="1:57">
      <c r="A108" t="s">
        <v>363</v>
      </c>
      <c r="B108" t="s">
        <v>79</v>
      </c>
      <c r="C108" t="s">
        <v>364</v>
      </c>
      <c r="D108" t="s">
        <v>81</v>
      </c>
      <c r="E108" s="2">
        <f>HYPERLINK("capsilon://?command=openfolder&amp;siteaddress=FAM.docvelocity-na8.net&amp;folderid=FXA582E3E9-7AA6-919C-CF9B-3BDAFBC95115","FX22053163")</f>
        <v>0</v>
      </c>
      <c r="F108" t="s">
        <v>19</v>
      </c>
      <c r="G108" t="s">
        <v>19</v>
      </c>
      <c r="H108" t="s">
        <v>82</v>
      </c>
      <c r="I108" t="s">
        <v>365</v>
      </c>
      <c r="J108">
        <v>0</v>
      </c>
      <c r="K108" t="s">
        <v>84</v>
      </c>
      <c r="L108" t="s">
        <v>85</v>
      </c>
      <c r="M108" t="s">
        <v>86</v>
      </c>
      <c r="N108">
        <v>2</v>
      </c>
      <c r="O108" s="1">
        <v>44699.387013888889</v>
      </c>
      <c r="P108" s="1">
        <v>44699.395509259259</v>
      </c>
      <c r="Q108">
        <v>571</v>
      </c>
      <c r="R108">
        <v>163</v>
      </c>
      <c r="S108" t="b">
        <v>0</v>
      </c>
      <c r="T108" t="s">
        <v>87</v>
      </c>
      <c r="U108" t="b">
        <v>0</v>
      </c>
      <c r="V108" t="s">
        <v>104</v>
      </c>
      <c r="W108" s="1">
        <v>44699.38795138889</v>
      </c>
      <c r="X108">
        <v>75</v>
      </c>
      <c r="Y108">
        <v>9</v>
      </c>
      <c r="Z108">
        <v>0</v>
      </c>
      <c r="AA108">
        <v>9</v>
      </c>
      <c r="AB108">
        <v>0</v>
      </c>
      <c r="AC108">
        <v>2</v>
      </c>
      <c r="AD108">
        <v>-9</v>
      </c>
      <c r="AE108">
        <v>0</v>
      </c>
      <c r="AF108">
        <v>0</v>
      </c>
      <c r="AG108">
        <v>0</v>
      </c>
      <c r="AH108" t="s">
        <v>106</v>
      </c>
      <c r="AI108" s="1">
        <v>44699.395509259259</v>
      </c>
      <c r="AJ108">
        <v>88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-9</v>
      </c>
      <c r="AQ108">
        <v>0</v>
      </c>
      <c r="AR108">
        <v>0</v>
      </c>
      <c r="AS108">
        <v>0</v>
      </c>
      <c r="AT108" t="s">
        <v>87</v>
      </c>
      <c r="AU108" t="s">
        <v>87</v>
      </c>
      <c r="AV108" t="s">
        <v>87</v>
      </c>
      <c r="AW108" t="s">
        <v>87</v>
      </c>
      <c r="AX108" t="s">
        <v>87</v>
      </c>
      <c r="AY108" t="s">
        <v>87</v>
      </c>
      <c r="AZ108" t="s">
        <v>87</v>
      </c>
      <c r="BA108" t="s">
        <v>87</v>
      </c>
      <c r="BB108" t="s">
        <v>87</v>
      </c>
      <c r="BC108" t="s">
        <v>87</v>
      </c>
      <c r="BD108" t="s">
        <v>87</v>
      </c>
      <c r="BE108" t="s">
        <v>87</v>
      </c>
    </row>
    <row r="109" spans="1:57">
      <c r="A109" t="s">
        <v>366</v>
      </c>
      <c r="B109" t="s">
        <v>79</v>
      </c>
      <c r="C109" t="s">
        <v>161</v>
      </c>
      <c r="D109" t="s">
        <v>81</v>
      </c>
      <c r="E109" s="2">
        <f>HYPERLINK("capsilon://?command=openfolder&amp;siteaddress=FAM.docvelocity-na8.net&amp;folderid=FX943D8465-EB02-29DC-042E-6FB7BD240C75","FX22033160")</f>
        <v>0</v>
      </c>
      <c r="F109" t="s">
        <v>19</v>
      </c>
      <c r="G109" t="s">
        <v>19</v>
      </c>
      <c r="H109" t="s">
        <v>82</v>
      </c>
      <c r="I109" t="s">
        <v>367</v>
      </c>
      <c r="J109">
        <v>28</v>
      </c>
      <c r="K109" t="s">
        <v>84</v>
      </c>
      <c r="L109" t="s">
        <v>85</v>
      </c>
      <c r="M109" t="s">
        <v>86</v>
      </c>
      <c r="N109">
        <v>2</v>
      </c>
      <c r="O109" s="1">
        <v>44699.479155092595</v>
      </c>
      <c r="P109" s="1">
        <v>44699.51358796296</v>
      </c>
      <c r="Q109">
        <v>2217</v>
      </c>
      <c r="R109">
        <v>758</v>
      </c>
      <c r="S109" t="b">
        <v>0</v>
      </c>
      <c r="T109" t="s">
        <v>87</v>
      </c>
      <c r="U109" t="b">
        <v>0</v>
      </c>
      <c r="V109" t="s">
        <v>99</v>
      </c>
      <c r="W109" s="1">
        <v>44699.493506944447</v>
      </c>
      <c r="X109">
        <v>493</v>
      </c>
      <c r="Y109">
        <v>15</v>
      </c>
      <c r="Z109">
        <v>0</v>
      </c>
      <c r="AA109">
        <v>15</v>
      </c>
      <c r="AB109">
        <v>21</v>
      </c>
      <c r="AC109">
        <v>16</v>
      </c>
      <c r="AD109">
        <v>13</v>
      </c>
      <c r="AE109">
        <v>0</v>
      </c>
      <c r="AF109">
        <v>0</v>
      </c>
      <c r="AG109">
        <v>0</v>
      </c>
      <c r="AH109" t="s">
        <v>89</v>
      </c>
      <c r="AI109" s="1">
        <v>44699.51358796296</v>
      </c>
      <c r="AJ109">
        <v>27</v>
      </c>
      <c r="AK109">
        <v>0</v>
      </c>
      <c r="AL109">
        <v>0</v>
      </c>
      <c r="AM109">
        <v>0</v>
      </c>
      <c r="AN109">
        <v>21</v>
      </c>
      <c r="AO109">
        <v>0</v>
      </c>
      <c r="AP109">
        <v>13</v>
      </c>
      <c r="AQ109">
        <v>0</v>
      </c>
      <c r="AR109">
        <v>0</v>
      </c>
      <c r="AS109">
        <v>0</v>
      </c>
      <c r="AT109" t="s">
        <v>87</v>
      </c>
      <c r="AU109" t="s">
        <v>87</v>
      </c>
      <c r="AV109" t="s">
        <v>87</v>
      </c>
      <c r="AW109" t="s">
        <v>87</v>
      </c>
      <c r="AX109" t="s">
        <v>87</v>
      </c>
      <c r="AY109" t="s">
        <v>87</v>
      </c>
      <c r="AZ109" t="s">
        <v>87</v>
      </c>
      <c r="BA109" t="s">
        <v>87</v>
      </c>
      <c r="BB109" t="s">
        <v>87</v>
      </c>
      <c r="BC109" t="s">
        <v>87</v>
      </c>
      <c r="BD109" t="s">
        <v>87</v>
      </c>
      <c r="BE109" t="s">
        <v>87</v>
      </c>
    </row>
    <row r="110" spans="1:57">
      <c r="A110" t="s">
        <v>368</v>
      </c>
      <c r="B110" t="s">
        <v>79</v>
      </c>
      <c r="C110" t="s">
        <v>369</v>
      </c>
      <c r="D110" t="s">
        <v>81</v>
      </c>
      <c r="E110" s="2">
        <f>HYPERLINK("capsilon://?command=openfolder&amp;siteaddress=FAM.docvelocity-na8.net&amp;folderid=FX285EF429-3E72-AB92-62D6-E7E2C74321DD","FX22042484")</f>
        <v>0</v>
      </c>
      <c r="F110" t="s">
        <v>19</v>
      </c>
      <c r="G110" t="s">
        <v>19</v>
      </c>
      <c r="H110" t="s">
        <v>82</v>
      </c>
      <c r="I110" t="s">
        <v>370</v>
      </c>
      <c r="J110">
        <v>0</v>
      </c>
      <c r="K110" t="s">
        <v>84</v>
      </c>
      <c r="L110" t="s">
        <v>85</v>
      </c>
      <c r="M110" t="s">
        <v>86</v>
      </c>
      <c r="N110">
        <v>2</v>
      </c>
      <c r="O110" s="1">
        <v>44699.500694444447</v>
      </c>
      <c r="P110" s="1">
        <v>44699.514340277776</v>
      </c>
      <c r="Q110">
        <v>1003</v>
      </c>
      <c r="R110">
        <v>176</v>
      </c>
      <c r="S110" t="b">
        <v>0</v>
      </c>
      <c r="T110" t="s">
        <v>87</v>
      </c>
      <c r="U110" t="b">
        <v>0</v>
      </c>
      <c r="V110" t="s">
        <v>189</v>
      </c>
      <c r="W110" s="1">
        <v>44699.50309027778</v>
      </c>
      <c r="X110">
        <v>112</v>
      </c>
      <c r="Y110">
        <v>9</v>
      </c>
      <c r="Z110">
        <v>0</v>
      </c>
      <c r="AA110">
        <v>9</v>
      </c>
      <c r="AB110">
        <v>0</v>
      </c>
      <c r="AC110">
        <v>3</v>
      </c>
      <c r="AD110">
        <v>-9</v>
      </c>
      <c r="AE110">
        <v>0</v>
      </c>
      <c r="AF110">
        <v>0</v>
      </c>
      <c r="AG110">
        <v>0</v>
      </c>
      <c r="AH110" t="s">
        <v>89</v>
      </c>
      <c r="AI110" s="1">
        <v>44699.514340277776</v>
      </c>
      <c r="AJ110">
        <v>64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-9</v>
      </c>
      <c r="AQ110">
        <v>0</v>
      </c>
      <c r="AR110">
        <v>0</v>
      </c>
      <c r="AS110">
        <v>0</v>
      </c>
      <c r="AT110" t="s">
        <v>87</v>
      </c>
      <c r="AU110" t="s">
        <v>87</v>
      </c>
      <c r="AV110" t="s">
        <v>87</v>
      </c>
      <c r="AW110" t="s">
        <v>87</v>
      </c>
      <c r="AX110" t="s">
        <v>87</v>
      </c>
      <c r="AY110" t="s">
        <v>87</v>
      </c>
      <c r="AZ110" t="s">
        <v>87</v>
      </c>
      <c r="BA110" t="s">
        <v>87</v>
      </c>
      <c r="BB110" t="s">
        <v>87</v>
      </c>
      <c r="BC110" t="s">
        <v>87</v>
      </c>
      <c r="BD110" t="s">
        <v>87</v>
      </c>
      <c r="BE110" t="s">
        <v>87</v>
      </c>
    </row>
    <row r="111" spans="1:57">
      <c r="A111" t="s">
        <v>371</v>
      </c>
      <c r="B111" t="s">
        <v>79</v>
      </c>
      <c r="C111" t="s">
        <v>372</v>
      </c>
      <c r="D111" t="s">
        <v>81</v>
      </c>
      <c r="E111" s="2">
        <f>HYPERLINK("capsilon://?command=openfolder&amp;siteaddress=FAM.docvelocity-na8.net&amp;folderid=FX3939DD52-225D-08E5-8F99-17FAAD1F1DE5","FX220411016")</f>
        <v>0</v>
      </c>
      <c r="F111" t="s">
        <v>19</v>
      </c>
      <c r="G111" t="s">
        <v>19</v>
      </c>
      <c r="H111" t="s">
        <v>82</v>
      </c>
      <c r="I111" t="s">
        <v>373</v>
      </c>
      <c r="J111">
        <v>0</v>
      </c>
      <c r="K111" t="s">
        <v>84</v>
      </c>
      <c r="L111" t="s">
        <v>85</v>
      </c>
      <c r="M111" t="s">
        <v>86</v>
      </c>
      <c r="N111">
        <v>2</v>
      </c>
      <c r="O111" s="1">
        <v>44699.53597222222</v>
      </c>
      <c r="P111" s="1">
        <v>44699.546597222223</v>
      </c>
      <c r="Q111">
        <v>665</v>
      </c>
      <c r="R111">
        <v>253</v>
      </c>
      <c r="S111" t="b">
        <v>0</v>
      </c>
      <c r="T111" t="s">
        <v>87</v>
      </c>
      <c r="U111" t="b">
        <v>0</v>
      </c>
      <c r="V111" t="s">
        <v>88</v>
      </c>
      <c r="W111" s="1">
        <v>44699.538368055553</v>
      </c>
      <c r="X111">
        <v>174</v>
      </c>
      <c r="Y111">
        <v>9</v>
      </c>
      <c r="Z111">
        <v>0</v>
      </c>
      <c r="AA111">
        <v>9</v>
      </c>
      <c r="AB111">
        <v>0</v>
      </c>
      <c r="AC111">
        <v>0</v>
      </c>
      <c r="AD111">
        <v>-9</v>
      </c>
      <c r="AE111">
        <v>0</v>
      </c>
      <c r="AF111">
        <v>0</v>
      </c>
      <c r="AG111">
        <v>0</v>
      </c>
      <c r="AH111" t="s">
        <v>100</v>
      </c>
      <c r="AI111" s="1">
        <v>44699.546597222223</v>
      </c>
      <c r="AJ111">
        <v>79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-9</v>
      </c>
      <c r="AQ111">
        <v>0</v>
      </c>
      <c r="AR111">
        <v>0</v>
      </c>
      <c r="AS111">
        <v>0</v>
      </c>
      <c r="AT111" t="s">
        <v>87</v>
      </c>
      <c r="AU111" t="s">
        <v>87</v>
      </c>
      <c r="AV111" t="s">
        <v>87</v>
      </c>
      <c r="AW111" t="s">
        <v>87</v>
      </c>
      <c r="AX111" t="s">
        <v>87</v>
      </c>
      <c r="AY111" t="s">
        <v>87</v>
      </c>
      <c r="AZ111" t="s">
        <v>87</v>
      </c>
      <c r="BA111" t="s">
        <v>87</v>
      </c>
      <c r="BB111" t="s">
        <v>87</v>
      </c>
      <c r="BC111" t="s">
        <v>87</v>
      </c>
      <c r="BD111" t="s">
        <v>87</v>
      </c>
      <c r="BE111" t="s">
        <v>87</v>
      </c>
    </row>
    <row r="112" spans="1:57">
      <c r="A112" t="s">
        <v>374</v>
      </c>
      <c r="B112" t="s">
        <v>79</v>
      </c>
      <c r="C112" t="s">
        <v>375</v>
      </c>
      <c r="D112" t="s">
        <v>81</v>
      </c>
      <c r="E112" s="2">
        <f>HYPERLINK("capsilon://?command=openfolder&amp;siteaddress=FAM.docvelocity-na8.net&amp;folderid=FX97E8D4BD-906A-8656-DD2F-DBC1840E51DD","FX22056311")</f>
        <v>0</v>
      </c>
      <c r="F112" t="s">
        <v>19</v>
      </c>
      <c r="G112" t="s">
        <v>19</v>
      </c>
      <c r="H112" t="s">
        <v>82</v>
      </c>
      <c r="I112" t="s">
        <v>376</v>
      </c>
      <c r="J112">
        <v>588</v>
      </c>
      <c r="K112" t="s">
        <v>84</v>
      </c>
      <c r="L112" t="s">
        <v>85</v>
      </c>
      <c r="M112" t="s">
        <v>86</v>
      </c>
      <c r="N112">
        <v>1</v>
      </c>
      <c r="O112" s="1">
        <v>44699.584722222222</v>
      </c>
      <c r="P112" s="1">
        <v>44699.598298611112</v>
      </c>
      <c r="Q112">
        <v>753</v>
      </c>
      <c r="R112">
        <v>420</v>
      </c>
      <c r="S112" t="b">
        <v>0</v>
      </c>
      <c r="T112" t="s">
        <v>87</v>
      </c>
      <c r="U112" t="b">
        <v>0</v>
      </c>
      <c r="V112" t="s">
        <v>194</v>
      </c>
      <c r="W112" s="1">
        <v>44699.598298611112</v>
      </c>
      <c r="X112">
        <v>387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588</v>
      </c>
      <c r="AE112">
        <v>578</v>
      </c>
      <c r="AF112">
        <v>0</v>
      </c>
      <c r="AG112">
        <v>15</v>
      </c>
      <c r="AH112" t="s">
        <v>87</v>
      </c>
      <c r="AI112" t="s">
        <v>87</v>
      </c>
      <c r="AJ112" t="s">
        <v>87</v>
      </c>
      <c r="AK112" t="s">
        <v>87</v>
      </c>
      <c r="AL112" t="s">
        <v>87</v>
      </c>
      <c r="AM112" t="s">
        <v>87</v>
      </c>
      <c r="AN112" t="s">
        <v>87</v>
      </c>
      <c r="AO112" t="s">
        <v>87</v>
      </c>
      <c r="AP112" t="s">
        <v>87</v>
      </c>
      <c r="AQ112" t="s">
        <v>87</v>
      </c>
      <c r="AR112" t="s">
        <v>87</v>
      </c>
      <c r="AS112" t="s">
        <v>87</v>
      </c>
      <c r="AT112" t="s">
        <v>87</v>
      </c>
      <c r="AU112" t="s">
        <v>87</v>
      </c>
      <c r="AV112" t="s">
        <v>87</v>
      </c>
      <c r="AW112" t="s">
        <v>87</v>
      </c>
      <c r="AX112" t="s">
        <v>87</v>
      </c>
      <c r="AY112" t="s">
        <v>87</v>
      </c>
      <c r="AZ112" t="s">
        <v>87</v>
      </c>
      <c r="BA112" t="s">
        <v>87</v>
      </c>
      <c r="BB112" t="s">
        <v>87</v>
      </c>
      <c r="BC112" t="s">
        <v>87</v>
      </c>
      <c r="BD112" t="s">
        <v>87</v>
      </c>
      <c r="BE112" t="s">
        <v>87</v>
      </c>
    </row>
    <row r="113" spans="1:57">
      <c r="A113" t="s">
        <v>377</v>
      </c>
      <c r="B113" t="s">
        <v>79</v>
      </c>
      <c r="C113" t="s">
        <v>375</v>
      </c>
      <c r="D113" t="s">
        <v>81</v>
      </c>
      <c r="E113" s="2">
        <f>HYPERLINK("capsilon://?command=openfolder&amp;siteaddress=FAM.docvelocity-na8.net&amp;folderid=FX97E8D4BD-906A-8656-DD2F-DBC1840E51DD","FX22056311")</f>
        <v>0</v>
      </c>
      <c r="F113" t="s">
        <v>19</v>
      </c>
      <c r="G113" t="s">
        <v>19</v>
      </c>
      <c r="H113" t="s">
        <v>82</v>
      </c>
      <c r="I113" t="s">
        <v>376</v>
      </c>
      <c r="J113">
        <v>940</v>
      </c>
      <c r="K113" t="s">
        <v>84</v>
      </c>
      <c r="L113" t="s">
        <v>85</v>
      </c>
      <c r="M113" t="s">
        <v>86</v>
      </c>
      <c r="N113">
        <v>2</v>
      </c>
      <c r="O113" s="1">
        <v>44699.599537037036</v>
      </c>
      <c r="P113" s="1">
        <v>44699.675208333334</v>
      </c>
      <c r="Q113">
        <v>4516</v>
      </c>
      <c r="R113">
        <v>2022</v>
      </c>
      <c r="S113" t="b">
        <v>0</v>
      </c>
      <c r="T113" t="s">
        <v>87</v>
      </c>
      <c r="U113" t="b">
        <v>1</v>
      </c>
      <c r="V113" t="s">
        <v>201</v>
      </c>
      <c r="W113" s="1">
        <v>44699.653043981481</v>
      </c>
      <c r="X113">
        <v>1210</v>
      </c>
      <c r="Y113">
        <v>196</v>
      </c>
      <c r="Z113">
        <v>0</v>
      </c>
      <c r="AA113">
        <v>196</v>
      </c>
      <c r="AB113">
        <v>669</v>
      </c>
      <c r="AC113">
        <v>16</v>
      </c>
      <c r="AD113">
        <v>744</v>
      </c>
      <c r="AE113">
        <v>0</v>
      </c>
      <c r="AF113">
        <v>0</v>
      </c>
      <c r="AG113">
        <v>0</v>
      </c>
      <c r="AH113" t="s">
        <v>95</v>
      </c>
      <c r="AI113" s="1">
        <v>44699.675208333334</v>
      </c>
      <c r="AJ113">
        <v>603</v>
      </c>
      <c r="AK113">
        <v>0</v>
      </c>
      <c r="AL113">
        <v>0</v>
      </c>
      <c r="AM113">
        <v>0</v>
      </c>
      <c r="AN113">
        <v>669</v>
      </c>
      <c r="AO113">
        <v>0</v>
      </c>
      <c r="AP113">
        <v>744</v>
      </c>
      <c r="AQ113">
        <v>0</v>
      </c>
      <c r="AR113">
        <v>0</v>
      </c>
      <c r="AS113">
        <v>0</v>
      </c>
      <c r="AT113" t="s">
        <v>87</v>
      </c>
      <c r="AU113" t="s">
        <v>87</v>
      </c>
      <c r="AV113" t="s">
        <v>87</v>
      </c>
      <c r="AW113" t="s">
        <v>87</v>
      </c>
      <c r="AX113" t="s">
        <v>87</v>
      </c>
      <c r="AY113" t="s">
        <v>87</v>
      </c>
      <c r="AZ113" t="s">
        <v>87</v>
      </c>
      <c r="BA113" t="s">
        <v>87</v>
      </c>
      <c r="BB113" t="s">
        <v>87</v>
      </c>
      <c r="BC113" t="s">
        <v>87</v>
      </c>
      <c r="BD113" t="s">
        <v>87</v>
      </c>
      <c r="BE113" t="s">
        <v>87</v>
      </c>
    </row>
    <row r="114" spans="1:57">
      <c r="A114" t="s">
        <v>378</v>
      </c>
      <c r="B114" t="s">
        <v>79</v>
      </c>
      <c r="C114" t="s">
        <v>379</v>
      </c>
      <c r="D114" t="s">
        <v>81</v>
      </c>
      <c r="E114" s="2">
        <f>HYPERLINK("capsilon://?command=openfolder&amp;siteaddress=FAM.docvelocity-na8.net&amp;folderid=FX5FE1E230-9F33-EE92-9EC4-07352C708F82","FX220313827")</f>
        <v>0</v>
      </c>
      <c r="F114" t="s">
        <v>19</v>
      </c>
      <c r="G114" t="s">
        <v>19</v>
      </c>
      <c r="H114" t="s">
        <v>82</v>
      </c>
      <c r="I114" t="s">
        <v>380</v>
      </c>
      <c r="J114">
        <v>0</v>
      </c>
      <c r="K114" t="s">
        <v>84</v>
      </c>
      <c r="L114" t="s">
        <v>85</v>
      </c>
      <c r="M114" t="s">
        <v>86</v>
      </c>
      <c r="N114">
        <v>2</v>
      </c>
      <c r="O114" s="1">
        <v>44699.637233796297</v>
      </c>
      <c r="P114" s="1">
        <v>44699.67287037037</v>
      </c>
      <c r="Q114">
        <v>3018</v>
      </c>
      <c r="R114">
        <v>61</v>
      </c>
      <c r="S114" t="b">
        <v>0</v>
      </c>
      <c r="T114" t="s">
        <v>87</v>
      </c>
      <c r="U114" t="b">
        <v>0</v>
      </c>
      <c r="V114" t="s">
        <v>88</v>
      </c>
      <c r="W114" s="1">
        <v>44699.642071759263</v>
      </c>
      <c r="X114">
        <v>42</v>
      </c>
      <c r="Y114">
        <v>0</v>
      </c>
      <c r="Z114">
        <v>0</v>
      </c>
      <c r="AA114">
        <v>0</v>
      </c>
      <c r="AB114">
        <v>9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221</v>
      </c>
      <c r="AI114" s="1">
        <v>44699.67287037037</v>
      </c>
      <c r="AJ114">
        <v>19</v>
      </c>
      <c r="AK114">
        <v>0</v>
      </c>
      <c r="AL114">
        <v>0</v>
      </c>
      <c r="AM114">
        <v>0</v>
      </c>
      <c r="AN114">
        <v>9</v>
      </c>
      <c r="AO114">
        <v>0</v>
      </c>
      <c r="AP114">
        <v>0</v>
      </c>
      <c r="AQ114">
        <v>0</v>
      </c>
      <c r="AR114">
        <v>0</v>
      </c>
      <c r="AS114">
        <v>0</v>
      </c>
      <c r="AT114" t="s">
        <v>87</v>
      </c>
      <c r="AU114" t="s">
        <v>87</v>
      </c>
      <c r="AV114" t="s">
        <v>87</v>
      </c>
      <c r="AW114" t="s">
        <v>87</v>
      </c>
      <c r="AX114" t="s">
        <v>87</v>
      </c>
      <c r="AY114" t="s">
        <v>87</v>
      </c>
      <c r="AZ114" t="s">
        <v>87</v>
      </c>
      <c r="BA114" t="s">
        <v>87</v>
      </c>
      <c r="BB114" t="s">
        <v>87</v>
      </c>
      <c r="BC114" t="s">
        <v>87</v>
      </c>
      <c r="BD114" t="s">
        <v>87</v>
      </c>
      <c r="BE114" t="s">
        <v>87</v>
      </c>
    </row>
    <row r="115" spans="1:57">
      <c r="A115" t="s">
        <v>381</v>
      </c>
      <c r="B115" t="s">
        <v>79</v>
      </c>
      <c r="C115" t="s">
        <v>382</v>
      </c>
      <c r="D115" t="s">
        <v>81</v>
      </c>
      <c r="E115" s="2">
        <f>HYPERLINK("capsilon://?command=openfolder&amp;siteaddress=FAM.docvelocity-na8.net&amp;folderid=FX8EC5E75B-8827-2C87-AE7A-4D104E164F5D","FX220410787")</f>
        <v>0</v>
      </c>
      <c r="F115" t="s">
        <v>19</v>
      </c>
      <c r="G115" t="s">
        <v>19</v>
      </c>
      <c r="H115" t="s">
        <v>82</v>
      </c>
      <c r="I115" t="s">
        <v>383</v>
      </c>
      <c r="J115">
        <v>0</v>
      </c>
      <c r="K115" t="s">
        <v>84</v>
      </c>
      <c r="L115" t="s">
        <v>85</v>
      </c>
      <c r="M115" t="s">
        <v>86</v>
      </c>
      <c r="N115">
        <v>1</v>
      </c>
      <c r="O115" s="1">
        <v>44699.638611111113</v>
      </c>
      <c r="P115" s="1">
        <v>44699.667581018519</v>
      </c>
      <c r="Q115">
        <v>2362</v>
      </c>
      <c r="R115">
        <v>141</v>
      </c>
      <c r="S115" t="b">
        <v>0</v>
      </c>
      <c r="T115" t="s">
        <v>87</v>
      </c>
      <c r="U115" t="b">
        <v>0</v>
      </c>
      <c r="V115" t="s">
        <v>99</v>
      </c>
      <c r="W115" s="1">
        <v>44699.667581018519</v>
      </c>
      <c r="X115">
        <v>78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52</v>
      </c>
      <c r="AF115">
        <v>0</v>
      </c>
      <c r="AG115">
        <v>1</v>
      </c>
      <c r="AH115" t="s">
        <v>87</v>
      </c>
      <c r="AI115" t="s">
        <v>87</v>
      </c>
      <c r="AJ115" t="s">
        <v>87</v>
      </c>
      <c r="AK115" t="s">
        <v>87</v>
      </c>
      <c r="AL115" t="s">
        <v>87</v>
      </c>
      <c r="AM115" t="s">
        <v>87</v>
      </c>
      <c r="AN115" t="s">
        <v>87</v>
      </c>
      <c r="AO115" t="s">
        <v>87</v>
      </c>
      <c r="AP115" t="s">
        <v>87</v>
      </c>
      <c r="AQ115" t="s">
        <v>87</v>
      </c>
      <c r="AR115" t="s">
        <v>87</v>
      </c>
      <c r="AS115" t="s">
        <v>87</v>
      </c>
      <c r="AT115" t="s">
        <v>87</v>
      </c>
      <c r="AU115" t="s">
        <v>87</v>
      </c>
      <c r="AV115" t="s">
        <v>87</v>
      </c>
      <c r="AW115" t="s">
        <v>87</v>
      </c>
      <c r="AX115" t="s">
        <v>87</v>
      </c>
      <c r="AY115" t="s">
        <v>87</v>
      </c>
      <c r="AZ115" t="s">
        <v>87</v>
      </c>
      <c r="BA115" t="s">
        <v>87</v>
      </c>
      <c r="BB115" t="s">
        <v>87</v>
      </c>
      <c r="BC115" t="s">
        <v>87</v>
      </c>
      <c r="BD115" t="s">
        <v>87</v>
      </c>
      <c r="BE115" t="s">
        <v>87</v>
      </c>
    </row>
    <row r="116" spans="1:57">
      <c r="A116" t="s">
        <v>384</v>
      </c>
      <c r="B116" t="s">
        <v>79</v>
      </c>
      <c r="C116" t="s">
        <v>379</v>
      </c>
      <c r="D116" t="s">
        <v>81</v>
      </c>
      <c r="E116" s="2">
        <f>HYPERLINK("capsilon://?command=openfolder&amp;siteaddress=FAM.docvelocity-na8.net&amp;folderid=FX5FE1E230-9F33-EE92-9EC4-07352C708F82","FX220313827")</f>
        <v>0</v>
      </c>
      <c r="F116" t="s">
        <v>19</v>
      </c>
      <c r="G116" t="s">
        <v>19</v>
      </c>
      <c r="H116" t="s">
        <v>82</v>
      </c>
      <c r="I116" t="s">
        <v>385</v>
      </c>
      <c r="J116">
        <v>0</v>
      </c>
      <c r="K116" t="s">
        <v>84</v>
      </c>
      <c r="L116" t="s">
        <v>85</v>
      </c>
      <c r="M116" t="s">
        <v>86</v>
      </c>
      <c r="N116">
        <v>2</v>
      </c>
      <c r="O116" s="1">
        <v>44699.640601851854</v>
      </c>
      <c r="P116" s="1">
        <v>44699.673043981478</v>
      </c>
      <c r="Q116">
        <v>2753</v>
      </c>
      <c r="R116">
        <v>50</v>
      </c>
      <c r="S116" t="b">
        <v>0</v>
      </c>
      <c r="T116" t="s">
        <v>87</v>
      </c>
      <c r="U116" t="b">
        <v>0</v>
      </c>
      <c r="V116" t="s">
        <v>88</v>
      </c>
      <c r="W116" s="1">
        <v>44699.643090277779</v>
      </c>
      <c r="X116">
        <v>35</v>
      </c>
      <c r="Y116">
        <v>0</v>
      </c>
      <c r="Z116">
        <v>0</v>
      </c>
      <c r="AA116">
        <v>0</v>
      </c>
      <c r="AB116">
        <v>9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221</v>
      </c>
      <c r="AI116" s="1">
        <v>44699.673043981478</v>
      </c>
      <c r="AJ116">
        <v>15</v>
      </c>
      <c r="AK116">
        <v>0</v>
      </c>
      <c r="AL116">
        <v>0</v>
      </c>
      <c r="AM116">
        <v>0</v>
      </c>
      <c r="AN116">
        <v>9</v>
      </c>
      <c r="AO116">
        <v>0</v>
      </c>
      <c r="AP116">
        <v>0</v>
      </c>
      <c r="AQ116">
        <v>0</v>
      </c>
      <c r="AR116">
        <v>0</v>
      </c>
      <c r="AS116">
        <v>0</v>
      </c>
      <c r="AT116" t="s">
        <v>87</v>
      </c>
      <c r="AU116" t="s">
        <v>87</v>
      </c>
      <c r="AV116" t="s">
        <v>87</v>
      </c>
      <c r="AW116" t="s">
        <v>87</v>
      </c>
      <c r="AX116" t="s">
        <v>87</v>
      </c>
      <c r="AY116" t="s">
        <v>87</v>
      </c>
      <c r="AZ116" t="s">
        <v>87</v>
      </c>
      <c r="BA116" t="s">
        <v>87</v>
      </c>
      <c r="BB116" t="s">
        <v>87</v>
      </c>
      <c r="BC116" t="s">
        <v>87</v>
      </c>
      <c r="BD116" t="s">
        <v>87</v>
      </c>
      <c r="BE116" t="s">
        <v>87</v>
      </c>
    </row>
    <row r="117" spans="1:57">
      <c r="A117" t="s">
        <v>386</v>
      </c>
      <c r="B117" t="s">
        <v>79</v>
      </c>
      <c r="C117" t="s">
        <v>387</v>
      </c>
      <c r="D117" t="s">
        <v>81</v>
      </c>
      <c r="E117" s="2">
        <f>HYPERLINK("capsilon://?command=openfolder&amp;siteaddress=FAM.docvelocity-na8.net&amp;folderid=FX6E7F1DFF-0D8E-CAA1-6E1C-C715D2662C4E","FX22047076")</f>
        <v>0</v>
      </c>
      <c r="F117" t="s">
        <v>19</v>
      </c>
      <c r="G117" t="s">
        <v>19</v>
      </c>
      <c r="H117" t="s">
        <v>82</v>
      </c>
      <c r="I117" t="s">
        <v>388</v>
      </c>
      <c r="J117">
        <v>0</v>
      </c>
      <c r="K117" t="s">
        <v>84</v>
      </c>
      <c r="L117" t="s">
        <v>85</v>
      </c>
      <c r="M117" t="s">
        <v>86</v>
      </c>
      <c r="N117">
        <v>2</v>
      </c>
      <c r="O117" s="1">
        <v>44699.6559375</v>
      </c>
      <c r="P117" s="1">
        <v>44699.67459490741</v>
      </c>
      <c r="Q117">
        <v>1359</v>
      </c>
      <c r="R117">
        <v>253</v>
      </c>
      <c r="S117" t="b">
        <v>0</v>
      </c>
      <c r="T117" t="s">
        <v>87</v>
      </c>
      <c r="U117" t="b">
        <v>0</v>
      </c>
      <c r="V117" t="s">
        <v>99</v>
      </c>
      <c r="W117" s="1">
        <v>44699.668981481482</v>
      </c>
      <c r="X117">
        <v>120</v>
      </c>
      <c r="Y117">
        <v>9</v>
      </c>
      <c r="Z117">
        <v>0</v>
      </c>
      <c r="AA117">
        <v>9</v>
      </c>
      <c r="AB117">
        <v>0</v>
      </c>
      <c r="AC117">
        <v>4</v>
      </c>
      <c r="AD117">
        <v>-9</v>
      </c>
      <c r="AE117">
        <v>0</v>
      </c>
      <c r="AF117">
        <v>0</v>
      </c>
      <c r="AG117">
        <v>0</v>
      </c>
      <c r="AH117" t="s">
        <v>221</v>
      </c>
      <c r="AI117" s="1">
        <v>44699.67459490741</v>
      </c>
      <c r="AJ117">
        <v>133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-9</v>
      </c>
      <c r="AQ117">
        <v>0</v>
      </c>
      <c r="AR117">
        <v>0</v>
      </c>
      <c r="AS117">
        <v>0</v>
      </c>
      <c r="AT117" t="s">
        <v>87</v>
      </c>
      <c r="AU117" t="s">
        <v>87</v>
      </c>
      <c r="AV117" t="s">
        <v>87</v>
      </c>
      <c r="AW117" t="s">
        <v>87</v>
      </c>
      <c r="AX117" t="s">
        <v>87</v>
      </c>
      <c r="AY117" t="s">
        <v>87</v>
      </c>
      <c r="AZ117" t="s">
        <v>87</v>
      </c>
      <c r="BA117" t="s">
        <v>87</v>
      </c>
      <c r="BB117" t="s">
        <v>87</v>
      </c>
      <c r="BC117" t="s">
        <v>87</v>
      </c>
      <c r="BD117" t="s">
        <v>87</v>
      </c>
      <c r="BE117" t="s">
        <v>87</v>
      </c>
    </row>
    <row r="118" spans="1:57">
      <c r="A118" t="s">
        <v>389</v>
      </c>
      <c r="B118" t="s">
        <v>79</v>
      </c>
      <c r="C118" t="s">
        <v>382</v>
      </c>
      <c r="D118" t="s">
        <v>81</v>
      </c>
      <c r="E118" s="2">
        <f>HYPERLINK("capsilon://?command=openfolder&amp;siteaddress=FAM.docvelocity-na8.net&amp;folderid=FX8EC5E75B-8827-2C87-AE7A-4D104E164F5D","FX220410787")</f>
        <v>0</v>
      </c>
      <c r="F118" t="s">
        <v>19</v>
      </c>
      <c r="G118" t="s">
        <v>19</v>
      </c>
      <c r="H118" t="s">
        <v>82</v>
      </c>
      <c r="I118" t="s">
        <v>383</v>
      </c>
      <c r="J118">
        <v>0</v>
      </c>
      <c r="K118" t="s">
        <v>84</v>
      </c>
      <c r="L118" t="s">
        <v>85</v>
      </c>
      <c r="M118" t="s">
        <v>86</v>
      </c>
      <c r="N118">
        <v>2</v>
      </c>
      <c r="O118" s="1">
        <v>44699.66783564815</v>
      </c>
      <c r="P118" s="1">
        <v>44699.727048611108</v>
      </c>
      <c r="Q118">
        <v>4433</v>
      </c>
      <c r="R118">
        <v>683</v>
      </c>
      <c r="S118" t="b">
        <v>0</v>
      </c>
      <c r="T118" t="s">
        <v>87</v>
      </c>
      <c r="U118" t="b">
        <v>1</v>
      </c>
      <c r="V118" t="s">
        <v>99</v>
      </c>
      <c r="W118" s="1">
        <v>44699.673530092594</v>
      </c>
      <c r="X118">
        <v>392</v>
      </c>
      <c r="Y118">
        <v>37</v>
      </c>
      <c r="Z118">
        <v>0</v>
      </c>
      <c r="AA118">
        <v>37</v>
      </c>
      <c r="AB118">
        <v>0</v>
      </c>
      <c r="AC118">
        <v>21</v>
      </c>
      <c r="AD118">
        <v>-37</v>
      </c>
      <c r="AE118">
        <v>0</v>
      </c>
      <c r="AF118">
        <v>0</v>
      </c>
      <c r="AG118">
        <v>0</v>
      </c>
      <c r="AH118" t="s">
        <v>95</v>
      </c>
      <c r="AI118" s="1">
        <v>44699.727048611108</v>
      </c>
      <c r="AJ118">
        <v>260</v>
      </c>
      <c r="AK118">
        <v>1</v>
      </c>
      <c r="AL118">
        <v>0</v>
      </c>
      <c r="AM118">
        <v>1</v>
      </c>
      <c r="AN118">
        <v>0</v>
      </c>
      <c r="AO118">
        <v>1</v>
      </c>
      <c r="AP118">
        <v>-38</v>
      </c>
      <c r="AQ118">
        <v>0</v>
      </c>
      <c r="AR118">
        <v>0</v>
      </c>
      <c r="AS118">
        <v>0</v>
      </c>
      <c r="AT118" t="s">
        <v>87</v>
      </c>
      <c r="AU118" t="s">
        <v>87</v>
      </c>
      <c r="AV118" t="s">
        <v>87</v>
      </c>
      <c r="AW118" t="s">
        <v>87</v>
      </c>
      <c r="AX118" t="s">
        <v>87</v>
      </c>
      <c r="AY118" t="s">
        <v>87</v>
      </c>
      <c r="AZ118" t="s">
        <v>87</v>
      </c>
      <c r="BA118" t="s">
        <v>87</v>
      </c>
      <c r="BB118" t="s">
        <v>87</v>
      </c>
      <c r="BC118" t="s">
        <v>87</v>
      </c>
      <c r="BD118" t="s">
        <v>87</v>
      </c>
      <c r="BE118" t="s">
        <v>87</v>
      </c>
    </row>
    <row r="119" spans="1:57">
      <c r="A119" t="s">
        <v>390</v>
      </c>
      <c r="B119" t="s">
        <v>79</v>
      </c>
      <c r="C119" t="s">
        <v>316</v>
      </c>
      <c r="D119" t="s">
        <v>81</v>
      </c>
      <c r="E119" s="2">
        <f>HYPERLINK("capsilon://?command=openfolder&amp;siteaddress=FAM.docvelocity-na8.net&amp;folderid=FX7A9A8B05-B31D-6340-25D6-0DD8E3D1BB74","FX220410773")</f>
        <v>0</v>
      </c>
      <c r="F119" t="s">
        <v>19</v>
      </c>
      <c r="G119" t="s">
        <v>19</v>
      </c>
      <c r="H119" t="s">
        <v>82</v>
      </c>
      <c r="I119" t="s">
        <v>391</v>
      </c>
      <c r="J119">
        <v>0</v>
      </c>
      <c r="K119" t="s">
        <v>84</v>
      </c>
      <c r="L119" t="s">
        <v>85</v>
      </c>
      <c r="M119" t="s">
        <v>86</v>
      </c>
      <c r="N119">
        <v>2</v>
      </c>
      <c r="O119" s="1">
        <v>44699.684849537036</v>
      </c>
      <c r="P119" s="1">
        <v>44699.728981481479</v>
      </c>
      <c r="Q119">
        <v>2800</v>
      </c>
      <c r="R119">
        <v>1013</v>
      </c>
      <c r="S119" t="b">
        <v>0</v>
      </c>
      <c r="T119" t="s">
        <v>87</v>
      </c>
      <c r="U119" t="b">
        <v>0</v>
      </c>
      <c r="V119" t="s">
        <v>88</v>
      </c>
      <c r="W119" s="1">
        <v>44699.699641203704</v>
      </c>
      <c r="X119">
        <v>847</v>
      </c>
      <c r="Y119">
        <v>37</v>
      </c>
      <c r="Z119">
        <v>0</v>
      </c>
      <c r="AA119">
        <v>37</v>
      </c>
      <c r="AB119">
        <v>0</v>
      </c>
      <c r="AC119">
        <v>27</v>
      </c>
      <c r="AD119">
        <v>-37</v>
      </c>
      <c r="AE119">
        <v>0</v>
      </c>
      <c r="AF119">
        <v>0</v>
      </c>
      <c r="AG119">
        <v>0</v>
      </c>
      <c r="AH119" t="s">
        <v>95</v>
      </c>
      <c r="AI119" s="1">
        <v>44699.728981481479</v>
      </c>
      <c r="AJ119">
        <v>166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-37</v>
      </c>
      <c r="AQ119">
        <v>0</v>
      </c>
      <c r="AR119">
        <v>0</v>
      </c>
      <c r="AS119">
        <v>0</v>
      </c>
      <c r="AT119" t="s">
        <v>87</v>
      </c>
      <c r="AU119" t="s">
        <v>87</v>
      </c>
      <c r="AV119" t="s">
        <v>87</v>
      </c>
      <c r="AW119" t="s">
        <v>87</v>
      </c>
      <c r="AX119" t="s">
        <v>87</v>
      </c>
      <c r="AY119" t="s">
        <v>87</v>
      </c>
      <c r="AZ119" t="s">
        <v>87</v>
      </c>
      <c r="BA119" t="s">
        <v>87</v>
      </c>
      <c r="BB119" t="s">
        <v>87</v>
      </c>
      <c r="BC119" t="s">
        <v>87</v>
      </c>
      <c r="BD119" t="s">
        <v>87</v>
      </c>
      <c r="BE119" t="s">
        <v>87</v>
      </c>
    </row>
    <row r="120" spans="1:57">
      <c r="A120" t="s">
        <v>392</v>
      </c>
      <c r="B120" t="s">
        <v>79</v>
      </c>
      <c r="C120" t="s">
        <v>281</v>
      </c>
      <c r="D120" t="s">
        <v>81</v>
      </c>
      <c r="E120" s="2">
        <f>HYPERLINK("capsilon://?command=openfolder&amp;siteaddress=FAM.docvelocity-na8.net&amp;folderid=FX1D2E7CA1-E332-F67A-3002-3F6F7391BCC9","FX220411407")</f>
        <v>0</v>
      </c>
      <c r="F120" t="s">
        <v>19</v>
      </c>
      <c r="G120" t="s">
        <v>19</v>
      </c>
      <c r="H120" t="s">
        <v>82</v>
      </c>
      <c r="I120" t="s">
        <v>393</v>
      </c>
      <c r="J120">
        <v>0</v>
      </c>
      <c r="K120" t="s">
        <v>84</v>
      </c>
      <c r="L120" t="s">
        <v>85</v>
      </c>
      <c r="M120" t="s">
        <v>86</v>
      </c>
      <c r="N120">
        <v>1</v>
      </c>
      <c r="O120" s="1">
        <v>44699.718842592592</v>
      </c>
      <c r="P120" s="1">
        <v>44699.769108796296</v>
      </c>
      <c r="Q120">
        <v>4119</v>
      </c>
      <c r="R120">
        <v>224</v>
      </c>
      <c r="S120" t="b">
        <v>0</v>
      </c>
      <c r="T120" t="s">
        <v>87</v>
      </c>
      <c r="U120" t="b">
        <v>0</v>
      </c>
      <c r="V120" t="s">
        <v>194</v>
      </c>
      <c r="W120" s="1">
        <v>44699.769108796296</v>
      </c>
      <c r="X120">
        <v>99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37</v>
      </c>
      <c r="AF120">
        <v>0</v>
      </c>
      <c r="AG120">
        <v>2</v>
      </c>
      <c r="AH120" t="s">
        <v>87</v>
      </c>
      <c r="AI120" t="s">
        <v>87</v>
      </c>
      <c r="AJ120" t="s">
        <v>87</v>
      </c>
      <c r="AK120" t="s">
        <v>87</v>
      </c>
      <c r="AL120" t="s">
        <v>87</v>
      </c>
      <c r="AM120" t="s">
        <v>87</v>
      </c>
      <c r="AN120" t="s">
        <v>87</v>
      </c>
      <c r="AO120" t="s">
        <v>87</v>
      </c>
      <c r="AP120" t="s">
        <v>87</v>
      </c>
      <c r="AQ120" t="s">
        <v>87</v>
      </c>
      <c r="AR120" t="s">
        <v>87</v>
      </c>
      <c r="AS120" t="s">
        <v>87</v>
      </c>
      <c r="AT120" t="s">
        <v>87</v>
      </c>
      <c r="AU120" t="s">
        <v>87</v>
      </c>
      <c r="AV120" t="s">
        <v>87</v>
      </c>
      <c r="AW120" t="s">
        <v>87</v>
      </c>
      <c r="AX120" t="s">
        <v>87</v>
      </c>
      <c r="AY120" t="s">
        <v>87</v>
      </c>
      <c r="AZ120" t="s">
        <v>87</v>
      </c>
      <c r="BA120" t="s">
        <v>87</v>
      </c>
      <c r="BB120" t="s">
        <v>87</v>
      </c>
      <c r="BC120" t="s">
        <v>87</v>
      </c>
      <c r="BD120" t="s">
        <v>87</v>
      </c>
      <c r="BE120" t="s">
        <v>87</v>
      </c>
    </row>
    <row r="121" spans="1:57">
      <c r="A121" t="s">
        <v>394</v>
      </c>
      <c r="B121" t="s">
        <v>79</v>
      </c>
      <c r="C121" t="s">
        <v>281</v>
      </c>
      <c r="D121" t="s">
        <v>81</v>
      </c>
      <c r="E121" s="2">
        <f>HYPERLINK("capsilon://?command=openfolder&amp;siteaddress=FAM.docvelocity-na8.net&amp;folderid=FX1D2E7CA1-E332-F67A-3002-3F6F7391BCC9","FX220411407")</f>
        <v>0</v>
      </c>
      <c r="F121" t="s">
        <v>19</v>
      </c>
      <c r="G121" t="s">
        <v>19</v>
      </c>
      <c r="H121" t="s">
        <v>82</v>
      </c>
      <c r="I121" t="s">
        <v>393</v>
      </c>
      <c r="J121">
        <v>0</v>
      </c>
      <c r="K121" t="s">
        <v>84</v>
      </c>
      <c r="L121" t="s">
        <v>85</v>
      </c>
      <c r="M121" t="s">
        <v>86</v>
      </c>
      <c r="N121">
        <v>2</v>
      </c>
      <c r="O121" s="1">
        <v>44699.769467592596</v>
      </c>
      <c r="P121" s="1">
        <v>44699.796261574076</v>
      </c>
      <c r="Q121">
        <v>1075</v>
      </c>
      <c r="R121">
        <v>1240</v>
      </c>
      <c r="S121" t="b">
        <v>0</v>
      </c>
      <c r="T121" t="s">
        <v>87</v>
      </c>
      <c r="U121" t="b">
        <v>1</v>
      </c>
      <c r="V121" t="s">
        <v>201</v>
      </c>
      <c r="W121" s="1">
        <v>44699.787141203706</v>
      </c>
      <c r="X121">
        <v>830</v>
      </c>
      <c r="Y121">
        <v>74</v>
      </c>
      <c r="Z121">
        <v>0</v>
      </c>
      <c r="AA121">
        <v>74</v>
      </c>
      <c r="AB121">
        <v>0</v>
      </c>
      <c r="AC121">
        <v>36</v>
      </c>
      <c r="AD121">
        <v>-74</v>
      </c>
      <c r="AE121">
        <v>0</v>
      </c>
      <c r="AF121">
        <v>0</v>
      </c>
      <c r="AG121">
        <v>0</v>
      </c>
      <c r="AH121" t="s">
        <v>95</v>
      </c>
      <c r="AI121" s="1">
        <v>44699.796261574076</v>
      </c>
      <c r="AJ121">
        <v>357</v>
      </c>
      <c r="AK121">
        <v>3</v>
      </c>
      <c r="AL121">
        <v>0</v>
      </c>
      <c r="AM121">
        <v>3</v>
      </c>
      <c r="AN121">
        <v>0</v>
      </c>
      <c r="AO121">
        <v>3</v>
      </c>
      <c r="AP121">
        <v>-77</v>
      </c>
      <c r="AQ121">
        <v>0</v>
      </c>
      <c r="AR121">
        <v>0</v>
      </c>
      <c r="AS121">
        <v>0</v>
      </c>
      <c r="AT121" t="s">
        <v>87</v>
      </c>
      <c r="AU121" t="s">
        <v>87</v>
      </c>
      <c r="AV121" t="s">
        <v>87</v>
      </c>
      <c r="AW121" t="s">
        <v>87</v>
      </c>
      <c r="AX121" t="s">
        <v>87</v>
      </c>
      <c r="AY121" t="s">
        <v>87</v>
      </c>
      <c r="AZ121" t="s">
        <v>87</v>
      </c>
      <c r="BA121" t="s">
        <v>87</v>
      </c>
      <c r="BB121" t="s">
        <v>87</v>
      </c>
      <c r="BC121" t="s">
        <v>87</v>
      </c>
      <c r="BD121" t="s">
        <v>87</v>
      </c>
      <c r="BE121" t="s">
        <v>87</v>
      </c>
    </row>
    <row r="122" spans="1:57">
      <c r="A122" t="s">
        <v>395</v>
      </c>
      <c r="B122" t="s">
        <v>79</v>
      </c>
      <c r="C122" t="s">
        <v>396</v>
      </c>
      <c r="D122" t="s">
        <v>81</v>
      </c>
      <c r="E122" s="2">
        <f>HYPERLINK("capsilon://?command=openfolder&amp;siteaddress=FAM.docvelocity-na8.net&amp;folderid=FX17B2B5BE-C507-9714-937B-C85ADBD65F6E","FX22052666")</f>
        <v>0</v>
      </c>
      <c r="F122" t="s">
        <v>19</v>
      </c>
      <c r="G122" t="s">
        <v>19</v>
      </c>
      <c r="H122" t="s">
        <v>82</v>
      </c>
      <c r="I122" t="s">
        <v>397</v>
      </c>
      <c r="J122">
        <v>0</v>
      </c>
      <c r="K122" t="s">
        <v>84</v>
      </c>
      <c r="L122" t="s">
        <v>85</v>
      </c>
      <c r="M122" t="s">
        <v>86</v>
      </c>
      <c r="N122">
        <v>1</v>
      </c>
      <c r="O122" s="1">
        <v>44700.371157407404</v>
      </c>
      <c r="P122" s="1">
        <v>44700.372731481482</v>
      </c>
      <c r="Q122">
        <v>38</v>
      </c>
      <c r="R122">
        <v>98</v>
      </c>
      <c r="S122" t="b">
        <v>0</v>
      </c>
      <c r="T122" t="s">
        <v>87</v>
      </c>
      <c r="U122" t="b">
        <v>0</v>
      </c>
      <c r="V122" t="s">
        <v>104</v>
      </c>
      <c r="W122" s="1">
        <v>44700.372731481482</v>
      </c>
      <c r="X122">
        <v>85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52</v>
      </c>
      <c r="AF122">
        <v>0</v>
      </c>
      <c r="AG122">
        <v>1</v>
      </c>
      <c r="AH122" t="s">
        <v>87</v>
      </c>
      <c r="AI122" t="s">
        <v>87</v>
      </c>
      <c r="AJ122" t="s">
        <v>87</v>
      </c>
      <c r="AK122" t="s">
        <v>87</v>
      </c>
      <c r="AL122" t="s">
        <v>87</v>
      </c>
      <c r="AM122" t="s">
        <v>87</v>
      </c>
      <c r="AN122" t="s">
        <v>87</v>
      </c>
      <c r="AO122" t="s">
        <v>87</v>
      </c>
      <c r="AP122" t="s">
        <v>87</v>
      </c>
      <c r="AQ122" t="s">
        <v>87</v>
      </c>
      <c r="AR122" t="s">
        <v>87</v>
      </c>
      <c r="AS122" t="s">
        <v>87</v>
      </c>
      <c r="AT122" t="s">
        <v>87</v>
      </c>
      <c r="AU122" t="s">
        <v>87</v>
      </c>
      <c r="AV122" t="s">
        <v>87</v>
      </c>
      <c r="AW122" t="s">
        <v>87</v>
      </c>
      <c r="AX122" t="s">
        <v>87</v>
      </c>
      <c r="AY122" t="s">
        <v>87</v>
      </c>
      <c r="AZ122" t="s">
        <v>87</v>
      </c>
      <c r="BA122" t="s">
        <v>87</v>
      </c>
      <c r="BB122" t="s">
        <v>87</v>
      </c>
      <c r="BC122" t="s">
        <v>87</v>
      </c>
      <c r="BD122" t="s">
        <v>87</v>
      </c>
      <c r="BE122" t="s">
        <v>87</v>
      </c>
    </row>
    <row r="123" spans="1:57">
      <c r="A123" t="s">
        <v>398</v>
      </c>
      <c r="B123" t="s">
        <v>79</v>
      </c>
      <c r="C123" t="s">
        <v>396</v>
      </c>
      <c r="D123" t="s">
        <v>81</v>
      </c>
      <c r="E123" s="2">
        <f>HYPERLINK("capsilon://?command=openfolder&amp;siteaddress=FAM.docvelocity-na8.net&amp;folderid=FX17B2B5BE-C507-9714-937B-C85ADBD65F6E","FX22052666")</f>
        <v>0</v>
      </c>
      <c r="F123" t="s">
        <v>19</v>
      </c>
      <c r="G123" t="s">
        <v>19</v>
      </c>
      <c r="H123" t="s">
        <v>82</v>
      </c>
      <c r="I123" t="s">
        <v>397</v>
      </c>
      <c r="J123">
        <v>0</v>
      </c>
      <c r="K123" t="s">
        <v>84</v>
      </c>
      <c r="L123" t="s">
        <v>85</v>
      </c>
      <c r="M123" t="s">
        <v>86</v>
      </c>
      <c r="N123">
        <v>2</v>
      </c>
      <c r="O123" s="1">
        <v>44700.373055555552</v>
      </c>
      <c r="P123" s="1">
        <v>44700.38354166667</v>
      </c>
      <c r="Q123">
        <v>0</v>
      </c>
      <c r="R123">
        <v>906</v>
      </c>
      <c r="S123" t="b">
        <v>0</v>
      </c>
      <c r="T123" t="s">
        <v>87</v>
      </c>
      <c r="U123" t="b">
        <v>1</v>
      </c>
      <c r="V123" t="s">
        <v>104</v>
      </c>
      <c r="W123" s="1">
        <v>44700.377835648149</v>
      </c>
      <c r="X123">
        <v>413</v>
      </c>
      <c r="Y123">
        <v>37</v>
      </c>
      <c r="Z123">
        <v>0</v>
      </c>
      <c r="AA123">
        <v>37</v>
      </c>
      <c r="AB123">
        <v>0</v>
      </c>
      <c r="AC123">
        <v>24</v>
      </c>
      <c r="AD123">
        <v>-37</v>
      </c>
      <c r="AE123">
        <v>0</v>
      </c>
      <c r="AF123">
        <v>0</v>
      </c>
      <c r="AG123">
        <v>0</v>
      </c>
      <c r="AH123" t="s">
        <v>399</v>
      </c>
      <c r="AI123" s="1">
        <v>44700.38354166667</v>
      </c>
      <c r="AJ123">
        <v>493</v>
      </c>
      <c r="AK123">
        <v>3</v>
      </c>
      <c r="AL123">
        <v>0</v>
      </c>
      <c r="AM123">
        <v>3</v>
      </c>
      <c r="AN123">
        <v>0</v>
      </c>
      <c r="AO123">
        <v>3</v>
      </c>
      <c r="AP123">
        <v>-40</v>
      </c>
      <c r="AQ123">
        <v>0</v>
      </c>
      <c r="AR123">
        <v>0</v>
      </c>
      <c r="AS123">
        <v>0</v>
      </c>
      <c r="AT123" t="s">
        <v>87</v>
      </c>
      <c r="AU123" t="s">
        <v>87</v>
      </c>
      <c r="AV123" t="s">
        <v>87</v>
      </c>
      <c r="AW123" t="s">
        <v>87</v>
      </c>
      <c r="AX123" t="s">
        <v>87</v>
      </c>
      <c r="AY123" t="s">
        <v>87</v>
      </c>
      <c r="AZ123" t="s">
        <v>87</v>
      </c>
      <c r="BA123" t="s">
        <v>87</v>
      </c>
      <c r="BB123" t="s">
        <v>87</v>
      </c>
      <c r="BC123" t="s">
        <v>87</v>
      </c>
      <c r="BD123" t="s">
        <v>87</v>
      </c>
      <c r="BE123" t="s">
        <v>87</v>
      </c>
    </row>
    <row r="124" spans="1:57">
      <c r="A124" t="s">
        <v>400</v>
      </c>
      <c r="B124" t="s">
        <v>79</v>
      </c>
      <c r="C124" t="s">
        <v>396</v>
      </c>
      <c r="D124" t="s">
        <v>81</v>
      </c>
      <c r="E124" s="2">
        <f>HYPERLINK("capsilon://?command=openfolder&amp;siteaddress=FAM.docvelocity-na8.net&amp;folderid=FX17B2B5BE-C507-9714-937B-C85ADBD65F6E","FX22052666")</f>
        <v>0</v>
      </c>
      <c r="F124" t="s">
        <v>19</v>
      </c>
      <c r="G124" t="s">
        <v>19</v>
      </c>
      <c r="H124" t="s">
        <v>82</v>
      </c>
      <c r="I124" t="s">
        <v>401</v>
      </c>
      <c r="J124">
        <v>0</v>
      </c>
      <c r="K124" t="s">
        <v>84</v>
      </c>
      <c r="L124" t="s">
        <v>85</v>
      </c>
      <c r="M124" t="s">
        <v>86</v>
      </c>
      <c r="N124">
        <v>1</v>
      </c>
      <c r="O124" s="1">
        <v>44700.388182870367</v>
      </c>
      <c r="P124" s="1">
        <v>44700.391064814816</v>
      </c>
      <c r="Q124">
        <v>6</v>
      </c>
      <c r="R124">
        <v>243</v>
      </c>
      <c r="S124" t="b">
        <v>0</v>
      </c>
      <c r="T124" t="s">
        <v>87</v>
      </c>
      <c r="U124" t="b">
        <v>0</v>
      </c>
      <c r="V124" t="s">
        <v>154</v>
      </c>
      <c r="W124" s="1">
        <v>44700.391064814816</v>
      </c>
      <c r="X124">
        <v>243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52</v>
      </c>
      <c r="AF124">
        <v>0</v>
      </c>
      <c r="AG124">
        <v>1</v>
      </c>
      <c r="AH124" t="s">
        <v>87</v>
      </c>
      <c r="AI124" t="s">
        <v>87</v>
      </c>
      <c r="AJ124" t="s">
        <v>87</v>
      </c>
      <c r="AK124" t="s">
        <v>87</v>
      </c>
      <c r="AL124" t="s">
        <v>87</v>
      </c>
      <c r="AM124" t="s">
        <v>87</v>
      </c>
      <c r="AN124" t="s">
        <v>87</v>
      </c>
      <c r="AO124" t="s">
        <v>87</v>
      </c>
      <c r="AP124" t="s">
        <v>87</v>
      </c>
      <c r="AQ124" t="s">
        <v>87</v>
      </c>
      <c r="AR124" t="s">
        <v>87</v>
      </c>
      <c r="AS124" t="s">
        <v>87</v>
      </c>
      <c r="AT124" t="s">
        <v>87</v>
      </c>
      <c r="AU124" t="s">
        <v>87</v>
      </c>
      <c r="AV124" t="s">
        <v>87</v>
      </c>
      <c r="AW124" t="s">
        <v>87</v>
      </c>
      <c r="AX124" t="s">
        <v>87</v>
      </c>
      <c r="AY124" t="s">
        <v>87</v>
      </c>
      <c r="AZ124" t="s">
        <v>87</v>
      </c>
      <c r="BA124" t="s">
        <v>87</v>
      </c>
      <c r="BB124" t="s">
        <v>87</v>
      </c>
      <c r="BC124" t="s">
        <v>87</v>
      </c>
      <c r="BD124" t="s">
        <v>87</v>
      </c>
      <c r="BE124" t="s">
        <v>87</v>
      </c>
    </row>
    <row r="125" spans="1:57">
      <c r="A125" t="s">
        <v>402</v>
      </c>
      <c r="B125" t="s">
        <v>79</v>
      </c>
      <c r="C125" t="s">
        <v>396</v>
      </c>
      <c r="D125" t="s">
        <v>81</v>
      </c>
      <c r="E125" s="2">
        <f>HYPERLINK("capsilon://?command=openfolder&amp;siteaddress=FAM.docvelocity-na8.net&amp;folderid=FX17B2B5BE-C507-9714-937B-C85ADBD65F6E","FX22052666")</f>
        <v>0</v>
      </c>
      <c r="F125" t="s">
        <v>19</v>
      </c>
      <c r="G125" t="s">
        <v>19</v>
      </c>
      <c r="H125" t="s">
        <v>82</v>
      </c>
      <c r="I125" t="s">
        <v>403</v>
      </c>
      <c r="J125">
        <v>0</v>
      </c>
      <c r="K125" t="s">
        <v>84</v>
      </c>
      <c r="L125" t="s">
        <v>85</v>
      </c>
      <c r="M125" t="s">
        <v>86</v>
      </c>
      <c r="N125">
        <v>2</v>
      </c>
      <c r="O125" s="1">
        <v>44700.388807870368</v>
      </c>
      <c r="P125" s="1">
        <v>44700.391643518517</v>
      </c>
      <c r="Q125">
        <v>27</v>
      </c>
      <c r="R125">
        <v>218</v>
      </c>
      <c r="S125" t="b">
        <v>0</v>
      </c>
      <c r="T125" t="s">
        <v>87</v>
      </c>
      <c r="U125" t="b">
        <v>0</v>
      </c>
      <c r="V125" t="s">
        <v>187</v>
      </c>
      <c r="W125" s="1">
        <v>44700.390706018516</v>
      </c>
      <c r="X125">
        <v>138</v>
      </c>
      <c r="Y125">
        <v>13</v>
      </c>
      <c r="Z125">
        <v>0</v>
      </c>
      <c r="AA125">
        <v>13</v>
      </c>
      <c r="AB125">
        <v>0</v>
      </c>
      <c r="AC125">
        <v>3</v>
      </c>
      <c r="AD125">
        <v>-13</v>
      </c>
      <c r="AE125">
        <v>0</v>
      </c>
      <c r="AF125">
        <v>0</v>
      </c>
      <c r="AG125">
        <v>0</v>
      </c>
      <c r="AH125" t="s">
        <v>106</v>
      </c>
      <c r="AI125" s="1">
        <v>44700.391643518517</v>
      </c>
      <c r="AJ125">
        <v>80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-13</v>
      </c>
      <c r="AQ125">
        <v>0</v>
      </c>
      <c r="AR125">
        <v>0</v>
      </c>
      <c r="AS125">
        <v>0</v>
      </c>
      <c r="AT125" t="s">
        <v>87</v>
      </c>
      <c r="AU125" t="s">
        <v>87</v>
      </c>
      <c r="AV125" t="s">
        <v>87</v>
      </c>
      <c r="AW125" t="s">
        <v>87</v>
      </c>
      <c r="AX125" t="s">
        <v>87</v>
      </c>
      <c r="AY125" t="s">
        <v>87</v>
      </c>
      <c r="AZ125" t="s">
        <v>87</v>
      </c>
      <c r="BA125" t="s">
        <v>87</v>
      </c>
      <c r="BB125" t="s">
        <v>87</v>
      </c>
      <c r="BC125" t="s">
        <v>87</v>
      </c>
      <c r="BD125" t="s">
        <v>87</v>
      </c>
      <c r="BE125" t="s">
        <v>87</v>
      </c>
    </row>
    <row r="126" spans="1:57">
      <c r="A126" t="s">
        <v>404</v>
      </c>
      <c r="B126" t="s">
        <v>79</v>
      </c>
      <c r="C126" t="s">
        <v>396</v>
      </c>
      <c r="D126" t="s">
        <v>81</v>
      </c>
      <c r="E126" s="2">
        <f>HYPERLINK("capsilon://?command=openfolder&amp;siteaddress=FAM.docvelocity-na8.net&amp;folderid=FX17B2B5BE-C507-9714-937B-C85ADBD65F6E","FX22052666")</f>
        <v>0</v>
      </c>
      <c r="F126" t="s">
        <v>19</v>
      </c>
      <c r="G126" t="s">
        <v>19</v>
      </c>
      <c r="H126" t="s">
        <v>82</v>
      </c>
      <c r="I126" t="s">
        <v>401</v>
      </c>
      <c r="J126">
        <v>0</v>
      </c>
      <c r="K126" t="s">
        <v>84</v>
      </c>
      <c r="L126" t="s">
        <v>85</v>
      </c>
      <c r="M126" t="s">
        <v>86</v>
      </c>
      <c r="N126">
        <v>2</v>
      </c>
      <c r="O126" s="1">
        <v>44700.39135416667</v>
      </c>
      <c r="P126" s="1">
        <v>44700.400902777779</v>
      </c>
      <c r="Q126">
        <v>91</v>
      </c>
      <c r="R126">
        <v>734</v>
      </c>
      <c r="S126" t="b">
        <v>0</v>
      </c>
      <c r="T126" t="s">
        <v>87</v>
      </c>
      <c r="U126" t="b">
        <v>1</v>
      </c>
      <c r="V126" t="s">
        <v>154</v>
      </c>
      <c r="W126" s="1">
        <v>44700.396678240744</v>
      </c>
      <c r="X126">
        <v>459</v>
      </c>
      <c r="Y126">
        <v>37</v>
      </c>
      <c r="Z126">
        <v>0</v>
      </c>
      <c r="AA126">
        <v>37</v>
      </c>
      <c r="AB126">
        <v>0</v>
      </c>
      <c r="AC126">
        <v>20</v>
      </c>
      <c r="AD126">
        <v>-37</v>
      </c>
      <c r="AE126">
        <v>0</v>
      </c>
      <c r="AF126">
        <v>0</v>
      </c>
      <c r="AG126">
        <v>0</v>
      </c>
      <c r="AH126" t="s">
        <v>106</v>
      </c>
      <c r="AI126" s="1">
        <v>44700.400902777779</v>
      </c>
      <c r="AJ126">
        <v>275</v>
      </c>
      <c r="AK126">
        <v>1</v>
      </c>
      <c r="AL126">
        <v>0</v>
      </c>
      <c r="AM126">
        <v>1</v>
      </c>
      <c r="AN126">
        <v>0</v>
      </c>
      <c r="AO126">
        <v>1</v>
      </c>
      <c r="AP126">
        <v>-38</v>
      </c>
      <c r="AQ126">
        <v>0</v>
      </c>
      <c r="AR126">
        <v>0</v>
      </c>
      <c r="AS126">
        <v>0</v>
      </c>
      <c r="AT126" t="s">
        <v>87</v>
      </c>
      <c r="AU126" t="s">
        <v>87</v>
      </c>
      <c r="AV126" t="s">
        <v>87</v>
      </c>
      <c r="AW126" t="s">
        <v>87</v>
      </c>
      <c r="AX126" t="s">
        <v>87</v>
      </c>
      <c r="AY126" t="s">
        <v>87</v>
      </c>
      <c r="AZ126" t="s">
        <v>87</v>
      </c>
      <c r="BA126" t="s">
        <v>87</v>
      </c>
      <c r="BB126" t="s">
        <v>87</v>
      </c>
      <c r="BC126" t="s">
        <v>87</v>
      </c>
      <c r="BD126" t="s">
        <v>87</v>
      </c>
      <c r="BE126" t="s">
        <v>87</v>
      </c>
    </row>
    <row r="127" spans="1:57">
      <c r="A127" t="s">
        <v>405</v>
      </c>
      <c r="B127" t="s">
        <v>79</v>
      </c>
      <c r="C127" t="s">
        <v>406</v>
      </c>
      <c r="D127" t="s">
        <v>81</v>
      </c>
      <c r="E127" s="2">
        <f>HYPERLINK("capsilon://?command=openfolder&amp;siteaddress=FAM.docvelocity-na8.net&amp;folderid=FX04F0B785-2BCD-AF18-146B-28EA44509B04","FX22055338")</f>
        <v>0</v>
      </c>
      <c r="F127" t="s">
        <v>19</v>
      </c>
      <c r="G127" t="s">
        <v>19</v>
      </c>
      <c r="H127" t="s">
        <v>82</v>
      </c>
      <c r="I127" t="s">
        <v>407</v>
      </c>
      <c r="J127">
        <v>0</v>
      </c>
      <c r="K127" t="s">
        <v>84</v>
      </c>
      <c r="L127" t="s">
        <v>85</v>
      </c>
      <c r="M127" t="s">
        <v>86</v>
      </c>
      <c r="N127">
        <v>2</v>
      </c>
      <c r="O127" s="1">
        <v>44700.419942129629</v>
      </c>
      <c r="P127" s="1">
        <v>44700.423668981479</v>
      </c>
      <c r="Q127">
        <v>132</v>
      </c>
      <c r="R127">
        <v>190</v>
      </c>
      <c r="S127" t="b">
        <v>0</v>
      </c>
      <c r="T127" t="s">
        <v>87</v>
      </c>
      <c r="U127" t="b">
        <v>0</v>
      </c>
      <c r="V127" t="s">
        <v>189</v>
      </c>
      <c r="W127" s="1">
        <v>44700.422777777778</v>
      </c>
      <c r="X127">
        <v>123</v>
      </c>
      <c r="Y127">
        <v>9</v>
      </c>
      <c r="Z127">
        <v>0</v>
      </c>
      <c r="AA127">
        <v>9</v>
      </c>
      <c r="AB127">
        <v>0</v>
      </c>
      <c r="AC127">
        <v>2</v>
      </c>
      <c r="AD127">
        <v>-9</v>
      </c>
      <c r="AE127">
        <v>0</v>
      </c>
      <c r="AF127">
        <v>0</v>
      </c>
      <c r="AG127">
        <v>0</v>
      </c>
      <c r="AH127" t="s">
        <v>360</v>
      </c>
      <c r="AI127" s="1">
        <v>44700.423668981479</v>
      </c>
      <c r="AJ127">
        <v>67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-9</v>
      </c>
      <c r="AQ127">
        <v>0</v>
      </c>
      <c r="AR127">
        <v>0</v>
      </c>
      <c r="AS127">
        <v>0</v>
      </c>
      <c r="AT127" t="s">
        <v>87</v>
      </c>
      <c r="AU127" t="s">
        <v>87</v>
      </c>
      <c r="AV127" t="s">
        <v>87</v>
      </c>
      <c r="AW127" t="s">
        <v>87</v>
      </c>
      <c r="AX127" t="s">
        <v>87</v>
      </c>
      <c r="AY127" t="s">
        <v>87</v>
      </c>
      <c r="AZ127" t="s">
        <v>87</v>
      </c>
      <c r="BA127" t="s">
        <v>87</v>
      </c>
      <c r="BB127" t="s">
        <v>87</v>
      </c>
      <c r="BC127" t="s">
        <v>87</v>
      </c>
      <c r="BD127" t="s">
        <v>87</v>
      </c>
      <c r="BE127" t="s">
        <v>87</v>
      </c>
    </row>
    <row r="128" spans="1:57">
      <c r="A128" t="s">
        <v>408</v>
      </c>
      <c r="B128" t="s">
        <v>79</v>
      </c>
      <c r="C128" t="s">
        <v>409</v>
      </c>
      <c r="D128" t="s">
        <v>81</v>
      </c>
      <c r="E128" s="2">
        <f>HYPERLINK("capsilon://?command=openfolder&amp;siteaddress=FAM.docvelocity-na8.net&amp;folderid=FX3B9D0337-F01A-7A5F-C000-2AA4C7B5C175","FX21123836")</f>
        <v>0</v>
      </c>
      <c r="F128" t="s">
        <v>19</v>
      </c>
      <c r="G128" t="s">
        <v>19</v>
      </c>
      <c r="H128" t="s">
        <v>82</v>
      </c>
      <c r="I128" t="s">
        <v>410</v>
      </c>
      <c r="J128">
        <v>0</v>
      </c>
      <c r="K128" t="s">
        <v>84</v>
      </c>
      <c r="L128" t="s">
        <v>85</v>
      </c>
      <c r="M128" t="s">
        <v>86</v>
      </c>
      <c r="N128">
        <v>1</v>
      </c>
      <c r="O128" s="1">
        <v>44700.42423611111</v>
      </c>
      <c r="P128" s="1">
        <v>44700.429895833331</v>
      </c>
      <c r="Q128">
        <v>246</v>
      </c>
      <c r="R128">
        <v>243</v>
      </c>
      <c r="S128" t="b">
        <v>0</v>
      </c>
      <c r="T128" t="s">
        <v>87</v>
      </c>
      <c r="U128" t="b">
        <v>0</v>
      </c>
      <c r="V128" t="s">
        <v>154</v>
      </c>
      <c r="W128" s="1">
        <v>44700.429895833331</v>
      </c>
      <c r="X128">
        <v>221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52</v>
      </c>
      <c r="AF128">
        <v>0</v>
      </c>
      <c r="AG128">
        <v>1</v>
      </c>
      <c r="AH128" t="s">
        <v>87</v>
      </c>
      <c r="AI128" t="s">
        <v>87</v>
      </c>
      <c r="AJ128" t="s">
        <v>87</v>
      </c>
      <c r="AK128" t="s">
        <v>87</v>
      </c>
      <c r="AL128" t="s">
        <v>87</v>
      </c>
      <c r="AM128" t="s">
        <v>87</v>
      </c>
      <c r="AN128" t="s">
        <v>87</v>
      </c>
      <c r="AO128" t="s">
        <v>87</v>
      </c>
      <c r="AP128" t="s">
        <v>87</v>
      </c>
      <c r="AQ128" t="s">
        <v>87</v>
      </c>
      <c r="AR128" t="s">
        <v>87</v>
      </c>
      <c r="AS128" t="s">
        <v>87</v>
      </c>
      <c r="AT128" t="s">
        <v>87</v>
      </c>
      <c r="AU128" t="s">
        <v>87</v>
      </c>
      <c r="AV128" t="s">
        <v>87</v>
      </c>
      <c r="AW128" t="s">
        <v>87</v>
      </c>
      <c r="AX128" t="s">
        <v>87</v>
      </c>
      <c r="AY128" t="s">
        <v>87</v>
      </c>
      <c r="AZ128" t="s">
        <v>87</v>
      </c>
      <c r="BA128" t="s">
        <v>87</v>
      </c>
      <c r="BB128" t="s">
        <v>87</v>
      </c>
      <c r="BC128" t="s">
        <v>87</v>
      </c>
      <c r="BD128" t="s">
        <v>87</v>
      </c>
      <c r="BE128" t="s">
        <v>87</v>
      </c>
    </row>
    <row r="129" spans="1:57">
      <c r="A129" t="s">
        <v>411</v>
      </c>
      <c r="B129" t="s">
        <v>79</v>
      </c>
      <c r="C129" t="s">
        <v>409</v>
      </c>
      <c r="D129" t="s">
        <v>81</v>
      </c>
      <c r="E129" s="2">
        <f>HYPERLINK("capsilon://?command=openfolder&amp;siteaddress=FAM.docvelocity-na8.net&amp;folderid=FX3B9D0337-F01A-7A5F-C000-2AA4C7B5C175","FX21123836")</f>
        <v>0</v>
      </c>
      <c r="F129" t="s">
        <v>19</v>
      </c>
      <c r="G129" t="s">
        <v>19</v>
      </c>
      <c r="H129" t="s">
        <v>82</v>
      </c>
      <c r="I129" t="s">
        <v>410</v>
      </c>
      <c r="J129">
        <v>0</v>
      </c>
      <c r="K129" t="s">
        <v>84</v>
      </c>
      <c r="L129" t="s">
        <v>85</v>
      </c>
      <c r="M129" t="s">
        <v>86</v>
      </c>
      <c r="N129">
        <v>2</v>
      </c>
      <c r="O129" s="1">
        <v>44700.430196759262</v>
      </c>
      <c r="P129" s="1">
        <v>44700.435763888891</v>
      </c>
      <c r="Q129">
        <v>3</v>
      </c>
      <c r="R129">
        <v>478</v>
      </c>
      <c r="S129" t="b">
        <v>0</v>
      </c>
      <c r="T129" t="s">
        <v>87</v>
      </c>
      <c r="U129" t="b">
        <v>1</v>
      </c>
      <c r="V129" t="s">
        <v>154</v>
      </c>
      <c r="W129" s="1">
        <v>44700.434131944443</v>
      </c>
      <c r="X129">
        <v>337</v>
      </c>
      <c r="Y129">
        <v>37</v>
      </c>
      <c r="Z129">
        <v>0</v>
      </c>
      <c r="AA129">
        <v>37</v>
      </c>
      <c r="AB129">
        <v>0</v>
      </c>
      <c r="AC129">
        <v>30</v>
      </c>
      <c r="AD129">
        <v>-37</v>
      </c>
      <c r="AE129">
        <v>0</v>
      </c>
      <c r="AF129">
        <v>0</v>
      </c>
      <c r="AG129">
        <v>0</v>
      </c>
      <c r="AH129" t="s">
        <v>360</v>
      </c>
      <c r="AI129" s="1">
        <v>44700.435763888891</v>
      </c>
      <c r="AJ129">
        <v>141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-37</v>
      </c>
      <c r="AQ129">
        <v>0</v>
      </c>
      <c r="AR129">
        <v>0</v>
      </c>
      <c r="AS129">
        <v>0</v>
      </c>
      <c r="AT129" t="s">
        <v>87</v>
      </c>
      <c r="AU129" t="s">
        <v>87</v>
      </c>
      <c r="AV129" t="s">
        <v>87</v>
      </c>
      <c r="AW129" t="s">
        <v>87</v>
      </c>
      <c r="AX129" t="s">
        <v>87</v>
      </c>
      <c r="AY129" t="s">
        <v>87</v>
      </c>
      <c r="AZ129" t="s">
        <v>87</v>
      </c>
      <c r="BA129" t="s">
        <v>87</v>
      </c>
      <c r="BB129" t="s">
        <v>87</v>
      </c>
      <c r="BC129" t="s">
        <v>87</v>
      </c>
      <c r="BD129" t="s">
        <v>87</v>
      </c>
      <c r="BE129" t="s">
        <v>87</v>
      </c>
    </row>
    <row r="130" spans="1:57">
      <c r="A130" t="s">
        <v>412</v>
      </c>
      <c r="B130" t="s">
        <v>79</v>
      </c>
      <c r="C130" t="s">
        <v>409</v>
      </c>
      <c r="D130" t="s">
        <v>81</v>
      </c>
      <c r="E130" s="2">
        <f>HYPERLINK("capsilon://?command=openfolder&amp;siteaddress=FAM.docvelocity-na8.net&amp;folderid=FX3B9D0337-F01A-7A5F-C000-2AA4C7B5C175","FX21123836")</f>
        <v>0</v>
      </c>
      <c r="F130" t="s">
        <v>19</v>
      </c>
      <c r="G130" t="s">
        <v>19</v>
      </c>
      <c r="H130" t="s">
        <v>82</v>
      </c>
      <c r="I130" t="s">
        <v>413</v>
      </c>
      <c r="J130">
        <v>0</v>
      </c>
      <c r="K130" t="s">
        <v>84</v>
      </c>
      <c r="L130" t="s">
        <v>85</v>
      </c>
      <c r="M130" t="s">
        <v>86</v>
      </c>
      <c r="N130">
        <v>1</v>
      </c>
      <c r="O130" s="1">
        <v>44700.433113425926</v>
      </c>
      <c r="P130" s="1">
        <v>44700.43408564815</v>
      </c>
      <c r="Q130">
        <v>33</v>
      </c>
      <c r="R130">
        <v>51</v>
      </c>
      <c r="S130" t="b">
        <v>0</v>
      </c>
      <c r="T130" t="s">
        <v>87</v>
      </c>
      <c r="U130" t="b">
        <v>0</v>
      </c>
      <c r="V130" t="s">
        <v>104</v>
      </c>
      <c r="W130" s="1">
        <v>44700.43408564815</v>
      </c>
      <c r="X130">
        <v>22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52</v>
      </c>
      <c r="AF130">
        <v>0</v>
      </c>
      <c r="AG130">
        <v>1</v>
      </c>
      <c r="AH130" t="s">
        <v>87</v>
      </c>
      <c r="AI130" t="s">
        <v>87</v>
      </c>
      <c r="AJ130" t="s">
        <v>87</v>
      </c>
      <c r="AK130" t="s">
        <v>87</v>
      </c>
      <c r="AL130" t="s">
        <v>87</v>
      </c>
      <c r="AM130" t="s">
        <v>87</v>
      </c>
      <c r="AN130" t="s">
        <v>87</v>
      </c>
      <c r="AO130" t="s">
        <v>87</v>
      </c>
      <c r="AP130" t="s">
        <v>87</v>
      </c>
      <c r="AQ130" t="s">
        <v>87</v>
      </c>
      <c r="AR130" t="s">
        <v>87</v>
      </c>
      <c r="AS130" t="s">
        <v>87</v>
      </c>
      <c r="AT130" t="s">
        <v>87</v>
      </c>
      <c r="AU130" t="s">
        <v>87</v>
      </c>
      <c r="AV130" t="s">
        <v>87</v>
      </c>
      <c r="AW130" t="s">
        <v>87</v>
      </c>
      <c r="AX130" t="s">
        <v>87</v>
      </c>
      <c r="AY130" t="s">
        <v>87</v>
      </c>
      <c r="AZ130" t="s">
        <v>87</v>
      </c>
      <c r="BA130" t="s">
        <v>87</v>
      </c>
      <c r="BB130" t="s">
        <v>87</v>
      </c>
      <c r="BC130" t="s">
        <v>87</v>
      </c>
      <c r="BD130" t="s">
        <v>87</v>
      </c>
      <c r="BE130" t="s">
        <v>87</v>
      </c>
    </row>
    <row r="131" spans="1:57">
      <c r="A131" t="s">
        <v>414</v>
      </c>
      <c r="B131" t="s">
        <v>79</v>
      </c>
      <c r="C131" t="s">
        <v>409</v>
      </c>
      <c r="D131" t="s">
        <v>81</v>
      </c>
      <c r="E131" s="2">
        <f>HYPERLINK("capsilon://?command=openfolder&amp;siteaddress=FAM.docvelocity-na8.net&amp;folderid=FX3B9D0337-F01A-7A5F-C000-2AA4C7B5C175","FX21123836")</f>
        <v>0</v>
      </c>
      <c r="F131" t="s">
        <v>19</v>
      </c>
      <c r="G131" t="s">
        <v>19</v>
      </c>
      <c r="H131" t="s">
        <v>82</v>
      </c>
      <c r="I131" t="s">
        <v>413</v>
      </c>
      <c r="J131">
        <v>0</v>
      </c>
      <c r="K131" t="s">
        <v>84</v>
      </c>
      <c r="L131" t="s">
        <v>85</v>
      </c>
      <c r="M131" t="s">
        <v>86</v>
      </c>
      <c r="N131">
        <v>2</v>
      </c>
      <c r="O131" s="1">
        <v>44700.434374999997</v>
      </c>
      <c r="P131" s="1">
        <v>44700.449201388888</v>
      </c>
      <c r="Q131">
        <v>514</v>
      </c>
      <c r="R131">
        <v>767</v>
      </c>
      <c r="S131" t="b">
        <v>0</v>
      </c>
      <c r="T131" t="s">
        <v>87</v>
      </c>
      <c r="U131" t="b">
        <v>1</v>
      </c>
      <c r="V131" t="s">
        <v>189</v>
      </c>
      <c r="W131" s="1">
        <v>44700.439930555556</v>
      </c>
      <c r="X131">
        <v>435</v>
      </c>
      <c r="Y131">
        <v>37</v>
      </c>
      <c r="Z131">
        <v>0</v>
      </c>
      <c r="AA131">
        <v>37</v>
      </c>
      <c r="AB131">
        <v>0</v>
      </c>
      <c r="AC131">
        <v>33</v>
      </c>
      <c r="AD131">
        <v>-37</v>
      </c>
      <c r="AE131">
        <v>0</v>
      </c>
      <c r="AF131">
        <v>0</v>
      </c>
      <c r="AG131">
        <v>0</v>
      </c>
      <c r="AH131" t="s">
        <v>360</v>
      </c>
      <c r="AI131" s="1">
        <v>44700.449201388888</v>
      </c>
      <c r="AJ131">
        <v>332</v>
      </c>
      <c r="AK131">
        <v>2</v>
      </c>
      <c r="AL131">
        <v>0</v>
      </c>
      <c r="AM131">
        <v>2</v>
      </c>
      <c r="AN131">
        <v>0</v>
      </c>
      <c r="AO131">
        <v>2</v>
      </c>
      <c r="AP131">
        <v>-39</v>
      </c>
      <c r="AQ131">
        <v>0</v>
      </c>
      <c r="AR131">
        <v>0</v>
      </c>
      <c r="AS131">
        <v>0</v>
      </c>
      <c r="AT131" t="s">
        <v>87</v>
      </c>
      <c r="AU131" t="s">
        <v>87</v>
      </c>
      <c r="AV131" t="s">
        <v>87</v>
      </c>
      <c r="AW131" t="s">
        <v>87</v>
      </c>
      <c r="AX131" t="s">
        <v>87</v>
      </c>
      <c r="AY131" t="s">
        <v>87</v>
      </c>
      <c r="AZ131" t="s">
        <v>87</v>
      </c>
      <c r="BA131" t="s">
        <v>87</v>
      </c>
      <c r="BB131" t="s">
        <v>87</v>
      </c>
      <c r="BC131" t="s">
        <v>87</v>
      </c>
      <c r="BD131" t="s">
        <v>87</v>
      </c>
      <c r="BE131" t="s">
        <v>87</v>
      </c>
    </row>
    <row r="132" spans="1:57">
      <c r="A132" t="s">
        <v>415</v>
      </c>
      <c r="B132" t="s">
        <v>79</v>
      </c>
      <c r="C132" t="s">
        <v>416</v>
      </c>
      <c r="D132" t="s">
        <v>81</v>
      </c>
      <c r="E132" s="2">
        <f>HYPERLINK("capsilon://?command=openfolder&amp;siteaddress=FAM.docvelocity-na8.net&amp;folderid=FX5CD7544E-AB7E-B447-91FB-6085315A5CA1","FX22053545")</f>
        <v>0</v>
      </c>
      <c r="F132" t="s">
        <v>19</v>
      </c>
      <c r="G132" t="s">
        <v>19</v>
      </c>
      <c r="H132" t="s">
        <v>82</v>
      </c>
      <c r="I132" t="s">
        <v>417</v>
      </c>
      <c r="J132">
        <v>0</v>
      </c>
      <c r="K132" t="s">
        <v>84</v>
      </c>
      <c r="L132" t="s">
        <v>85</v>
      </c>
      <c r="M132" t="s">
        <v>86</v>
      </c>
      <c r="N132">
        <v>1</v>
      </c>
      <c r="O132" s="1">
        <v>44700.477754629632</v>
      </c>
      <c r="P132" s="1">
        <v>44700.548715277779</v>
      </c>
      <c r="Q132">
        <v>5561</v>
      </c>
      <c r="R132">
        <v>570</v>
      </c>
      <c r="S132" t="b">
        <v>0</v>
      </c>
      <c r="T132" t="s">
        <v>87</v>
      </c>
      <c r="U132" t="b">
        <v>0</v>
      </c>
      <c r="V132" t="s">
        <v>194</v>
      </c>
      <c r="W132" s="1">
        <v>44700.548715277779</v>
      </c>
      <c r="X132">
        <v>222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37</v>
      </c>
      <c r="AF132">
        <v>0</v>
      </c>
      <c r="AG132">
        <v>2</v>
      </c>
      <c r="AH132" t="s">
        <v>87</v>
      </c>
      <c r="AI132" t="s">
        <v>87</v>
      </c>
      <c r="AJ132" t="s">
        <v>87</v>
      </c>
      <c r="AK132" t="s">
        <v>87</v>
      </c>
      <c r="AL132" t="s">
        <v>87</v>
      </c>
      <c r="AM132" t="s">
        <v>87</v>
      </c>
      <c r="AN132" t="s">
        <v>87</v>
      </c>
      <c r="AO132" t="s">
        <v>87</v>
      </c>
      <c r="AP132" t="s">
        <v>87</v>
      </c>
      <c r="AQ132" t="s">
        <v>87</v>
      </c>
      <c r="AR132" t="s">
        <v>87</v>
      </c>
      <c r="AS132" t="s">
        <v>87</v>
      </c>
      <c r="AT132" t="s">
        <v>87</v>
      </c>
      <c r="AU132" t="s">
        <v>87</v>
      </c>
      <c r="AV132" t="s">
        <v>87</v>
      </c>
      <c r="AW132" t="s">
        <v>87</v>
      </c>
      <c r="AX132" t="s">
        <v>87</v>
      </c>
      <c r="AY132" t="s">
        <v>87</v>
      </c>
      <c r="AZ132" t="s">
        <v>87</v>
      </c>
      <c r="BA132" t="s">
        <v>87</v>
      </c>
      <c r="BB132" t="s">
        <v>87</v>
      </c>
      <c r="BC132" t="s">
        <v>87</v>
      </c>
      <c r="BD132" t="s">
        <v>87</v>
      </c>
      <c r="BE132" t="s">
        <v>87</v>
      </c>
    </row>
    <row r="133" spans="1:57">
      <c r="A133" t="s">
        <v>418</v>
      </c>
      <c r="B133" t="s">
        <v>79</v>
      </c>
      <c r="C133" t="s">
        <v>416</v>
      </c>
      <c r="D133" t="s">
        <v>81</v>
      </c>
      <c r="E133" s="2">
        <f>HYPERLINK("capsilon://?command=openfolder&amp;siteaddress=FAM.docvelocity-na8.net&amp;folderid=FX5CD7544E-AB7E-B447-91FB-6085315A5CA1","FX22053545")</f>
        <v>0</v>
      </c>
      <c r="F133" t="s">
        <v>19</v>
      </c>
      <c r="G133" t="s">
        <v>19</v>
      </c>
      <c r="H133" t="s">
        <v>82</v>
      </c>
      <c r="I133" t="s">
        <v>419</v>
      </c>
      <c r="J133">
        <v>0</v>
      </c>
      <c r="K133" t="s">
        <v>84</v>
      </c>
      <c r="L133" t="s">
        <v>85</v>
      </c>
      <c r="M133" t="s">
        <v>86</v>
      </c>
      <c r="N133">
        <v>2</v>
      </c>
      <c r="O133" s="1">
        <v>44700.479664351849</v>
      </c>
      <c r="P133" s="1">
        <v>44700.497835648152</v>
      </c>
      <c r="Q133">
        <v>1360</v>
      </c>
      <c r="R133">
        <v>210</v>
      </c>
      <c r="S133" t="b">
        <v>0</v>
      </c>
      <c r="T133" t="s">
        <v>87</v>
      </c>
      <c r="U133" t="b">
        <v>0</v>
      </c>
      <c r="V133" t="s">
        <v>88</v>
      </c>
      <c r="W133" s="1">
        <v>44700.497361111113</v>
      </c>
      <c r="X133">
        <v>72</v>
      </c>
      <c r="Y133">
        <v>0</v>
      </c>
      <c r="Z133">
        <v>0</v>
      </c>
      <c r="AA133">
        <v>0</v>
      </c>
      <c r="AB133">
        <v>37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89</v>
      </c>
      <c r="AI133" s="1">
        <v>44700.497835648152</v>
      </c>
      <c r="AJ133">
        <v>9</v>
      </c>
      <c r="AK133">
        <v>0</v>
      </c>
      <c r="AL133">
        <v>0</v>
      </c>
      <c r="AM133">
        <v>0</v>
      </c>
      <c r="AN133">
        <v>37</v>
      </c>
      <c r="AO133">
        <v>0</v>
      </c>
      <c r="AP133">
        <v>0</v>
      </c>
      <c r="AQ133">
        <v>0</v>
      </c>
      <c r="AR133">
        <v>0</v>
      </c>
      <c r="AS133">
        <v>0</v>
      </c>
      <c r="AT133" t="s">
        <v>87</v>
      </c>
      <c r="AU133" t="s">
        <v>87</v>
      </c>
      <c r="AV133" t="s">
        <v>87</v>
      </c>
      <c r="AW133" t="s">
        <v>87</v>
      </c>
      <c r="AX133" t="s">
        <v>87</v>
      </c>
      <c r="AY133" t="s">
        <v>87</v>
      </c>
      <c r="AZ133" t="s">
        <v>87</v>
      </c>
      <c r="BA133" t="s">
        <v>87</v>
      </c>
      <c r="BB133" t="s">
        <v>87</v>
      </c>
      <c r="BC133" t="s">
        <v>87</v>
      </c>
      <c r="BD133" t="s">
        <v>87</v>
      </c>
      <c r="BE133" t="s">
        <v>87</v>
      </c>
    </row>
    <row r="134" spans="1:57">
      <c r="A134" t="s">
        <v>420</v>
      </c>
      <c r="B134" t="s">
        <v>79</v>
      </c>
      <c r="C134" t="s">
        <v>421</v>
      </c>
      <c r="D134" t="s">
        <v>81</v>
      </c>
      <c r="E134" s="2">
        <f>HYPERLINK("capsilon://?command=openfolder&amp;siteaddress=FAM.docvelocity-na8.net&amp;folderid=FX7B37DFB3-AB11-7F82-2A18-5D0740513A60","FX220410530")</f>
        <v>0</v>
      </c>
      <c r="F134" t="s">
        <v>19</v>
      </c>
      <c r="G134" t="s">
        <v>19</v>
      </c>
      <c r="H134" t="s">
        <v>82</v>
      </c>
      <c r="I134" t="s">
        <v>422</v>
      </c>
      <c r="J134">
        <v>0</v>
      </c>
      <c r="K134" t="s">
        <v>84</v>
      </c>
      <c r="L134" t="s">
        <v>85</v>
      </c>
      <c r="M134" t="s">
        <v>86</v>
      </c>
      <c r="N134">
        <v>2</v>
      </c>
      <c r="O134" s="1">
        <v>44700.497094907405</v>
      </c>
      <c r="P134" s="1">
        <v>44700.49927083333</v>
      </c>
      <c r="Q134">
        <v>25</v>
      </c>
      <c r="R134">
        <v>163</v>
      </c>
      <c r="S134" t="b">
        <v>0</v>
      </c>
      <c r="T134" t="s">
        <v>87</v>
      </c>
      <c r="U134" t="b">
        <v>0</v>
      </c>
      <c r="V134" t="s">
        <v>88</v>
      </c>
      <c r="W134" s="1">
        <v>44700.498645833337</v>
      </c>
      <c r="X134">
        <v>110</v>
      </c>
      <c r="Y134">
        <v>9</v>
      </c>
      <c r="Z134">
        <v>0</v>
      </c>
      <c r="AA134">
        <v>9</v>
      </c>
      <c r="AB134">
        <v>0</v>
      </c>
      <c r="AC134">
        <v>3</v>
      </c>
      <c r="AD134">
        <v>-9</v>
      </c>
      <c r="AE134">
        <v>0</v>
      </c>
      <c r="AF134">
        <v>0</v>
      </c>
      <c r="AG134">
        <v>0</v>
      </c>
      <c r="AH134" t="s">
        <v>89</v>
      </c>
      <c r="AI134" s="1">
        <v>44700.49927083333</v>
      </c>
      <c r="AJ134">
        <v>53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-9</v>
      </c>
      <c r="AQ134">
        <v>0</v>
      </c>
      <c r="AR134">
        <v>0</v>
      </c>
      <c r="AS134">
        <v>0</v>
      </c>
      <c r="AT134" t="s">
        <v>87</v>
      </c>
      <c r="AU134" t="s">
        <v>87</v>
      </c>
      <c r="AV134" t="s">
        <v>87</v>
      </c>
      <c r="AW134" t="s">
        <v>87</v>
      </c>
      <c r="AX134" t="s">
        <v>87</v>
      </c>
      <c r="AY134" t="s">
        <v>87</v>
      </c>
      <c r="AZ134" t="s">
        <v>87</v>
      </c>
      <c r="BA134" t="s">
        <v>87</v>
      </c>
      <c r="BB134" t="s">
        <v>87</v>
      </c>
      <c r="BC134" t="s">
        <v>87</v>
      </c>
      <c r="BD134" t="s">
        <v>87</v>
      </c>
      <c r="BE134" t="s">
        <v>87</v>
      </c>
    </row>
    <row r="135" spans="1:57">
      <c r="A135" t="s">
        <v>423</v>
      </c>
      <c r="B135" t="s">
        <v>79</v>
      </c>
      <c r="C135" t="s">
        <v>424</v>
      </c>
      <c r="D135" t="s">
        <v>81</v>
      </c>
      <c r="E135" s="2">
        <f>HYPERLINK("capsilon://?command=openfolder&amp;siteaddress=FAM.docvelocity-na8.net&amp;folderid=FX5870D61C-571E-556E-D1B1-736A4538E646","FX22054821")</f>
        <v>0</v>
      </c>
      <c r="F135" t="s">
        <v>19</v>
      </c>
      <c r="G135" t="s">
        <v>19</v>
      </c>
      <c r="H135" t="s">
        <v>82</v>
      </c>
      <c r="I135" t="s">
        <v>425</v>
      </c>
      <c r="J135">
        <v>0</v>
      </c>
      <c r="K135" t="s">
        <v>84</v>
      </c>
      <c r="L135" t="s">
        <v>85</v>
      </c>
      <c r="M135" t="s">
        <v>86</v>
      </c>
      <c r="N135">
        <v>2</v>
      </c>
      <c r="O135" s="1">
        <v>44700.515173611115</v>
      </c>
      <c r="P135" s="1">
        <v>44700.535567129627</v>
      </c>
      <c r="Q135">
        <v>1245</v>
      </c>
      <c r="R135">
        <v>517</v>
      </c>
      <c r="S135" t="b">
        <v>0</v>
      </c>
      <c r="T135" t="s">
        <v>87</v>
      </c>
      <c r="U135" t="b">
        <v>0</v>
      </c>
      <c r="V135" t="s">
        <v>88</v>
      </c>
      <c r="W135" s="1">
        <v>44700.529803240737</v>
      </c>
      <c r="X135">
        <v>394</v>
      </c>
      <c r="Y135">
        <v>37</v>
      </c>
      <c r="Z135">
        <v>0</v>
      </c>
      <c r="AA135">
        <v>37</v>
      </c>
      <c r="AB135">
        <v>0</v>
      </c>
      <c r="AC135">
        <v>34</v>
      </c>
      <c r="AD135">
        <v>-37</v>
      </c>
      <c r="AE135">
        <v>0</v>
      </c>
      <c r="AF135">
        <v>0</v>
      </c>
      <c r="AG135">
        <v>0</v>
      </c>
      <c r="AH135" t="s">
        <v>89</v>
      </c>
      <c r="AI135" s="1">
        <v>44700.535567129627</v>
      </c>
      <c r="AJ135">
        <v>112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-37</v>
      </c>
      <c r="AQ135">
        <v>0</v>
      </c>
      <c r="AR135">
        <v>0</v>
      </c>
      <c r="AS135">
        <v>0</v>
      </c>
      <c r="AT135" t="s">
        <v>87</v>
      </c>
      <c r="AU135" t="s">
        <v>87</v>
      </c>
      <c r="AV135" t="s">
        <v>87</v>
      </c>
      <c r="AW135" t="s">
        <v>87</v>
      </c>
      <c r="AX135" t="s">
        <v>87</v>
      </c>
      <c r="AY135" t="s">
        <v>87</v>
      </c>
      <c r="AZ135" t="s">
        <v>87</v>
      </c>
      <c r="BA135" t="s">
        <v>87</v>
      </c>
      <c r="BB135" t="s">
        <v>87</v>
      </c>
      <c r="BC135" t="s">
        <v>87</v>
      </c>
      <c r="BD135" t="s">
        <v>87</v>
      </c>
      <c r="BE135" t="s">
        <v>87</v>
      </c>
    </row>
    <row r="136" spans="1:57">
      <c r="A136" t="s">
        <v>426</v>
      </c>
      <c r="B136" t="s">
        <v>79</v>
      </c>
      <c r="C136" t="s">
        <v>416</v>
      </c>
      <c r="D136" t="s">
        <v>81</v>
      </c>
      <c r="E136" s="2">
        <f>HYPERLINK("capsilon://?command=openfolder&amp;siteaddress=FAM.docvelocity-na8.net&amp;folderid=FX5CD7544E-AB7E-B447-91FB-6085315A5CA1","FX22053545")</f>
        <v>0</v>
      </c>
      <c r="F136" t="s">
        <v>19</v>
      </c>
      <c r="G136" t="s">
        <v>19</v>
      </c>
      <c r="H136" t="s">
        <v>82</v>
      </c>
      <c r="I136" t="s">
        <v>417</v>
      </c>
      <c r="J136">
        <v>0</v>
      </c>
      <c r="K136" t="s">
        <v>84</v>
      </c>
      <c r="L136" t="s">
        <v>85</v>
      </c>
      <c r="M136" t="s">
        <v>86</v>
      </c>
      <c r="N136">
        <v>2</v>
      </c>
      <c r="O136" s="1">
        <v>44700.549155092594</v>
      </c>
      <c r="P136" s="1">
        <v>44700.598078703704</v>
      </c>
      <c r="Q136">
        <v>2740</v>
      </c>
      <c r="R136">
        <v>1487</v>
      </c>
      <c r="S136" t="b">
        <v>0</v>
      </c>
      <c r="T136" t="s">
        <v>87</v>
      </c>
      <c r="U136" t="b">
        <v>1</v>
      </c>
      <c r="V136" t="s">
        <v>88</v>
      </c>
      <c r="W136" s="1">
        <v>44700.583912037036</v>
      </c>
      <c r="X136">
        <v>886</v>
      </c>
      <c r="Y136">
        <v>74</v>
      </c>
      <c r="Z136">
        <v>0</v>
      </c>
      <c r="AA136">
        <v>74</v>
      </c>
      <c r="AB136">
        <v>0</v>
      </c>
      <c r="AC136">
        <v>45</v>
      </c>
      <c r="AD136">
        <v>-74</v>
      </c>
      <c r="AE136">
        <v>0</v>
      </c>
      <c r="AF136">
        <v>0</v>
      </c>
      <c r="AG136">
        <v>0</v>
      </c>
      <c r="AH136" t="s">
        <v>95</v>
      </c>
      <c r="AI136" s="1">
        <v>44700.598078703704</v>
      </c>
      <c r="AJ136">
        <v>580</v>
      </c>
      <c r="AK136">
        <v>2</v>
      </c>
      <c r="AL136">
        <v>0</v>
      </c>
      <c r="AM136">
        <v>2</v>
      </c>
      <c r="AN136">
        <v>0</v>
      </c>
      <c r="AO136">
        <v>2</v>
      </c>
      <c r="AP136">
        <v>-76</v>
      </c>
      <c r="AQ136">
        <v>0</v>
      </c>
      <c r="AR136">
        <v>0</v>
      </c>
      <c r="AS136">
        <v>0</v>
      </c>
      <c r="AT136" t="s">
        <v>87</v>
      </c>
      <c r="AU136" t="s">
        <v>87</v>
      </c>
      <c r="AV136" t="s">
        <v>87</v>
      </c>
      <c r="AW136" t="s">
        <v>87</v>
      </c>
      <c r="AX136" t="s">
        <v>87</v>
      </c>
      <c r="AY136" t="s">
        <v>87</v>
      </c>
      <c r="AZ136" t="s">
        <v>87</v>
      </c>
      <c r="BA136" t="s">
        <v>87</v>
      </c>
      <c r="BB136" t="s">
        <v>87</v>
      </c>
      <c r="BC136" t="s">
        <v>87</v>
      </c>
      <c r="BD136" t="s">
        <v>87</v>
      </c>
      <c r="BE136" t="s">
        <v>87</v>
      </c>
    </row>
    <row r="137" spans="1:57">
      <c r="A137" t="s">
        <v>427</v>
      </c>
      <c r="B137" t="s">
        <v>79</v>
      </c>
      <c r="C137" t="s">
        <v>309</v>
      </c>
      <c r="D137" t="s">
        <v>81</v>
      </c>
      <c r="E137" s="2">
        <f>HYPERLINK("capsilon://?command=openfolder&amp;siteaddress=FAM.docvelocity-na8.net&amp;folderid=FX2482F84B-01C0-6257-9000-590D5BB723C9","FX22048387")</f>
        <v>0</v>
      </c>
      <c r="F137" t="s">
        <v>19</v>
      </c>
      <c r="G137" t="s">
        <v>19</v>
      </c>
      <c r="H137" t="s">
        <v>82</v>
      </c>
      <c r="I137" t="s">
        <v>428</v>
      </c>
      <c r="J137">
        <v>0</v>
      </c>
      <c r="K137" t="s">
        <v>84</v>
      </c>
      <c r="L137" t="s">
        <v>85</v>
      </c>
      <c r="M137" t="s">
        <v>86</v>
      </c>
      <c r="N137">
        <v>2</v>
      </c>
      <c r="O137" s="1">
        <v>44700.641863425924</v>
      </c>
      <c r="P137" s="1">
        <v>44700.654606481483</v>
      </c>
      <c r="Q137">
        <v>1001</v>
      </c>
      <c r="R137">
        <v>100</v>
      </c>
      <c r="S137" t="b">
        <v>0</v>
      </c>
      <c r="T137" t="s">
        <v>87</v>
      </c>
      <c r="U137" t="b">
        <v>0</v>
      </c>
      <c r="V137" t="s">
        <v>99</v>
      </c>
      <c r="W137" s="1">
        <v>44700.642754629633</v>
      </c>
      <c r="X137">
        <v>72</v>
      </c>
      <c r="Y137">
        <v>0</v>
      </c>
      <c r="Z137">
        <v>0</v>
      </c>
      <c r="AA137">
        <v>0</v>
      </c>
      <c r="AB137">
        <v>52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95</v>
      </c>
      <c r="AI137" s="1">
        <v>44700.654606481483</v>
      </c>
      <c r="AJ137">
        <v>28</v>
      </c>
      <c r="AK137">
        <v>0</v>
      </c>
      <c r="AL137">
        <v>0</v>
      </c>
      <c r="AM137">
        <v>0</v>
      </c>
      <c r="AN137">
        <v>52</v>
      </c>
      <c r="AO137">
        <v>0</v>
      </c>
      <c r="AP137">
        <v>0</v>
      </c>
      <c r="AQ137">
        <v>0</v>
      </c>
      <c r="AR137">
        <v>0</v>
      </c>
      <c r="AS137">
        <v>0</v>
      </c>
      <c r="AT137" t="s">
        <v>87</v>
      </c>
      <c r="AU137" t="s">
        <v>87</v>
      </c>
      <c r="AV137" t="s">
        <v>87</v>
      </c>
      <c r="AW137" t="s">
        <v>87</v>
      </c>
      <c r="AX137" t="s">
        <v>87</v>
      </c>
      <c r="AY137" t="s">
        <v>87</v>
      </c>
      <c r="AZ137" t="s">
        <v>87</v>
      </c>
      <c r="BA137" t="s">
        <v>87</v>
      </c>
      <c r="BB137" t="s">
        <v>87</v>
      </c>
      <c r="BC137" t="s">
        <v>87</v>
      </c>
      <c r="BD137" t="s">
        <v>87</v>
      </c>
      <c r="BE137" t="s">
        <v>87</v>
      </c>
    </row>
    <row r="138" spans="1:57">
      <c r="A138" t="s">
        <v>429</v>
      </c>
      <c r="B138" t="s">
        <v>79</v>
      </c>
      <c r="C138" t="s">
        <v>430</v>
      </c>
      <c r="D138" t="s">
        <v>81</v>
      </c>
      <c r="E138" s="2">
        <f>HYPERLINK("capsilon://?command=openfolder&amp;siteaddress=FAM.docvelocity-na8.net&amp;folderid=FXD277D6AF-29B7-E02F-2BF9-406F981556D0","FX22055009")</f>
        <v>0</v>
      </c>
      <c r="F138" t="s">
        <v>19</v>
      </c>
      <c r="G138" t="s">
        <v>19</v>
      </c>
      <c r="H138" t="s">
        <v>82</v>
      </c>
      <c r="I138" t="s">
        <v>431</v>
      </c>
      <c r="J138">
        <v>0</v>
      </c>
      <c r="K138" t="s">
        <v>84</v>
      </c>
      <c r="L138" t="s">
        <v>85</v>
      </c>
      <c r="M138" t="s">
        <v>86</v>
      </c>
      <c r="N138">
        <v>2</v>
      </c>
      <c r="O138" s="1">
        <v>44700.918530092589</v>
      </c>
      <c r="P138" s="1">
        <v>44701.005914351852</v>
      </c>
      <c r="Q138">
        <v>7252</v>
      </c>
      <c r="R138">
        <v>298</v>
      </c>
      <c r="S138" t="b">
        <v>0</v>
      </c>
      <c r="T138" t="s">
        <v>87</v>
      </c>
      <c r="U138" t="b">
        <v>0</v>
      </c>
      <c r="V138" t="s">
        <v>275</v>
      </c>
      <c r="W138" s="1">
        <v>44700.937395833331</v>
      </c>
      <c r="X138">
        <v>254</v>
      </c>
      <c r="Y138">
        <v>0</v>
      </c>
      <c r="Z138">
        <v>0</v>
      </c>
      <c r="AA138">
        <v>0</v>
      </c>
      <c r="AB138">
        <v>52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146</v>
      </c>
      <c r="AI138" s="1">
        <v>44701.005914351852</v>
      </c>
      <c r="AJ138">
        <v>44</v>
      </c>
      <c r="AK138">
        <v>0</v>
      </c>
      <c r="AL138">
        <v>0</v>
      </c>
      <c r="AM138">
        <v>0</v>
      </c>
      <c r="AN138">
        <v>52</v>
      </c>
      <c r="AO138">
        <v>0</v>
      </c>
      <c r="AP138">
        <v>0</v>
      </c>
      <c r="AQ138">
        <v>0</v>
      </c>
      <c r="AR138">
        <v>0</v>
      </c>
      <c r="AS138">
        <v>0</v>
      </c>
      <c r="AT138" t="s">
        <v>87</v>
      </c>
      <c r="AU138" t="s">
        <v>87</v>
      </c>
      <c r="AV138" t="s">
        <v>87</v>
      </c>
      <c r="AW138" t="s">
        <v>87</v>
      </c>
      <c r="AX138" t="s">
        <v>87</v>
      </c>
      <c r="AY138" t="s">
        <v>87</v>
      </c>
      <c r="AZ138" t="s">
        <v>87</v>
      </c>
      <c r="BA138" t="s">
        <v>87</v>
      </c>
      <c r="BB138" t="s">
        <v>87</v>
      </c>
      <c r="BC138" t="s">
        <v>87</v>
      </c>
      <c r="BD138" t="s">
        <v>87</v>
      </c>
      <c r="BE138" t="s">
        <v>87</v>
      </c>
    </row>
    <row r="139" spans="1:57">
      <c r="A139" t="s">
        <v>432</v>
      </c>
      <c r="B139" t="s">
        <v>79</v>
      </c>
      <c r="C139" t="s">
        <v>433</v>
      </c>
      <c r="D139" t="s">
        <v>81</v>
      </c>
      <c r="E139" s="2">
        <f>HYPERLINK("capsilon://?command=openfolder&amp;siteaddress=FAM.docvelocity-na8.net&amp;folderid=FX8BDB416D-B8BF-BA0F-0EBD-01A6DA4CCFF0","FX220312648")</f>
        <v>0</v>
      </c>
      <c r="F139" t="s">
        <v>19</v>
      </c>
      <c r="G139" t="s">
        <v>19</v>
      </c>
      <c r="H139" t="s">
        <v>82</v>
      </c>
      <c r="I139" t="s">
        <v>434</v>
      </c>
      <c r="J139">
        <v>28</v>
      </c>
      <c r="K139" t="s">
        <v>84</v>
      </c>
      <c r="L139" t="s">
        <v>85</v>
      </c>
      <c r="M139" t="s">
        <v>86</v>
      </c>
      <c r="N139">
        <v>2</v>
      </c>
      <c r="O139" s="1">
        <v>44701.407673611109</v>
      </c>
      <c r="P139" s="1">
        <v>44701.410937499997</v>
      </c>
      <c r="Q139">
        <v>5</v>
      </c>
      <c r="R139">
        <v>277</v>
      </c>
      <c r="S139" t="b">
        <v>0</v>
      </c>
      <c r="T139" t="s">
        <v>87</v>
      </c>
      <c r="U139" t="b">
        <v>0</v>
      </c>
      <c r="V139" t="s">
        <v>104</v>
      </c>
      <c r="W139" s="1">
        <v>44701.409699074073</v>
      </c>
      <c r="X139">
        <v>171</v>
      </c>
      <c r="Y139">
        <v>21</v>
      </c>
      <c r="Z139">
        <v>0</v>
      </c>
      <c r="AA139">
        <v>21</v>
      </c>
      <c r="AB139">
        <v>0</v>
      </c>
      <c r="AC139">
        <v>1</v>
      </c>
      <c r="AD139">
        <v>7</v>
      </c>
      <c r="AE139">
        <v>0</v>
      </c>
      <c r="AF139">
        <v>0</v>
      </c>
      <c r="AG139">
        <v>0</v>
      </c>
      <c r="AH139" t="s">
        <v>106</v>
      </c>
      <c r="AI139" s="1">
        <v>44701.410937499997</v>
      </c>
      <c r="AJ139">
        <v>106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7</v>
      </c>
      <c r="AQ139">
        <v>0</v>
      </c>
      <c r="AR139">
        <v>0</v>
      </c>
      <c r="AS139">
        <v>0</v>
      </c>
      <c r="AT139" t="s">
        <v>87</v>
      </c>
      <c r="AU139" t="s">
        <v>87</v>
      </c>
      <c r="AV139" t="s">
        <v>87</v>
      </c>
      <c r="AW139" t="s">
        <v>87</v>
      </c>
      <c r="AX139" t="s">
        <v>87</v>
      </c>
      <c r="AY139" t="s">
        <v>87</v>
      </c>
      <c r="AZ139" t="s">
        <v>87</v>
      </c>
      <c r="BA139" t="s">
        <v>87</v>
      </c>
      <c r="BB139" t="s">
        <v>87</v>
      </c>
      <c r="BC139" t="s">
        <v>87</v>
      </c>
      <c r="BD139" t="s">
        <v>87</v>
      </c>
      <c r="BE139" t="s">
        <v>87</v>
      </c>
    </row>
    <row r="140" spans="1:57">
      <c r="A140" t="s">
        <v>435</v>
      </c>
      <c r="B140" t="s">
        <v>79</v>
      </c>
      <c r="C140" t="s">
        <v>433</v>
      </c>
      <c r="D140" t="s">
        <v>81</v>
      </c>
      <c r="E140" s="2">
        <f>HYPERLINK("capsilon://?command=openfolder&amp;siteaddress=FAM.docvelocity-na8.net&amp;folderid=FX8BDB416D-B8BF-BA0F-0EBD-01A6DA4CCFF0","FX220312648")</f>
        <v>0</v>
      </c>
      <c r="F140" t="s">
        <v>19</v>
      </c>
      <c r="G140" t="s">
        <v>19</v>
      </c>
      <c r="H140" t="s">
        <v>82</v>
      </c>
      <c r="I140" t="s">
        <v>436</v>
      </c>
      <c r="J140">
        <v>28</v>
      </c>
      <c r="K140" t="s">
        <v>84</v>
      </c>
      <c r="L140" t="s">
        <v>85</v>
      </c>
      <c r="M140" t="s">
        <v>86</v>
      </c>
      <c r="N140">
        <v>2</v>
      </c>
      <c r="O140" s="1">
        <v>44701.411446759259</v>
      </c>
      <c r="P140" s="1">
        <v>44701.414826388886</v>
      </c>
      <c r="Q140">
        <v>4</v>
      </c>
      <c r="R140">
        <v>288</v>
      </c>
      <c r="S140" t="b">
        <v>0</v>
      </c>
      <c r="T140" t="s">
        <v>87</v>
      </c>
      <c r="U140" t="b">
        <v>0</v>
      </c>
      <c r="V140" t="s">
        <v>154</v>
      </c>
      <c r="W140" s="1">
        <v>44701.413391203707</v>
      </c>
      <c r="X140">
        <v>165</v>
      </c>
      <c r="Y140">
        <v>21</v>
      </c>
      <c r="Z140">
        <v>0</v>
      </c>
      <c r="AA140">
        <v>21</v>
      </c>
      <c r="AB140">
        <v>0</v>
      </c>
      <c r="AC140">
        <v>1</v>
      </c>
      <c r="AD140">
        <v>7</v>
      </c>
      <c r="AE140">
        <v>0</v>
      </c>
      <c r="AF140">
        <v>0</v>
      </c>
      <c r="AG140">
        <v>0</v>
      </c>
      <c r="AH140" t="s">
        <v>183</v>
      </c>
      <c r="AI140" s="1">
        <v>44701.414826388886</v>
      </c>
      <c r="AJ140">
        <v>123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7</v>
      </c>
      <c r="AQ140">
        <v>0</v>
      </c>
      <c r="AR140">
        <v>0</v>
      </c>
      <c r="AS140">
        <v>0</v>
      </c>
      <c r="AT140" t="s">
        <v>87</v>
      </c>
      <c r="AU140" t="s">
        <v>87</v>
      </c>
      <c r="AV140" t="s">
        <v>87</v>
      </c>
      <c r="AW140" t="s">
        <v>87</v>
      </c>
      <c r="AX140" t="s">
        <v>87</v>
      </c>
      <c r="AY140" t="s">
        <v>87</v>
      </c>
      <c r="AZ140" t="s">
        <v>87</v>
      </c>
      <c r="BA140" t="s">
        <v>87</v>
      </c>
      <c r="BB140" t="s">
        <v>87</v>
      </c>
      <c r="BC140" t="s">
        <v>87</v>
      </c>
      <c r="BD140" t="s">
        <v>87</v>
      </c>
      <c r="BE140" t="s">
        <v>87</v>
      </c>
    </row>
    <row r="141" spans="1:57">
      <c r="A141" t="s">
        <v>437</v>
      </c>
      <c r="B141" t="s">
        <v>79</v>
      </c>
      <c r="C141" t="s">
        <v>406</v>
      </c>
      <c r="D141" t="s">
        <v>81</v>
      </c>
      <c r="E141" s="2">
        <f>HYPERLINK("capsilon://?command=openfolder&amp;siteaddress=FAM.docvelocity-na8.net&amp;folderid=FX04F0B785-2BCD-AF18-146B-28EA44509B04","FX22055338")</f>
        <v>0</v>
      </c>
      <c r="F141" t="s">
        <v>19</v>
      </c>
      <c r="G141" t="s">
        <v>19</v>
      </c>
      <c r="H141" t="s">
        <v>82</v>
      </c>
      <c r="I141" t="s">
        <v>438</v>
      </c>
      <c r="J141">
        <v>0</v>
      </c>
      <c r="K141" t="s">
        <v>84</v>
      </c>
      <c r="L141" t="s">
        <v>85</v>
      </c>
      <c r="M141" t="s">
        <v>86</v>
      </c>
      <c r="N141">
        <v>2</v>
      </c>
      <c r="O141" s="1">
        <v>44701.435648148145</v>
      </c>
      <c r="P141" s="1">
        <v>44701.437800925924</v>
      </c>
      <c r="Q141">
        <v>11</v>
      </c>
      <c r="R141">
        <v>175</v>
      </c>
      <c r="S141" t="b">
        <v>0</v>
      </c>
      <c r="T141" t="s">
        <v>87</v>
      </c>
      <c r="U141" t="b">
        <v>0</v>
      </c>
      <c r="V141" t="s">
        <v>189</v>
      </c>
      <c r="W141" s="1">
        <v>44701.436956018515</v>
      </c>
      <c r="X141">
        <v>110</v>
      </c>
      <c r="Y141">
        <v>9</v>
      </c>
      <c r="Z141">
        <v>0</v>
      </c>
      <c r="AA141">
        <v>9</v>
      </c>
      <c r="AB141">
        <v>0</v>
      </c>
      <c r="AC141">
        <v>2</v>
      </c>
      <c r="AD141">
        <v>-9</v>
      </c>
      <c r="AE141">
        <v>0</v>
      </c>
      <c r="AF141">
        <v>0</v>
      </c>
      <c r="AG141">
        <v>0</v>
      </c>
      <c r="AH141" t="s">
        <v>106</v>
      </c>
      <c r="AI141" s="1">
        <v>44701.437800925924</v>
      </c>
      <c r="AJ141">
        <v>65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-9</v>
      </c>
      <c r="AQ141">
        <v>0</v>
      </c>
      <c r="AR141">
        <v>0</v>
      </c>
      <c r="AS141">
        <v>0</v>
      </c>
      <c r="AT141" t="s">
        <v>87</v>
      </c>
      <c r="AU141" t="s">
        <v>87</v>
      </c>
      <c r="AV141" t="s">
        <v>87</v>
      </c>
      <c r="AW141" t="s">
        <v>87</v>
      </c>
      <c r="AX141" t="s">
        <v>87</v>
      </c>
      <c r="AY141" t="s">
        <v>87</v>
      </c>
      <c r="AZ141" t="s">
        <v>87</v>
      </c>
      <c r="BA141" t="s">
        <v>87</v>
      </c>
      <c r="BB141" t="s">
        <v>87</v>
      </c>
      <c r="BC141" t="s">
        <v>87</v>
      </c>
      <c r="BD141" t="s">
        <v>87</v>
      </c>
      <c r="BE141" t="s">
        <v>87</v>
      </c>
    </row>
    <row r="142" spans="1:57">
      <c r="A142" t="s">
        <v>439</v>
      </c>
      <c r="B142" t="s">
        <v>79</v>
      </c>
      <c r="C142" t="s">
        <v>185</v>
      </c>
      <c r="D142" t="s">
        <v>81</v>
      </c>
      <c r="E142" s="2">
        <f>HYPERLINK("capsilon://?command=openfolder&amp;siteaddress=FAM.docvelocity-na8.net&amp;folderid=FX6887BE30-42A8-FE17-3719-85CE9B2C3548","FX22051638")</f>
        <v>0</v>
      </c>
      <c r="F142" t="s">
        <v>19</v>
      </c>
      <c r="G142" t="s">
        <v>19</v>
      </c>
      <c r="H142" t="s">
        <v>82</v>
      </c>
      <c r="I142" t="s">
        <v>440</v>
      </c>
      <c r="J142">
        <v>0</v>
      </c>
      <c r="K142" t="s">
        <v>84</v>
      </c>
      <c r="L142" t="s">
        <v>85</v>
      </c>
      <c r="M142" t="s">
        <v>86</v>
      </c>
      <c r="N142">
        <v>2</v>
      </c>
      <c r="O142" s="1">
        <v>44701.475358796299</v>
      </c>
      <c r="P142" s="1">
        <v>44701.492604166669</v>
      </c>
      <c r="Q142">
        <v>1185</v>
      </c>
      <c r="R142">
        <v>305</v>
      </c>
      <c r="S142" t="b">
        <v>0</v>
      </c>
      <c r="T142" t="s">
        <v>87</v>
      </c>
      <c r="U142" t="b">
        <v>0</v>
      </c>
      <c r="V142" t="s">
        <v>114</v>
      </c>
      <c r="W142" s="1">
        <v>44701.478113425925</v>
      </c>
      <c r="X142">
        <v>200</v>
      </c>
      <c r="Y142">
        <v>9</v>
      </c>
      <c r="Z142">
        <v>0</v>
      </c>
      <c r="AA142">
        <v>9</v>
      </c>
      <c r="AB142">
        <v>0</v>
      </c>
      <c r="AC142">
        <v>2</v>
      </c>
      <c r="AD142">
        <v>-9</v>
      </c>
      <c r="AE142">
        <v>0</v>
      </c>
      <c r="AF142">
        <v>0</v>
      </c>
      <c r="AG142">
        <v>0</v>
      </c>
      <c r="AH142" t="s">
        <v>95</v>
      </c>
      <c r="AI142" s="1">
        <v>44701.492604166669</v>
      </c>
      <c r="AJ142">
        <v>105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-9</v>
      </c>
      <c r="AQ142">
        <v>0</v>
      </c>
      <c r="AR142">
        <v>0</v>
      </c>
      <c r="AS142">
        <v>0</v>
      </c>
      <c r="AT142" t="s">
        <v>87</v>
      </c>
      <c r="AU142" t="s">
        <v>87</v>
      </c>
      <c r="AV142" t="s">
        <v>87</v>
      </c>
      <c r="AW142" t="s">
        <v>87</v>
      </c>
      <c r="AX142" t="s">
        <v>87</v>
      </c>
      <c r="AY142" t="s">
        <v>87</v>
      </c>
      <c r="AZ142" t="s">
        <v>87</v>
      </c>
      <c r="BA142" t="s">
        <v>87</v>
      </c>
      <c r="BB142" t="s">
        <v>87</v>
      </c>
      <c r="BC142" t="s">
        <v>87</v>
      </c>
      <c r="BD142" t="s">
        <v>87</v>
      </c>
      <c r="BE142" t="s">
        <v>87</v>
      </c>
    </row>
    <row r="143" spans="1:57">
      <c r="A143" t="s">
        <v>441</v>
      </c>
      <c r="B143" t="s">
        <v>79</v>
      </c>
      <c r="C143" t="s">
        <v>442</v>
      </c>
      <c r="D143" t="s">
        <v>81</v>
      </c>
      <c r="E143" s="2">
        <f>HYPERLINK("capsilon://?command=openfolder&amp;siteaddress=FAM.docvelocity-na8.net&amp;folderid=FX3D12EE3D-6C6F-E72D-CA62-85AE781C517A","FX22055526")</f>
        <v>0</v>
      </c>
      <c r="F143" t="s">
        <v>19</v>
      </c>
      <c r="G143" t="s">
        <v>19</v>
      </c>
      <c r="H143" t="s">
        <v>82</v>
      </c>
      <c r="I143" t="s">
        <v>443</v>
      </c>
      <c r="J143">
        <v>0</v>
      </c>
      <c r="K143" t="s">
        <v>84</v>
      </c>
      <c r="L143" t="s">
        <v>85</v>
      </c>
      <c r="M143" t="s">
        <v>86</v>
      </c>
      <c r="N143">
        <v>1</v>
      </c>
      <c r="O143" s="1">
        <v>44701.616273148145</v>
      </c>
      <c r="P143" s="1">
        <v>44701.622812499998</v>
      </c>
      <c r="Q143">
        <v>157</v>
      </c>
      <c r="R143">
        <v>408</v>
      </c>
      <c r="S143" t="b">
        <v>0</v>
      </c>
      <c r="T143" t="s">
        <v>87</v>
      </c>
      <c r="U143" t="b">
        <v>0</v>
      </c>
      <c r="V143" t="s">
        <v>150</v>
      </c>
      <c r="W143" s="1">
        <v>44701.622812499998</v>
      </c>
      <c r="X143">
        <v>72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52</v>
      </c>
      <c r="AF143">
        <v>0</v>
      </c>
      <c r="AG143">
        <v>1</v>
      </c>
      <c r="AH143" t="s">
        <v>87</v>
      </c>
      <c r="AI143" t="s">
        <v>87</v>
      </c>
      <c r="AJ143" t="s">
        <v>87</v>
      </c>
      <c r="AK143" t="s">
        <v>87</v>
      </c>
      <c r="AL143" t="s">
        <v>87</v>
      </c>
      <c r="AM143" t="s">
        <v>87</v>
      </c>
      <c r="AN143" t="s">
        <v>87</v>
      </c>
      <c r="AO143" t="s">
        <v>87</v>
      </c>
      <c r="AP143" t="s">
        <v>87</v>
      </c>
      <c r="AQ143" t="s">
        <v>87</v>
      </c>
      <c r="AR143" t="s">
        <v>87</v>
      </c>
      <c r="AS143" t="s">
        <v>87</v>
      </c>
      <c r="AT143" t="s">
        <v>87</v>
      </c>
      <c r="AU143" t="s">
        <v>87</v>
      </c>
      <c r="AV143" t="s">
        <v>87</v>
      </c>
      <c r="AW143" t="s">
        <v>87</v>
      </c>
      <c r="AX143" t="s">
        <v>87</v>
      </c>
      <c r="AY143" t="s">
        <v>87</v>
      </c>
      <c r="AZ143" t="s">
        <v>87</v>
      </c>
      <c r="BA143" t="s">
        <v>87</v>
      </c>
      <c r="BB143" t="s">
        <v>87</v>
      </c>
      <c r="BC143" t="s">
        <v>87</v>
      </c>
      <c r="BD143" t="s">
        <v>87</v>
      </c>
      <c r="BE143" t="s">
        <v>87</v>
      </c>
    </row>
    <row r="144" spans="1:57">
      <c r="A144" t="s">
        <v>444</v>
      </c>
      <c r="B144" t="s">
        <v>79</v>
      </c>
      <c r="C144" t="s">
        <v>445</v>
      </c>
      <c r="D144" t="s">
        <v>81</v>
      </c>
      <c r="E144" s="2">
        <f>HYPERLINK("capsilon://?command=openfolder&amp;siteaddress=FAM.docvelocity-na8.net&amp;folderid=FXA8B025CC-1E33-CA8F-8581-713134BC9232","FX22054652")</f>
        <v>0</v>
      </c>
      <c r="F144" t="s">
        <v>19</v>
      </c>
      <c r="G144" t="s">
        <v>19</v>
      </c>
      <c r="H144" t="s">
        <v>82</v>
      </c>
      <c r="I144" t="s">
        <v>446</v>
      </c>
      <c r="J144">
        <v>0</v>
      </c>
      <c r="K144" t="s">
        <v>84</v>
      </c>
      <c r="L144" t="s">
        <v>85</v>
      </c>
      <c r="M144" t="s">
        <v>86</v>
      </c>
      <c r="N144">
        <v>2</v>
      </c>
      <c r="O144" s="1">
        <v>44701.616493055553</v>
      </c>
      <c r="P144" s="1">
        <v>44701.673356481479</v>
      </c>
      <c r="Q144">
        <v>4589</v>
      </c>
      <c r="R144">
        <v>324</v>
      </c>
      <c r="S144" t="b">
        <v>0</v>
      </c>
      <c r="T144" t="s">
        <v>87</v>
      </c>
      <c r="U144" t="b">
        <v>0</v>
      </c>
      <c r="V144" t="s">
        <v>88</v>
      </c>
      <c r="W144" s="1">
        <v>44701.637511574074</v>
      </c>
      <c r="X144">
        <v>208</v>
      </c>
      <c r="Y144">
        <v>11</v>
      </c>
      <c r="Z144">
        <v>0</v>
      </c>
      <c r="AA144">
        <v>11</v>
      </c>
      <c r="AB144">
        <v>0</v>
      </c>
      <c r="AC144">
        <v>3</v>
      </c>
      <c r="AD144">
        <v>-11</v>
      </c>
      <c r="AE144">
        <v>0</v>
      </c>
      <c r="AF144">
        <v>0</v>
      </c>
      <c r="AG144">
        <v>0</v>
      </c>
      <c r="AH144" t="s">
        <v>95</v>
      </c>
      <c r="AI144" s="1">
        <v>44701.673356481479</v>
      </c>
      <c r="AJ144">
        <v>105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-11</v>
      </c>
      <c r="AQ144">
        <v>0</v>
      </c>
      <c r="AR144">
        <v>0</v>
      </c>
      <c r="AS144">
        <v>0</v>
      </c>
      <c r="AT144" t="s">
        <v>87</v>
      </c>
      <c r="AU144" t="s">
        <v>87</v>
      </c>
      <c r="AV144" t="s">
        <v>87</v>
      </c>
      <c r="AW144" t="s">
        <v>87</v>
      </c>
      <c r="AX144" t="s">
        <v>87</v>
      </c>
      <c r="AY144" t="s">
        <v>87</v>
      </c>
      <c r="AZ144" t="s">
        <v>87</v>
      </c>
      <c r="BA144" t="s">
        <v>87</v>
      </c>
      <c r="BB144" t="s">
        <v>87</v>
      </c>
      <c r="BC144" t="s">
        <v>87</v>
      </c>
      <c r="BD144" t="s">
        <v>87</v>
      </c>
      <c r="BE144" t="s">
        <v>87</v>
      </c>
    </row>
    <row r="145" spans="1:57">
      <c r="A145" t="s">
        <v>447</v>
      </c>
      <c r="B145" t="s">
        <v>79</v>
      </c>
      <c r="C145" t="s">
        <v>448</v>
      </c>
      <c r="D145" t="s">
        <v>81</v>
      </c>
      <c r="E145" s="2">
        <f>HYPERLINK("capsilon://?command=openfolder&amp;siteaddress=FAM.docvelocity-na8.net&amp;folderid=FX18B49F36-2187-088E-2A50-6480501A78ED","FX22052600")</f>
        <v>0</v>
      </c>
      <c r="F145" t="s">
        <v>19</v>
      </c>
      <c r="G145" t="s">
        <v>19</v>
      </c>
      <c r="H145" t="s">
        <v>82</v>
      </c>
      <c r="I145" t="s">
        <v>449</v>
      </c>
      <c r="J145">
        <v>0</v>
      </c>
      <c r="K145" t="s">
        <v>84</v>
      </c>
      <c r="L145" t="s">
        <v>85</v>
      </c>
      <c r="M145" t="s">
        <v>86</v>
      </c>
      <c r="N145">
        <v>2</v>
      </c>
      <c r="O145" s="1">
        <v>44701.618819444448</v>
      </c>
      <c r="P145" s="1">
        <v>44701.67596064815</v>
      </c>
      <c r="Q145">
        <v>3420</v>
      </c>
      <c r="R145">
        <v>1517</v>
      </c>
      <c r="S145" t="b">
        <v>0</v>
      </c>
      <c r="T145" t="s">
        <v>87</v>
      </c>
      <c r="U145" t="b">
        <v>0</v>
      </c>
      <c r="V145" t="s">
        <v>88</v>
      </c>
      <c r="W145" s="1">
        <v>44701.652071759258</v>
      </c>
      <c r="X145">
        <v>1257</v>
      </c>
      <c r="Y145">
        <v>37</v>
      </c>
      <c r="Z145">
        <v>0</v>
      </c>
      <c r="AA145">
        <v>37</v>
      </c>
      <c r="AB145">
        <v>0</v>
      </c>
      <c r="AC145">
        <v>30</v>
      </c>
      <c r="AD145">
        <v>-37</v>
      </c>
      <c r="AE145">
        <v>0</v>
      </c>
      <c r="AF145">
        <v>0</v>
      </c>
      <c r="AG145">
        <v>0</v>
      </c>
      <c r="AH145" t="s">
        <v>95</v>
      </c>
      <c r="AI145" s="1">
        <v>44701.67596064815</v>
      </c>
      <c r="AJ145">
        <v>224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-37</v>
      </c>
      <c r="AQ145">
        <v>0</v>
      </c>
      <c r="AR145">
        <v>0</v>
      </c>
      <c r="AS145">
        <v>0</v>
      </c>
      <c r="AT145" t="s">
        <v>87</v>
      </c>
      <c r="AU145" t="s">
        <v>87</v>
      </c>
      <c r="AV145" t="s">
        <v>87</v>
      </c>
      <c r="AW145" t="s">
        <v>87</v>
      </c>
      <c r="AX145" t="s">
        <v>87</v>
      </c>
      <c r="AY145" t="s">
        <v>87</v>
      </c>
      <c r="AZ145" t="s">
        <v>87</v>
      </c>
      <c r="BA145" t="s">
        <v>87</v>
      </c>
      <c r="BB145" t="s">
        <v>87</v>
      </c>
      <c r="BC145" t="s">
        <v>87</v>
      </c>
      <c r="BD145" t="s">
        <v>87</v>
      </c>
      <c r="BE145" t="s">
        <v>87</v>
      </c>
    </row>
    <row r="146" spans="1:57">
      <c r="A146" t="s">
        <v>450</v>
      </c>
      <c r="B146" t="s">
        <v>79</v>
      </c>
      <c r="C146" t="s">
        <v>442</v>
      </c>
      <c r="D146" t="s">
        <v>81</v>
      </c>
      <c r="E146" s="2">
        <f>HYPERLINK("capsilon://?command=openfolder&amp;siteaddress=FAM.docvelocity-na8.net&amp;folderid=FX3D12EE3D-6C6F-E72D-CA62-85AE781C517A","FX22055526")</f>
        <v>0</v>
      </c>
      <c r="F146" t="s">
        <v>19</v>
      </c>
      <c r="G146" t="s">
        <v>19</v>
      </c>
      <c r="H146" t="s">
        <v>82</v>
      </c>
      <c r="I146" t="s">
        <v>443</v>
      </c>
      <c r="J146">
        <v>0</v>
      </c>
      <c r="K146" t="s">
        <v>84</v>
      </c>
      <c r="L146" t="s">
        <v>85</v>
      </c>
      <c r="M146" t="s">
        <v>86</v>
      </c>
      <c r="N146">
        <v>2</v>
      </c>
      <c r="O146" s="1">
        <v>44701.623148148145</v>
      </c>
      <c r="P146" s="1">
        <v>44701.67454861111</v>
      </c>
      <c r="Q146">
        <v>3854</v>
      </c>
      <c r="R146">
        <v>587</v>
      </c>
      <c r="S146" t="b">
        <v>0</v>
      </c>
      <c r="T146" t="s">
        <v>87</v>
      </c>
      <c r="U146" t="b">
        <v>1</v>
      </c>
      <c r="V146" t="s">
        <v>88</v>
      </c>
      <c r="W146" s="1">
        <v>44701.635092592594</v>
      </c>
      <c r="X146">
        <v>356</v>
      </c>
      <c r="Y146">
        <v>37</v>
      </c>
      <c r="Z146">
        <v>0</v>
      </c>
      <c r="AA146">
        <v>37</v>
      </c>
      <c r="AB146">
        <v>0</v>
      </c>
      <c r="AC146">
        <v>31</v>
      </c>
      <c r="AD146">
        <v>-37</v>
      </c>
      <c r="AE146">
        <v>0</v>
      </c>
      <c r="AF146">
        <v>0</v>
      </c>
      <c r="AG146">
        <v>0</v>
      </c>
      <c r="AH146" t="s">
        <v>221</v>
      </c>
      <c r="AI146" s="1">
        <v>44701.67454861111</v>
      </c>
      <c r="AJ146">
        <v>215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-37</v>
      </c>
      <c r="AQ146">
        <v>0</v>
      </c>
      <c r="AR146">
        <v>0</v>
      </c>
      <c r="AS146">
        <v>0</v>
      </c>
      <c r="AT146" t="s">
        <v>87</v>
      </c>
      <c r="AU146" t="s">
        <v>87</v>
      </c>
      <c r="AV146" t="s">
        <v>87</v>
      </c>
      <c r="AW146" t="s">
        <v>87</v>
      </c>
      <c r="AX146" t="s">
        <v>87</v>
      </c>
      <c r="AY146" t="s">
        <v>87</v>
      </c>
      <c r="AZ146" t="s">
        <v>87</v>
      </c>
      <c r="BA146" t="s">
        <v>87</v>
      </c>
      <c r="BB146" t="s">
        <v>87</v>
      </c>
      <c r="BC146" t="s">
        <v>87</v>
      </c>
      <c r="BD146" t="s">
        <v>87</v>
      </c>
      <c r="BE146" t="s">
        <v>87</v>
      </c>
    </row>
    <row r="147" spans="1:57">
      <c r="A147" t="s">
        <v>451</v>
      </c>
      <c r="B147" t="s">
        <v>79</v>
      </c>
      <c r="C147" t="s">
        <v>331</v>
      </c>
      <c r="D147" t="s">
        <v>81</v>
      </c>
      <c r="E147" s="2">
        <f>HYPERLINK("capsilon://?command=openfolder&amp;siteaddress=FAM.docvelocity-na8.net&amp;folderid=FX09B68721-4512-E155-6973-6ADD06F6F74F","FX22053571")</f>
        <v>0</v>
      </c>
      <c r="F147" t="s">
        <v>19</v>
      </c>
      <c r="G147" t="s">
        <v>19</v>
      </c>
      <c r="H147" t="s">
        <v>82</v>
      </c>
      <c r="I147" t="s">
        <v>452</v>
      </c>
      <c r="J147">
        <v>0</v>
      </c>
      <c r="K147" t="s">
        <v>84</v>
      </c>
      <c r="L147" t="s">
        <v>85</v>
      </c>
      <c r="M147" t="s">
        <v>86</v>
      </c>
      <c r="N147">
        <v>2</v>
      </c>
      <c r="O147" s="1">
        <v>44701.707106481481</v>
      </c>
      <c r="P147" s="1">
        <v>44701.739351851851</v>
      </c>
      <c r="Q147">
        <v>2641</v>
      </c>
      <c r="R147">
        <v>145</v>
      </c>
      <c r="S147" t="b">
        <v>0</v>
      </c>
      <c r="T147" t="s">
        <v>87</v>
      </c>
      <c r="U147" t="b">
        <v>0</v>
      </c>
      <c r="V147" t="s">
        <v>88</v>
      </c>
      <c r="W147" s="1">
        <v>44701.709282407406</v>
      </c>
      <c r="X147">
        <v>54</v>
      </c>
      <c r="Y147">
        <v>0</v>
      </c>
      <c r="Z147">
        <v>0</v>
      </c>
      <c r="AA147">
        <v>0</v>
      </c>
      <c r="AB147">
        <v>52</v>
      </c>
      <c r="AC147">
        <v>0</v>
      </c>
      <c r="AD147">
        <v>0</v>
      </c>
      <c r="AE147">
        <v>0</v>
      </c>
      <c r="AF147">
        <v>0</v>
      </c>
      <c r="AG147">
        <v>0</v>
      </c>
      <c r="AH147" t="s">
        <v>221</v>
      </c>
      <c r="AI147" s="1">
        <v>44701.739351851851</v>
      </c>
      <c r="AJ147">
        <v>41</v>
      </c>
      <c r="AK147">
        <v>0</v>
      </c>
      <c r="AL147">
        <v>0</v>
      </c>
      <c r="AM147">
        <v>0</v>
      </c>
      <c r="AN147">
        <v>52</v>
      </c>
      <c r="AO147">
        <v>0</v>
      </c>
      <c r="AP147">
        <v>0</v>
      </c>
      <c r="AQ147">
        <v>0</v>
      </c>
      <c r="AR147">
        <v>0</v>
      </c>
      <c r="AS147">
        <v>0</v>
      </c>
      <c r="AT147" t="s">
        <v>87</v>
      </c>
      <c r="AU147" t="s">
        <v>87</v>
      </c>
      <c r="AV147" t="s">
        <v>87</v>
      </c>
      <c r="AW147" t="s">
        <v>87</v>
      </c>
      <c r="AX147" t="s">
        <v>87</v>
      </c>
      <c r="AY147" t="s">
        <v>87</v>
      </c>
      <c r="AZ147" t="s">
        <v>87</v>
      </c>
      <c r="BA147" t="s">
        <v>87</v>
      </c>
      <c r="BB147" t="s">
        <v>87</v>
      </c>
      <c r="BC147" t="s">
        <v>87</v>
      </c>
      <c r="BD147" t="s">
        <v>87</v>
      </c>
      <c r="BE147" t="s">
        <v>87</v>
      </c>
    </row>
    <row r="148" spans="1:57">
      <c r="A148" t="s">
        <v>453</v>
      </c>
      <c r="B148" t="s">
        <v>79</v>
      </c>
      <c r="C148" t="s">
        <v>454</v>
      </c>
      <c r="D148" t="s">
        <v>81</v>
      </c>
      <c r="E148" s="2">
        <f>HYPERLINK("capsilon://?command=openfolder&amp;siteaddress=FAM.docvelocity-na8.net&amp;folderid=FX12EDEF23-AFD4-90DF-6362-60DEFDDFF36C","FX22054131")</f>
        <v>0</v>
      </c>
      <c r="F148" t="s">
        <v>19</v>
      </c>
      <c r="G148" t="s">
        <v>19</v>
      </c>
      <c r="H148" t="s">
        <v>82</v>
      </c>
      <c r="I148" t="s">
        <v>455</v>
      </c>
      <c r="J148">
        <v>0</v>
      </c>
      <c r="K148" t="s">
        <v>84</v>
      </c>
      <c r="L148" t="s">
        <v>85</v>
      </c>
      <c r="M148" t="s">
        <v>86</v>
      </c>
      <c r="N148">
        <v>2</v>
      </c>
      <c r="O148" s="1">
        <v>44702.67386574074</v>
      </c>
      <c r="P148" s="1">
        <v>44702.873032407406</v>
      </c>
      <c r="Q148">
        <v>16927</v>
      </c>
      <c r="R148">
        <v>281</v>
      </c>
      <c r="S148" t="b">
        <v>0</v>
      </c>
      <c r="T148" t="s">
        <v>87</v>
      </c>
      <c r="U148" t="b">
        <v>0</v>
      </c>
      <c r="V148" t="s">
        <v>328</v>
      </c>
      <c r="W148" s="1">
        <v>44702.87158564815</v>
      </c>
      <c r="X148">
        <v>164</v>
      </c>
      <c r="Y148">
        <v>9</v>
      </c>
      <c r="Z148">
        <v>0</v>
      </c>
      <c r="AA148">
        <v>9</v>
      </c>
      <c r="AB148">
        <v>0</v>
      </c>
      <c r="AC148">
        <v>1</v>
      </c>
      <c r="AD148">
        <v>-9</v>
      </c>
      <c r="AE148">
        <v>0</v>
      </c>
      <c r="AF148">
        <v>0</v>
      </c>
      <c r="AG148">
        <v>0</v>
      </c>
      <c r="AH148" t="s">
        <v>360</v>
      </c>
      <c r="AI148" s="1">
        <v>44702.873032407406</v>
      </c>
      <c r="AJ148">
        <v>107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-9</v>
      </c>
      <c r="AQ148">
        <v>0</v>
      </c>
      <c r="AR148">
        <v>0</v>
      </c>
      <c r="AS148">
        <v>0</v>
      </c>
      <c r="AT148" t="s">
        <v>87</v>
      </c>
      <c r="AU148" t="s">
        <v>87</v>
      </c>
      <c r="AV148" t="s">
        <v>87</v>
      </c>
      <c r="AW148" t="s">
        <v>87</v>
      </c>
      <c r="AX148" t="s">
        <v>87</v>
      </c>
      <c r="AY148" t="s">
        <v>87</v>
      </c>
      <c r="AZ148" t="s">
        <v>87</v>
      </c>
      <c r="BA148" t="s">
        <v>87</v>
      </c>
      <c r="BB148" t="s">
        <v>87</v>
      </c>
      <c r="BC148" t="s">
        <v>87</v>
      </c>
      <c r="BD148" t="s">
        <v>87</v>
      </c>
      <c r="BE148" t="s">
        <v>87</v>
      </c>
    </row>
    <row r="149" spans="1:57">
      <c r="A149" t="s">
        <v>456</v>
      </c>
      <c r="B149" t="s">
        <v>79</v>
      </c>
      <c r="C149" t="s">
        <v>457</v>
      </c>
      <c r="D149" t="s">
        <v>81</v>
      </c>
      <c r="E149" s="2">
        <f>HYPERLINK("capsilon://?command=openfolder&amp;siteaddress=FAM.docvelocity-na8.net&amp;folderid=FXCE54ACCC-21A7-222B-B452-FFC7D4A3CA6F","FX22053443")</f>
        <v>0</v>
      </c>
      <c r="F149" t="s">
        <v>19</v>
      </c>
      <c r="G149" t="s">
        <v>19</v>
      </c>
      <c r="H149" t="s">
        <v>82</v>
      </c>
      <c r="I149" t="s">
        <v>458</v>
      </c>
      <c r="J149">
        <v>0</v>
      </c>
      <c r="K149" t="s">
        <v>84</v>
      </c>
      <c r="L149" t="s">
        <v>85</v>
      </c>
      <c r="M149" t="s">
        <v>86</v>
      </c>
      <c r="N149">
        <v>1</v>
      </c>
      <c r="O149" s="1">
        <v>44703.409351851849</v>
      </c>
      <c r="P149" s="1">
        <v>44703.841192129628</v>
      </c>
      <c r="Q149">
        <v>36625</v>
      </c>
      <c r="R149">
        <v>686</v>
      </c>
      <c r="S149" t="b">
        <v>0</v>
      </c>
      <c r="T149" t="s">
        <v>87</v>
      </c>
      <c r="U149" t="b">
        <v>0</v>
      </c>
      <c r="V149" t="s">
        <v>275</v>
      </c>
      <c r="W149" s="1">
        <v>44703.841192129628</v>
      </c>
      <c r="X149">
        <v>676</v>
      </c>
      <c r="Y149">
        <v>5</v>
      </c>
      <c r="Z149">
        <v>0</v>
      </c>
      <c r="AA149">
        <v>5</v>
      </c>
      <c r="AB149">
        <v>0</v>
      </c>
      <c r="AC149">
        <v>6</v>
      </c>
      <c r="AD149">
        <v>-5</v>
      </c>
      <c r="AE149">
        <v>52</v>
      </c>
      <c r="AF149">
        <v>0</v>
      </c>
      <c r="AG149">
        <v>1</v>
      </c>
      <c r="AH149" t="s">
        <v>87</v>
      </c>
      <c r="AI149" t="s">
        <v>87</v>
      </c>
      <c r="AJ149" t="s">
        <v>87</v>
      </c>
      <c r="AK149" t="s">
        <v>87</v>
      </c>
      <c r="AL149" t="s">
        <v>87</v>
      </c>
      <c r="AM149" t="s">
        <v>87</v>
      </c>
      <c r="AN149" t="s">
        <v>87</v>
      </c>
      <c r="AO149" t="s">
        <v>87</v>
      </c>
      <c r="AP149" t="s">
        <v>87</v>
      </c>
      <c r="AQ149" t="s">
        <v>87</v>
      </c>
      <c r="AR149" t="s">
        <v>87</v>
      </c>
      <c r="AS149" t="s">
        <v>87</v>
      </c>
      <c r="AT149" t="s">
        <v>87</v>
      </c>
      <c r="AU149" t="s">
        <v>87</v>
      </c>
      <c r="AV149" t="s">
        <v>87</v>
      </c>
      <c r="AW149" t="s">
        <v>87</v>
      </c>
      <c r="AX149" t="s">
        <v>87</v>
      </c>
      <c r="AY149" t="s">
        <v>87</v>
      </c>
      <c r="AZ149" t="s">
        <v>87</v>
      </c>
      <c r="BA149" t="s">
        <v>87</v>
      </c>
      <c r="BB149" t="s">
        <v>87</v>
      </c>
      <c r="BC149" t="s">
        <v>87</v>
      </c>
      <c r="BD149" t="s">
        <v>87</v>
      </c>
      <c r="BE149" t="s">
        <v>87</v>
      </c>
    </row>
    <row r="150" spans="1:57">
      <c r="A150" t="s">
        <v>459</v>
      </c>
      <c r="B150" t="s">
        <v>79</v>
      </c>
      <c r="C150" t="s">
        <v>460</v>
      </c>
      <c r="D150" t="s">
        <v>81</v>
      </c>
      <c r="E150" s="2">
        <f>HYPERLINK("capsilon://?command=openfolder&amp;siteaddress=FAM.docvelocity-na8.net&amp;folderid=FX15739EEA-3F6D-D111-67B6-0A4273013A34","FX22056366")</f>
        <v>0</v>
      </c>
      <c r="F150" t="s">
        <v>19</v>
      </c>
      <c r="G150" t="s">
        <v>19</v>
      </c>
      <c r="H150" t="s">
        <v>82</v>
      </c>
      <c r="I150" t="s">
        <v>461</v>
      </c>
      <c r="J150">
        <v>614</v>
      </c>
      <c r="K150" t="s">
        <v>84</v>
      </c>
      <c r="L150" t="s">
        <v>85</v>
      </c>
      <c r="M150" t="s">
        <v>86</v>
      </c>
      <c r="N150">
        <v>1</v>
      </c>
      <c r="O150" s="1">
        <v>44703.733252314814</v>
      </c>
      <c r="P150" s="1">
        <v>44703.858020833337</v>
      </c>
      <c r="Q150">
        <v>9327</v>
      </c>
      <c r="R150">
        <v>1453</v>
      </c>
      <c r="S150" t="b">
        <v>0</v>
      </c>
      <c r="T150" t="s">
        <v>87</v>
      </c>
      <c r="U150" t="b">
        <v>0</v>
      </c>
      <c r="V150" t="s">
        <v>275</v>
      </c>
      <c r="W150" s="1">
        <v>44703.858020833337</v>
      </c>
      <c r="X150">
        <v>1453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614</v>
      </c>
      <c r="AE150">
        <v>606</v>
      </c>
      <c r="AF150">
        <v>0</v>
      </c>
      <c r="AG150">
        <v>19</v>
      </c>
      <c r="AH150" t="s">
        <v>87</v>
      </c>
      <c r="AI150" t="s">
        <v>87</v>
      </c>
      <c r="AJ150" t="s">
        <v>87</v>
      </c>
      <c r="AK150" t="s">
        <v>87</v>
      </c>
      <c r="AL150" t="s">
        <v>87</v>
      </c>
      <c r="AM150" t="s">
        <v>87</v>
      </c>
      <c r="AN150" t="s">
        <v>87</v>
      </c>
      <c r="AO150" t="s">
        <v>87</v>
      </c>
      <c r="AP150" t="s">
        <v>87</v>
      </c>
      <c r="AQ150" t="s">
        <v>87</v>
      </c>
      <c r="AR150" t="s">
        <v>87</v>
      </c>
      <c r="AS150" t="s">
        <v>87</v>
      </c>
      <c r="AT150" t="s">
        <v>87</v>
      </c>
      <c r="AU150" t="s">
        <v>87</v>
      </c>
      <c r="AV150" t="s">
        <v>87</v>
      </c>
      <c r="AW150" t="s">
        <v>87</v>
      </c>
      <c r="AX150" t="s">
        <v>87</v>
      </c>
      <c r="AY150" t="s">
        <v>87</v>
      </c>
      <c r="AZ150" t="s">
        <v>87</v>
      </c>
      <c r="BA150" t="s">
        <v>87</v>
      </c>
      <c r="BB150" t="s">
        <v>87</v>
      </c>
      <c r="BC150" t="s">
        <v>87</v>
      </c>
      <c r="BD150" t="s">
        <v>87</v>
      </c>
      <c r="BE150" t="s">
        <v>87</v>
      </c>
    </row>
    <row r="151" spans="1:57">
      <c r="A151" t="s">
        <v>462</v>
      </c>
      <c r="B151" t="s">
        <v>79</v>
      </c>
      <c r="C151" t="s">
        <v>457</v>
      </c>
      <c r="D151" t="s">
        <v>81</v>
      </c>
      <c r="E151" s="2">
        <f>HYPERLINK("capsilon://?command=openfolder&amp;siteaddress=FAM.docvelocity-na8.net&amp;folderid=FXCE54ACCC-21A7-222B-B452-FFC7D4A3CA6F","FX22053443")</f>
        <v>0</v>
      </c>
      <c r="F151" t="s">
        <v>19</v>
      </c>
      <c r="G151" t="s">
        <v>19</v>
      </c>
      <c r="H151" t="s">
        <v>82</v>
      </c>
      <c r="I151" t="s">
        <v>458</v>
      </c>
      <c r="J151">
        <v>0</v>
      </c>
      <c r="K151" t="s">
        <v>84</v>
      </c>
      <c r="L151" t="s">
        <v>85</v>
      </c>
      <c r="M151" t="s">
        <v>86</v>
      </c>
      <c r="N151">
        <v>2</v>
      </c>
      <c r="O151" s="1">
        <v>44703.841608796298</v>
      </c>
      <c r="P151" s="1">
        <v>44703.925138888888</v>
      </c>
      <c r="Q151">
        <v>6456</v>
      </c>
      <c r="R151">
        <v>761</v>
      </c>
      <c r="S151" t="b">
        <v>0</v>
      </c>
      <c r="T151" t="s">
        <v>87</v>
      </c>
      <c r="U151" t="b">
        <v>1</v>
      </c>
      <c r="V151" t="s">
        <v>275</v>
      </c>
      <c r="W151" s="1">
        <v>44703.865185185183</v>
      </c>
      <c r="X151">
        <v>505</v>
      </c>
      <c r="Y151">
        <v>37</v>
      </c>
      <c r="Z151">
        <v>0</v>
      </c>
      <c r="AA151">
        <v>37</v>
      </c>
      <c r="AB151">
        <v>0</v>
      </c>
      <c r="AC151">
        <v>19</v>
      </c>
      <c r="AD151">
        <v>-37</v>
      </c>
      <c r="AE151">
        <v>0</v>
      </c>
      <c r="AF151">
        <v>0</v>
      </c>
      <c r="AG151">
        <v>0</v>
      </c>
      <c r="AH151" t="s">
        <v>463</v>
      </c>
      <c r="AI151" s="1">
        <v>44703.925138888888</v>
      </c>
      <c r="AJ151">
        <v>196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-37</v>
      </c>
      <c r="AQ151">
        <v>0</v>
      </c>
      <c r="AR151">
        <v>0</v>
      </c>
      <c r="AS151">
        <v>0</v>
      </c>
      <c r="AT151" t="s">
        <v>87</v>
      </c>
      <c r="AU151" t="s">
        <v>87</v>
      </c>
      <c r="AV151" t="s">
        <v>87</v>
      </c>
      <c r="AW151" t="s">
        <v>87</v>
      </c>
      <c r="AX151" t="s">
        <v>87</v>
      </c>
      <c r="AY151" t="s">
        <v>87</v>
      </c>
      <c r="AZ151" t="s">
        <v>87</v>
      </c>
      <c r="BA151" t="s">
        <v>87</v>
      </c>
      <c r="BB151" t="s">
        <v>87</v>
      </c>
      <c r="BC151" t="s">
        <v>87</v>
      </c>
      <c r="BD151" t="s">
        <v>87</v>
      </c>
      <c r="BE151" t="s">
        <v>87</v>
      </c>
    </row>
    <row r="152" spans="1:57">
      <c r="A152" t="s">
        <v>464</v>
      </c>
      <c r="B152" t="s">
        <v>79</v>
      </c>
      <c r="C152" t="s">
        <v>460</v>
      </c>
      <c r="D152" t="s">
        <v>81</v>
      </c>
      <c r="E152" s="2">
        <f>HYPERLINK("capsilon://?command=openfolder&amp;siteaddress=FAM.docvelocity-na8.net&amp;folderid=FX15739EEA-3F6D-D111-67B6-0A4273013A34","FX22056366")</f>
        <v>0</v>
      </c>
      <c r="F152" t="s">
        <v>19</v>
      </c>
      <c r="G152" t="s">
        <v>19</v>
      </c>
      <c r="H152" t="s">
        <v>82</v>
      </c>
      <c r="I152" t="s">
        <v>461</v>
      </c>
      <c r="J152">
        <v>1002</v>
      </c>
      <c r="K152" t="s">
        <v>84</v>
      </c>
      <c r="L152" t="s">
        <v>85</v>
      </c>
      <c r="M152" t="s">
        <v>86</v>
      </c>
      <c r="N152">
        <v>2</v>
      </c>
      <c r="O152" s="1">
        <v>44703.859386574077</v>
      </c>
      <c r="P152" s="1">
        <v>44703.963692129626</v>
      </c>
      <c r="Q152">
        <v>907</v>
      </c>
      <c r="R152">
        <v>8105</v>
      </c>
      <c r="S152" t="b">
        <v>0</v>
      </c>
      <c r="T152" t="s">
        <v>87</v>
      </c>
      <c r="U152" t="b">
        <v>1</v>
      </c>
      <c r="V152" t="s">
        <v>275</v>
      </c>
      <c r="W152" s="1">
        <v>44703.924062500002</v>
      </c>
      <c r="X152">
        <v>5076</v>
      </c>
      <c r="Y152">
        <v>757</v>
      </c>
      <c r="Z152">
        <v>0</v>
      </c>
      <c r="AA152">
        <v>757</v>
      </c>
      <c r="AB152">
        <v>16</v>
      </c>
      <c r="AC152">
        <v>220</v>
      </c>
      <c r="AD152">
        <v>245</v>
      </c>
      <c r="AE152">
        <v>0</v>
      </c>
      <c r="AF152">
        <v>0</v>
      </c>
      <c r="AG152">
        <v>0</v>
      </c>
      <c r="AH152" t="s">
        <v>463</v>
      </c>
      <c r="AI152" s="1">
        <v>44703.963692129626</v>
      </c>
      <c r="AJ152">
        <v>2988</v>
      </c>
      <c r="AK152">
        <v>23</v>
      </c>
      <c r="AL152">
        <v>0</v>
      </c>
      <c r="AM152">
        <v>23</v>
      </c>
      <c r="AN152">
        <v>0</v>
      </c>
      <c r="AO152">
        <v>22</v>
      </c>
      <c r="AP152">
        <v>222</v>
      </c>
      <c r="AQ152">
        <v>0</v>
      </c>
      <c r="AR152">
        <v>0</v>
      </c>
      <c r="AS152">
        <v>0</v>
      </c>
      <c r="AT152" t="s">
        <v>87</v>
      </c>
      <c r="AU152" t="s">
        <v>87</v>
      </c>
      <c r="AV152" t="s">
        <v>87</v>
      </c>
      <c r="AW152" t="s">
        <v>87</v>
      </c>
      <c r="AX152" t="s">
        <v>87</v>
      </c>
      <c r="AY152" t="s">
        <v>87</v>
      </c>
      <c r="AZ152" t="s">
        <v>87</v>
      </c>
      <c r="BA152" t="s">
        <v>87</v>
      </c>
      <c r="BB152" t="s">
        <v>87</v>
      </c>
      <c r="BC152" t="s">
        <v>87</v>
      </c>
      <c r="BD152" t="s">
        <v>87</v>
      </c>
      <c r="BE152" t="s">
        <v>87</v>
      </c>
    </row>
    <row r="153" spans="1:57">
      <c r="A153" t="s">
        <v>465</v>
      </c>
      <c r="B153" t="s">
        <v>79</v>
      </c>
      <c r="C153" t="s">
        <v>466</v>
      </c>
      <c r="D153" t="s">
        <v>81</v>
      </c>
      <c r="E153" s="2">
        <f>HYPERLINK("capsilon://?command=openfolder&amp;siteaddress=FAM.docvelocity-na8.net&amp;folderid=FXA2AB9DC6-078E-94AB-55F0-7C31D0F7587D","FX220410033")</f>
        <v>0</v>
      </c>
      <c r="F153" t="s">
        <v>19</v>
      </c>
      <c r="G153" t="s">
        <v>19</v>
      </c>
      <c r="H153" t="s">
        <v>82</v>
      </c>
      <c r="I153" t="s">
        <v>467</v>
      </c>
      <c r="J153">
        <v>0</v>
      </c>
      <c r="K153" t="s">
        <v>84</v>
      </c>
      <c r="L153" t="s">
        <v>85</v>
      </c>
      <c r="M153" t="s">
        <v>86</v>
      </c>
      <c r="N153">
        <v>2</v>
      </c>
      <c r="O153" s="1">
        <v>44684.556493055556</v>
      </c>
      <c r="P153" s="1">
        <v>44684.585787037038</v>
      </c>
      <c r="Q153">
        <v>2404</v>
      </c>
      <c r="R153">
        <v>127</v>
      </c>
      <c r="S153" t="b">
        <v>0</v>
      </c>
      <c r="T153" t="s">
        <v>87</v>
      </c>
      <c r="U153" t="b">
        <v>0</v>
      </c>
      <c r="V153" t="s">
        <v>176</v>
      </c>
      <c r="W153" s="1">
        <v>44684.577430555553</v>
      </c>
      <c r="X153">
        <v>94</v>
      </c>
      <c r="Y153">
        <v>0</v>
      </c>
      <c r="Z153">
        <v>0</v>
      </c>
      <c r="AA153">
        <v>0</v>
      </c>
      <c r="AB153">
        <v>52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95</v>
      </c>
      <c r="AI153" s="1">
        <v>44684.585787037038</v>
      </c>
      <c r="AJ153">
        <v>24</v>
      </c>
      <c r="AK153">
        <v>0</v>
      </c>
      <c r="AL153">
        <v>0</v>
      </c>
      <c r="AM153">
        <v>0</v>
      </c>
      <c r="AN153">
        <v>52</v>
      </c>
      <c r="AO153">
        <v>0</v>
      </c>
      <c r="AP153">
        <v>0</v>
      </c>
      <c r="AQ153">
        <v>0</v>
      </c>
      <c r="AR153">
        <v>0</v>
      </c>
      <c r="AS153">
        <v>0</v>
      </c>
      <c r="AT153" t="s">
        <v>87</v>
      </c>
      <c r="AU153" t="s">
        <v>87</v>
      </c>
      <c r="AV153" t="s">
        <v>87</v>
      </c>
      <c r="AW153" t="s">
        <v>87</v>
      </c>
      <c r="AX153" t="s">
        <v>87</v>
      </c>
      <c r="AY153" t="s">
        <v>87</v>
      </c>
      <c r="AZ153" t="s">
        <v>87</v>
      </c>
      <c r="BA153" t="s">
        <v>87</v>
      </c>
      <c r="BB153" t="s">
        <v>87</v>
      </c>
      <c r="BC153" t="s">
        <v>87</v>
      </c>
      <c r="BD153" t="s">
        <v>87</v>
      </c>
      <c r="BE153" t="s">
        <v>87</v>
      </c>
    </row>
    <row r="154" spans="1:57">
      <c r="A154" t="s">
        <v>468</v>
      </c>
      <c r="B154" t="s">
        <v>79</v>
      </c>
      <c r="C154" t="s">
        <v>469</v>
      </c>
      <c r="D154" t="s">
        <v>81</v>
      </c>
      <c r="E154" s="2">
        <f>HYPERLINK("capsilon://?command=openfolder&amp;siteaddress=FAM.docvelocity-na8.net&amp;folderid=FX06F22F16-FB4D-4F0A-B816-85E729012E8C","FX22047053")</f>
        <v>0</v>
      </c>
      <c r="F154" t="s">
        <v>19</v>
      </c>
      <c r="G154" t="s">
        <v>19</v>
      </c>
      <c r="H154" t="s">
        <v>82</v>
      </c>
      <c r="I154" t="s">
        <v>470</v>
      </c>
      <c r="J154">
        <v>0</v>
      </c>
      <c r="K154" t="s">
        <v>84</v>
      </c>
      <c r="L154" t="s">
        <v>85</v>
      </c>
      <c r="M154" t="s">
        <v>86</v>
      </c>
      <c r="N154">
        <v>2</v>
      </c>
      <c r="O154" s="1">
        <v>44704.566064814811</v>
      </c>
      <c r="P154" s="1">
        <v>44704.611631944441</v>
      </c>
      <c r="Q154">
        <v>3896</v>
      </c>
      <c r="R154">
        <v>41</v>
      </c>
      <c r="S154" t="b">
        <v>0</v>
      </c>
      <c r="T154" t="s">
        <v>87</v>
      </c>
      <c r="U154" t="b">
        <v>0</v>
      </c>
      <c r="V154" t="s">
        <v>163</v>
      </c>
      <c r="W154" s="1">
        <v>44704.571157407408</v>
      </c>
      <c r="X154">
        <v>28</v>
      </c>
      <c r="Y154">
        <v>0</v>
      </c>
      <c r="Z154">
        <v>0</v>
      </c>
      <c r="AA154">
        <v>0</v>
      </c>
      <c r="AB154">
        <v>9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89</v>
      </c>
      <c r="AI154" s="1">
        <v>44704.611631944441</v>
      </c>
      <c r="AJ154">
        <v>13</v>
      </c>
      <c r="AK154">
        <v>0</v>
      </c>
      <c r="AL154">
        <v>0</v>
      </c>
      <c r="AM154">
        <v>0</v>
      </c>
      <c r="AN154">
        <v>9</v>
      </c>
      <c r="AO154">
        <v>0</v>
      </c>
      <c r="AP154">
        <v>0</v>
      </c>
      <c r="AQ154">
        <v>0</v>
      </c>
      <c r="AR154">
        <v>0</v>
      </c>
      <c r="AS154">
        <v>0</v>
      </c>
      <c r="AT154" t="s">
        <v>87</v>
      </c>
      <c r="AU154" t="s">
        <v>87</v>
      </c>
      <c r="AV154" t="s">
        <v>87</v>
      </c>
      <c r="AW154" t="s">
        <v>87</v>
      </c>
      <c r="AX154" t="s">
        <v>87</v>
      </c>
      <c r="AY154" t="s">
        <v>87</v>
      </c>
      <c r="AZ154" t="s">
        <v>87</v>
      </c>
      <c r="BA154" t="s">
        <v>87</v>
      </c>
      <c r="BB154" t="s">
        <v>87</v>
      </c>
      <c r="BC154" t="s">
        <v>87</v>
      </c>
      <c r="BD154" t="s">
        <v>87</v>
      </c>
      <c r="BE154" t="s">
        <v>87</v>
      </c>
    </row>
    <row r="155" spans="1:57">
      <c r="A155" t="s">
        <v>471</v>
      </c>
      <c r="B155" t="s">
        <v>79</v>
      </c>
      <c r="C155" t="s">
        <v>472</v>
      </c>
      <c r="D155" t="s">
        <v>81</v>
      </c>
      <c r="E155" s="2">
        <f>HYPERLINK("capsilon://?command=openfolder&amp;siteaddress=FAM.docvelocity-na8.net&amp;folderid=FX7F172190-E905-525F-F130-DDC228E766D5","FX22052117")</f>
        <v>0</v>
      </c>
      <c r="F155" t="s">
        <v>19</v>
      </c>
      <c r="G155" t="s">
        <v>19</v>
      </c>
      <c r="H155" t="s">
        <v>82</v>
      </c>
      <c r="I155" t="s">
        <v>473</v>
      </c>
      <c r="J155">
        <v>0</v>
      </c>
      <c r="K155" t="s">
        <v>84</v>
      </c>
      <c r="L155" t="s">
        <v>85</v>
      </c>
      <c r="M155" t="s">
        <v>86</v>
      </c>
      <c r="N155">
        <v>2</v>
      </c>
      <c r="O155" s="1">
        <v>44704.66002314815</v>
      </c>
      <c r="P155" s="1">
        <v>44704.711273148147</v>
      </c>
      <c r="Q155">
        <v>3692</v>
      </c>
      <c r="R155">
        <v>736</v>
      </c>
      <c r="S155" t="b">
        <v>0</v>
      </c>
      <c r="T155" t="s">
        <v>87</v>
      </c>
      <c r="U155" t="b">
        <v>0</v>
      </c>
      <c r="V155" t="s">
        <v>163</v>
      </c>
      <c r="W155" s="1">
        <v>44704.688750000001</v>
      </c>
      <c r="X155">
        <v>607</v>
      </c>
      <c r="Y155">
        <v>52</v>
      </c>
      <c r="Z155">
        <v>0</v>
      </c>
      <c r="AA155">
        <v>52</v>
      </c>
      <c r="AB155">
        <v>0</v>
      </c>
      <c r="AC155">
        <v>16</v>
      </c>
      <c r="AD155">
        <v>-52</v>
      </c>
      <c r="AE155">
        <v>0</v>
      </c>
      <c r="AF155">
        <v>0</v>
      </c>
      <c r="AG155">
        <v>0</v>
      </c>
      <c r="AH155" t="s">
        <v>89</v>
      </c>
      <c r="AI155" s="1">
        <v>44704.711273148147</v>
      </c>
      <c r="AJ155">
        <v>122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-52</v>
      </c>
      <c r="AQ155">
        <v>0</v>
      </c>
      <c r="AR155">
        <v>0</v>
      </c>
      <c r="AS155">
        <v>0</v>
      </c>
      <c r="AT155" t="s">
        <v>87</v>
      </c>
      <c r="AU155" t="s">
        <v>87</v>
      </c>
      <c r="AV155" t="s">
        <v>87</v>
      </c>
      <c r="AW155" t="s">
        <v>87</v>
      </c>
      <c r="AX155" t="s">
        <v>87</v>
      </c>
      <c r="AY155" t="s">
        <v>87</v>
      </c>
      <c r="AZ155" t="s">
        <v>87</v>
      </c>
      <c r="BA155" t="s">
        <v>87</v>
      </c>
      <c r="BB155" t="s">
        <v>87</v>
      </c>
      <c r="BC155" t="s">
        <v>87</v>
      </c>
      <c r="BD155" t="s">
        <v>87</v>
      </c>
      <c r="BE155" t="s">
        <v>87</v>
      </c>
    </row>
    <row r="156" spans="1:57">
      <c r="A156" t="s">
        <v>474</v>
      </c>
      <c r="B156" t="s">
        <v>79</v>
      </c>
      <c r="C156" t="s">
        <v>475</v>
      </c>
      <c r="D156" t="s">
        <v>81</v>
      </c>
      <c r="E156" s="2">
        <f>HYPERLINK("capsilon://?command=openfolder&amp;siteaddress=FAM.docvelocity-na8.net&amp;folderid=FXF2061872-F786-E4A4-C91A-7835F0E78651","FX22053980")</f>
        <v>0</v>
      </c>
      <c r="F156" t="s">
        <v>19</v>
      </c>
      <c r="G156" t="s">
        <v>19</v>
      </c>
      <c r="H156" t="s">
        <v>82</v>
      </c>
      <c r="I156" t="s">
        <v>476</v>
      </c>
      <c r="J156">
        <v>0</v>
      </c>
      <c r="K156" t="s">
        <v>84</v>
      </c>
      <c r="L156" t="s">
        <v>85</v>
      </c>
      <c r="M156" t="s">
        <v>86</v>
      </c>
      <c r="N156">
        <v>2</v>
      </c>
      <c r="O156" s="1">
        <v>44704.660752314812</v>
      </c>
      <c r="P156" s="1">
        <v>44704.711504629631</v>
      </c>
      <c r="Q156">
        <v>4328</v>
      </c>
      <c r="R156">
        <v>57</v>
      </c>
      <c r="S156" t="b">
        <v>0</v>
      </c>
      <c r="T156" t="s">
        <v>87</v>
      </c>
      <c r="U156" t="b">
        <v>0</v>
      </c>
      <c r="V156" t="s">
        <v>163</v>
      </c>
      <c r="W156" s="1">
        <v>44704.689131944448</v>
      </c>
      <c r="X156">
        <v>33</v>
      </c>
      <c r="Y156">
        <v>0</v>
      </c>
      <c r="Z156">
        <v>0</v>
      </c>
      <c r="AA156">
        <v>0</v>
      </c>
      <c r="AB156">
        <v>52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89</v>
      </c>
      <c r="AI156" s="1">
        <v>44704.711504629631</v>
      </c>
      <c r="AJ156">
        <v>19</v>
      </c>
      <c r="AK156">
        <v>0</v>
      </c>
      <c r="AL156">
        <v>0</v>
      </c>
      <c r="AM156">
        <v>0</v>
      </c>
      <c r="AN156">
        <v>52</v>
      </c>
      <c r="AO156">
        <v>0</v>
      </c>
      <c r="AP156">
        <v>0</v>
      </c>
      <c r="AQ156">
        <v>0</v>
      </c>
      <c r="AR156">
        <v>0</v>
      </c>
      <c r="AS156">
        <v>0</v>
      </c>
      <c r="AT156" t="s">
        <v>87</v>
      </c>
      <c r="AU156" t="s">
        <v>87</v>
      </c>
      <c r="AV156" t="s">
        <v>87</v>
      </c>
      <c r="AW156" t="s">
        <v>87</v>
      </c>
      <c r="AX156" t="s">
        <v>87</v>
      </c>
      <c r="AY156" t="s">
        <v>87</v>
      </c>
      <c r="AZ156" t="s">
        <v>87</v>
      </c>
      <c r="BA156" t="s">
        <v>87</v>
      </c>
      <c r="BB156" t="s">
        <v>87</v>
      </c>
      <c r="BC156" t="s">
        <v>87</v>
      </c>
      <c r="BD156" t="s">
        <v>87</v>
      </c>
      <c r="BE156" t="s">
        <v>87</v>
      </c>
    </row>
    <row r="157" spans="1:57">
      <c r="A157" t="s">
        <v>477</v>
      </c>
      <c r="B157" t="s">
        <v>79</v>
      </c>
      <c r="C157" t="s">
        <v>478</v>
      </c>
      <c r="D157" t="s">
        <v>81</v>
      </c>
      <c r="E157" s="2">
        <f>HYPERLINK("capsilon://?command=openfolder&amp;siteaddress=FAM.docvelocity-na8.net&amp;folderid=FX79FBDD2B-F596-8D85-BA71-0161FB9A9ECF","FX211211621")</f>
        <v>0</v>
      </c>
      <c r="F157" t="s">
        <v>19</v>
      </c>
      <c r="G157" t="s">
        <v>19</v>
      </c>
      <c r="H157" t="s">
        <v>82</v>
      </c>
      <c r="I157" t="s">
        <v>479</v>
      </c>
      <c r="J157">
        <v>0</v>
      </c>
      <c r="K157" t="s">
        <v>84</v>
      </c>
      <c r="L157" t="s">
        <v>85</v>
      </c>
      <c r="M157" t="s">
        <v>86</v>
      </c>
      <c r="N157">
        <v>2</v>
      </c>
      <c r="O157" s="1">
        <v>44704.733981481484</v>
      </c>
      <c r="P157" s="1">
        <v>44704.781793981485</v>
      </c>
      <c r="Q157">
        <v>4047</v>
      </c>
      <c r="R157">
        <v>84</v>
      </c>
      <c r="S157" t="b">
        <v>0</v>
      </c>
      <c r="T157" t="s">
        <v>87</v>
      </c>
      <c r="U157" t="b">
        <v>0</v>
      </c>
      <c r="V157" t="s">
        <v>163</v>
      </c>
      <c r="W157" s="1">
        <v>44704.770752314813</v>
      </c>
      <c r="X157">
        <v>27</v>
      </c>
      <c r="Y157">
        <v>0</v>
      </c>
      <c r="Z157">
        <v>0</v>
      </c>
      <c r="AA157">
        <v>0</v>
      </c>
      <c r="AB157">
        <v>52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89</v>
      </c>
      <c r="AI157" s="1">
        <v>44704.781793981485</v>
      </c>
      <c r="AJ157">
        <v>14</v>
      </c>
      <c r="AK157">
        <v>0</v>
      </c>
      <c r="AL157">
        <v>0</v>
      </c>
      <c r="AM157">
        <v>0</v>
      </c>
      <c r="AN157">
        <v>52</v>
      </c>
      <c r="AO157">
        <v>0</v>
      </c>
      <c r="AP157">
        <v>0</v>
      </c>
      <c r="AQ157">
        <v>0</v>
      </c>
      <c r="AR157">
        <v>0</v>
      </c>
      <c r="AS157">
        <v>0</v>
      </c>
      <c r="AT157" t="s">
        <v>87</v>
      </c>
      <c r="AU157" t="s">
        <v>87</v>
      </c>
      <c r="AV157" t="s">
        <v>87</v>
      </c>
      <c r="AW157" t="s">
        <v>87</v>
      </c>
      <c r="AX157" t="s">
        <v>87</v>
      </c>
      <c r="AY157" t="s">
        <v>87</v>
      </c>
      <c r="AZ157" t="s">
        <v>87</v>
      </c>
      <c r="BA157" t="s">
        <v>87</v>
      </c>
      <c r="BB157" t="s">
        <v>87</v>
      </c>
      <c r="BC157" t="s">
        <v>87</v>
      </c>
      <c r="BD157" t="s">
        <v>87</v>
      </c>
      <c r="BE157" t="s">
        <v>87</v>
      </c>
    </row>
    <row r="158" spans="1:57">
      <c r="A158" t="s">
        <v>480</v>
      </c>
      <c r="B158" t="s">
        <v>79</v>
      </c>
      <c r="C158" t="s">
        <v>481</v>
      </c>
      <c r="D158" t="s">
        <v>81</v>
      </c>
      <c r="E158" s="2">
        <f>HYPERLINK("capsilon://?command=openfolder&amp;siteaddress=FAM.docvelocity-na8.net&amp;folderid=FX1EA92523-348B-19E4-2885-D81E9B723550","FX220311147")</f>
        <v>0</v>
      </c>
      <c r="F158" t="s">
        <v>19</v>
      </c>
      <c r="G158" t="s">
        <v>19</v>
      </c>
      <c r="H158" t="s">
        <v>82</v>
      </c>
      <c r="I158" t="s">
        <v>482</v>
      </c>
      <c r="J158">
        <v>0</v>
      </c>
      <c r="K158" t="s">
        <v>84</v>
      </c>
      <c r="L158" t="s">
        <v>85</v>
      </c>
      <c r="M158" t="s">
        <v>86</v>
      </c>
      <c r="N158">
        <v>2</v>
      </c>
      <c r="O158" s="1">
        <v>44704.776400462964</v>
      </c>
      <c r="P158" s="1">
        <v>44704.782187500001</v>
      </c>
      <c r="Q158">
        <v>342</v>
      </c>
      <c r="R158">
        <v>158</v>
      </c>
      <c r="S158" t="b">
        <v>0</v>
      </c>
      <c r="T158" t="s">
        <v>87</v>
      </c>
      <c r="U158" t="b">
        <v>0</v>
      </c>
      <c r="V158" t="s">
        <v>88</v>
      </c>
      <c r="W158" s="1">
        <v>44704.779849537037</v>
      </c>
      <c r="X158">
        <v>113</v>
      </c>
      <c r="Y158">
        <v>9</v>
      </c>
      <c r="Z158">
        <v>0</v>
      </c>
      <c r="AA158">
        <v>9</v>
      </c>
      <c r="AB158">
        <v>0</v>
      </c>
      <c r="AC158">
        <v>2</v>
      </c>
      <c r="AD158">
        <v>-9</v>
      </c>
      <c r="AE158">
        <v>0</v>
      </c>
      <c r="AF158">
        <v>0</v>
      </c>
      <c r="AG158">
        <v>0</v>
      </c>
      <c r="AH158" t="s">
        <v>89</v>
      </c>
      <c r="AI158" s="1">
        <v>44704.782187500001</v>
      </c>
      <c r="AJ158">
        <v>34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-9</v>
      </c>
      <c r="AQ158">
        <v>0</v>
      </c>
      <c r="AR158">
        <v>0</v>
      </c>
      <c r="AS158">
        <v>0</v>
      </c>
      <c r="AT158" t="s">
        <v>87</v>
      </c>
      <c r="AU158" t="s">
        <v>87</v>
      </c>
      <c r="AV158" t="s">
        <v>87</v>
      </c>
      <c r="AW158" t="s">
        <v>87</v>
      </c>
      <c r="AX158" t="s">
        <v>87</v>
      </c>
      <c r="AY158" t="s">
        <v>87</v>
      </c>
      <c r="AZ158" t="s">
        <v>87</v>
      </c>
      <c r="BA158" t="s">
        <v>87</v>
      </c>
      <c r="BB158" t="s">
        <v>87</v>
      </c>
      <c r="BC158" t="s">
        <v>87</v>
      </c>
      <c r="BD158" t="s">
        <v>87</v>
      </c>
      <c r="BE158" t="s">
        <v>87</v>
      </c>
    </row>
    <row r="159" spans="1:57">
      <c r="A159" t="s">
        <v>483</v>
      </c>
      <c r="B159" t="s">
        <v>79</v>
      </c>
      <c r="C159" t="s">
        <v>484</v>
      </c>
      <c r="D159" t="s">
        <v>81</v>
      </c>
      <c r="E159" s="2">
        <f>HYPERLINK("capsilon://?command=openfolder&amp;siteaddress=FAM.docvelocity-na8.net&amp;folderid=FX3AD56074-A3BC-1540-80CB-5CCD1C496122","FX220410520")</f>
        <v>0</v>
      </c>
      <c r="F159" t="s">
        <v>19</v>
      </c>
      <c r="G159" t="s">
        <v>19</v>
      </c>
      <c r="H159" t="s">
        <v>82</v>
      </c>
      <c r="I159" t="s">
        <v>485</v>
      </c>
      <c r="J159">
        <v>0</v>
      </c>
      <c r="K159" t="s">
        <v>84</v>
      </c>
      <c r="L159" t="s">
        <v>85</v>
      </c>
      <c r="M159" t="s">
        <v>86</v>
      </c>
      <c r="N159">
        <v>2</v>
      </c>
      <c r="O159" s="1">
        <v>44704.819907407407</v>
      </c>
      <c r="P159" s="1">
        <v>44704.841782407406</v>
      </c>
      <c r="Q159">
        <v>1644</v>
      </c>
      <c r="R159">
        <v>246</v>
      </c>
      <c r="S159" t="b">
        <v>0</v>
      </c>
      <c r="T159" t="s">
        <v>87</v>
      </c>
      <c r="U159" t="b">
        <v>0</v>
      </c>
      <c r="V159" t="s">
        <v>275</v>
      </c>
      <c r="W159" s="1">
        <v>44704.824386574073</v>
      </c>
      <c r="X159">
        <v>190</v>
      </c>
      <c r="Y159">
        <v>9</v>
      </c>
      <c r="Z159">
        <v>0</v>
      </c>
      <c r="AA159">
        <v>9</v>
      </c>
      <c r="AB159">
        <v>0</v>
      </c>
      <c r="AC159">
        <v>2</v>
      </c>
      <c r="AD159">
        <v>-9</v>
      </c>
      <c r="AE159">
        <v>0</v>
      </c>
      <c r="AF159">
        <v>0</v>
      </c>
      <c r="AG159">
        <v>0</v>
      </c>
      <c r="AH159" t="s">
        <v>463</v>
      </c>
      <c r="AI159" s="1">
        <v>44704.841782407406</v>
      </c>
      <c r="AJ159">
        <v>50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-9</v>
      </c>
      <c r="AQ159">
        <v>0</v>
      </c>
      <c r="AR159">
        <v>0</v>
      </c>
      <c r="AS159">
        <v>0</v>
      </c>
      <c r="AT159" t="s">
        <v>87</v>
      </c>
      <c r="AU159" t="s">
        <v>87</v>
      </c>
      <c r="AV159" t="s">
        <v>87</v>
      </c>
      <c r="AW159" t="s">
        <v>87</v>
      </c>
      <c r="AX159" t="s">
        <v>87</v>
      </c>
      <c r="AY159" t="s">
        <v>87</v>
      </c>
      <c r="AZ159" t="s">
        <v>87</v>
      </c>
      <c r="BA159" t="s">
        <v>87</v>
      </c>
      <c r="BB159" t="s">
        <v>87</v>
      </c>
      <c r="BC159" t="s">
        <v>87</v>
      </c>
      <c r="BD159" t="s">
        <v>87</v>
      </c>
      <c r="BE159" t="s">
        <v>87</v>
      </c>
    </row>
    <row r="160" spans="1:57">
      <c r="A160" t="s">
        <v>486</v>
      </c>
      <c r="B160" t="s">
        <v>79</v>
      </c>
      <c r="C160" t="s">
        <v>487</v>
      </c>
      <c r="D160" t="s">
        <v>81</v>
      </c>
      <c r="E160" s="2">
        <f>HYPERLINK("capsilon://?command=openfolder&amp;siteaddress=FAM.docvelocity-na8.net&amp;folderid=FX3AEE7E63-2424-FA45-98B6-0C6DDFB3B368","FX22049124")</f>
        <v>0</v>
      </c>
      <c r="F160" t="s">
        <v>19</v>
      </c>
      <c r="G160" t="s">
        <v>19</v>
      </c>
      <c r="H160" t="s">
        <v>82</v>
      </c>
      <c r="I160" t="s">
        <v>488</v>
      </c>
      <c r="J160">
        <v>28</v>
      </c>
      <c r="K160" t="s">
        <v>84</v>
      </c>
      <c r="L160" t="s">
        <v>85</v>
      </c>
      <c r="M160" t="s">
        <v>86</v>
      </c>
      <c r="N160">
        <v>2</v>
      </c>
      <c r="O160" s="1">
        <v>44705.333379629628</v>
      </c>
      <c r="P160" s="1">
        <v>44705.348576388889</v>
      </c>
      <c r="Q160">
        <v>1126</v>
      </c>
      <c r="R160">
        <v>187</v>
      </c>
      <c r="S160" t="b">
        <v>0</v>
      </c>
      <c r="T160" t="s">
        <v>87</v>
      </c>
      <c r="U160" t="b">
        <v>0</v>
      </c>
      <c r="V160" t="s">
        <v>187</v>
      </c>
      <c r="W160" s="1">
        <v>44705.343206018515</v>
      </c>
      <c r="X160">
        <v>45</v>
      </c>
      <c r="Y160">
        <v>0</v>
      </c>
      <c r="Z160">
        <v>0</v>
      </c>
      <c r="AA160">
        <v>0</v>
      </c>
      <c r="AB160">
        <v>21</v>
      </c>
      <c r="AC160">
        <v>0</v>
      </c>
      <c r="AD160">
        <v>28</v>
      </c>
      <c r="AE160">
        <v>0</v>
      </c>
      <c r="AF160">
        <v>0</v>
      </c>
      <c r="AG160">
        <v>0</v>
      </c>
      <c r="AH160" t="s">
        <v>360</v>
      </c>
      <c r="AI160" s="1">
        <v>44705.348576388889</v>
      </c>
      <c r="AJ160">
        <v>95</v>
      </c>
      <c r="AK160">
        <v>0</v>
      </c>
      <c r="AL160">
        <v>0</v>
      </c>
      <c r="AM160">
        <v>0</v>
      </c>
      <c r="AN160">
        <v>21</v>
      </c>
      <c r="AO160">
        <v>0</v>
      </c>
      <c r="AP160">
        <v>28</v>
      </c>
      <c r="AQ160">
        <v>0</v>
      </c>
      <c r="AR160">
        <v>0</v>
      </c>
      <c r="AS160">
        <v>0</v>
      </c>
      <c r="AT160" t="s">
        <v>87</v>
      </c>
      <c r="AU160" t="s">
        <v>87</v>
      </c>
      <c r="AV160" t="s">
        <v>87</v>
      </c>
      <c r="AW160" t="s">
        <v>87</v>
      </c>
      <c r="AX160" t="s">
        <v>87</v>
      </c>
      <c r="AY160" t="s">
        <v>87</v>
      </c>
      <c r="AZ160" t="s">
        <v>87</v>
      </c>
      <c r="BA160" t="s">
        <v>87</v>
      </c>
      <c r="BB160" t="s">
        <v>87</v>
      </c>
      <c r="BC160" t="s">
        <v>87</v>
      </c>
      <c r="BD160" t="s">
        <v>87</v>
      </c>
      <c r="BE160" t="s">
        <v>87</v>
      </c>
    </row>
    <row r="161" spans="1:57">
      <c r="A161" t="s">
        <v>489</v>
      </c>
      <c r="B161" t="s">
        <v>79</v>
      </c>
      <c r="C161" t="s">
        <v>490</v>
      </c>
      <c r="D161" t="s">
        <v>81</v>
      </c>
      <c r="E161" s="2">
        <f>HYPERLINK("capsilon://?command=openfolder&amp;siteaddress=FAM.docvelocity-na8.net&amp;folderid=FX079FC3C5-ECF3-4C5F-261C-0D467520BCC5","FX22048162")</f>
        <v>0</v>
      </c>
      <c r="F161" t="s">
        <v>19</v>
      </c>
      <c r="G161" t="s">
        <v>19</v>
      </c>
      <c r="H161" t="s">
        <v>82</v>
      </c>
      <c r="I161" t="s">
        <v>491</v>
      </c>
      <c r="J161">
        <v>0</v>
      </c>
      <c r="K161" t="s">
        <v>84</v>
      </c>
      <c r="L161" t="s">
        <v>85</v>
      </c>
      <c r="M161" t="s">
        <v>86</v>
      </c>
      <c r="N161">
        <v>2</v>
      </c>
      <c r="O161" s="1">
        <v>44705.437858796293</v>
      </c>
      <c r="P161" s="1">
        <v>44705.439212962963</v>
      </c>
      <c r="Q161">
        <v>26</v>
      </c>
      <c r="R161">
        <v>91</v>
      </c>
      <c r="S161" t="b">
        <v>0</v>
      </c>
      <c r="T161" t="s">
        <v>87</v>
      </c>
      <c r="U161" t="b">
        <v>0</v>
      </c>
      <c r="V161" t="s">
        <v>104</v>
      </c>
      <c r="W161" s="1">
        <v>44705.438773148147</v>
      </c>
      <c r="X161">
        <v>67</v>
      </c>
      <c r="Y161">
        <v>0</v>
      </c>
      <c r="Z161">
        <v>0</v>
      </c>
      <c r="AA161">
        <v>0</v>
      </c>
      <c r="AB161">
        <v>52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106</v>
      </c>
      <c r="AI161" s="1">
        <v>44705.439212962963</v>
      </c>
      <c r="AJ161">
        <v>24</v>
      </c>
      <c r="AK161">
        <v>0</v>
      </c>
      <c r="AL161">
        <v>0</v>
      </c>
      <c r="AM161">
        <v>0</v>
      </c>
      <c r="AN161">
        <v>52</v>
      </c>
      <c r="AO161">
        <v>0</v>
      </c>
      <c r="AP161">
        <v>0</v>
      </c>
      <c r="AQ161">
        <v>0</v>
      </c>
      <c r="AR161">
        <v>0</v>
      </c>
      <c r="AS161">
        <v>0</v>
      </c>
      <c r="AT161" t="s">
        <v>87</v>
      </c>
      <c r="AU161" t="s">
        <v>87</v>
      </c>
      <c r="AV161" t="s">
        <v>87</v>
      </c>
      <c r="AW161" t="s">
        <v>87</v>
      </c>
      <c r="AX161" t="s">
        <v>87</v>
      </c>
      <c r="AY161" t="s">
        <v>87</v>
      </c>
      <c r="AZ161" t="s">
        <v>87</v>
      </c>
      <c r="BA161" t="s">
        <v>87</v>
      </c>
      <c r="BB161" t="s">
        <v>87</v>
      </c>
      <c r="BC161" t="s">
        <v>87</v>
      </c>
      <c r="BD161" t="s">
        <v>87</v>
      </c>
      <c r="BE161" t="s">
        <v>87</v>
      </c>
    </row>
    <row r="162" spans="1:57">
      <c r="A162" t="s">
        <v>492</v>
      </c>
      <c r="B162" t="s">
        <v>79</v>
      </c>
      <c r="C162" t="s">
        <v>493</v>
      </c>
      <c r="D162" t="s">
        <v>81</v>
      </c>
      <c r="E162" s="2">
        <f>HYPERLINK("capsilon://?command=openfolder&amp;siteaddress=FAM.docvelocity-na8.net&amp;folderid=FX7739306E-6942-935F-5781-F9B5A8142070","FX22049208")</f>
        <v>0</v>
      </c>
      <c r="F162" t="s">
        <v>19</v>
      </c>
      <c r="G162" t="s">
        <v>19</v>
      </c>
      <c r="H162" t="s">
        <v>82</v>
      </c>
      <c r="I162" t="s">
        <v>494</v>
      </c>
      <c r="J162">
        <v>0</v>
      </c>
      <c r="K162" t="s">
        <v>84</v>
      </c>
      <c r="L162" t="s">
        <v>85</v>
      </c>
      <c r="M162" t="s">
        <v>86</v>
      </c>
      <c r="N162">
        <v>2</v>
      </c>
      <c r="O162" s="1">
        <v>44705.647731481484</v>
      </c>
      <c r="P162" s="1">
        <v>44705.672847222224</v>
      </c>
      <c r="Q162">
        <v>1628</v>
      </c>
      <c r="R162">
        <v>542</v>
      </c>
      <c r="S162" t="b">
        <v>0</v>
      </c>
      <c r="T162" t="s">
        <v>87</v>
      </c>
      <c r="U162" t="b">
        <v>0</v>
      </c>
      <c r="V162" t="s">
        <v>163</v>
      </c>
      <c r="W162" s="1">
        <v>44705.667662037034</v>
      </c>
      <c r="X162">
        <v>360</v>
      </c>
      <c r="Y162">
        <v>52</v>
      </c>
      <c r="Z162">
        <v>0</v>
      </c>
      <c r="AA162">
        <v>52</v>
      </c>
      <c r="AB162">
        <v>0</v>
      </c>
      <c r="AC162">
        <v>49</v>
      </c>
      <c r="AD162">
        <v>-52</v>
      </c>
      <c r="AE162">
        <v>0</v>
      </c>
      <c r="AF162">
        <v>0</v>
      </c>
      <c r="AG162">
        <v>0</v>
      </c>
      <c r="AH162" t="s">
        <v>89</v>
      </c>
      <c r="AI162" s="1">
        <v>44705.672847222224</v>
      </c>
      <c r="AJ162">
        <v>176</v>
      </c>
      <c r="AK162">
        <v>2</v>
      </c>
      <c r="AL162">
        <v>0</v>
      </c>
      <c r="AM162">
        <v>2</v>
      </c>
      <c r="AN162">
        <v>0</v>
      </c>
      <c r="AO162">
        <v>2</v>
      </c>
      <c r="AP162">
        <v>-54</v>
      </c>
      <c r="AQ162">
        <v>0</v>
      </c>
      <c r="AR162">
        <v>0</v>
      </c>
      <c r="AS162">
        <v>0</v>
      </c>
      <c r="AT162" t="s">
        <v>87</v>
      </c>
      <c r="AU162" t="s">
        <v>87</v>
      </c>
      <c r="AV162" t="s">
        <v>87</v>
      </c>
      <c r="AW162" t="s">
        <v>87</v>
      </c>
      <c r="AX162" t="s">
        <v>87</v>
      </c>
      <c r="AY162" t="s">
        <v>87</v>
      </c>
      <c r="AZ162" t="s">
        <v>87</v>
      </c>
      <c r="BA162" t="s">
        <v>87</v>
      </c>
      <c r="BB162" t="s">
        <v>87</v>
      </c>
      <c r="BC162" t="s">
        <v>87</v>
      </c>
      <c r="BD162" t="s">
        <v>87</v>
      </c>
      <c r="BE162" t="s">
        <v>87</v>
      </c>
    </row>
    <row r="163" spans="1:57">
      <c r="A163" t="s">
        <v>495</v>
      </c>
      <c r="B163" t="s">
        <v>79</v>
      </c>
      <c r="C163" t="s">
        <v>339</v>
      </c>
      <c r="D163" t="s">
        <v>81</v>
      </c>
      <c r="E163" s="2">
        <f>HYPERLINK("capsilon://?command=openfolder&amp;siteaddress=FAM.docvelocity-na8.net&amp;folderid=FXB8386B0D-1790-EBDB-447D-668F859A7350","FX2204364")</f>
        <v>0</v>
      </c>
      <c r="F163" t="s">
        <v>19</v>
      </c>
      <c r="G163" t="s">
        <v>19</v>
      </c>
      <c r="H163" t="s">
        <v>82</v>
      </c>
      <c r="I163" t="s">
        <v>496</v>
      </c>
      <c r="J163">
        <v>50</v>
      </c>
      <c r="K163" t="s">
        <v>84</v>
      </c>
      <c r="L163" t="s">
        <v>85</v>
      </c>
      <c r="M163" t="s">
        <v>86</v>
      </c>
      <c r="N163">
        <v>2</v>
      </c>
      <c r="O163" s="1">
        <v>44705.731145833335</v>
      </c>
      <c r="P163" s="1">
        <v>44705.7658912037</v>
      </c>
      <c r="Q163">
        <v>2276</v>
      </c>
      <c r="R163">
        <v>726</v>
      </c>
      <c r="S163" t="b">
        <v>0</v>
      </c>
      <c r="T163" t="s">
        <v>87</v>
      </c>
      <c r="U163" t="b">
        <v>0</v>
      </c>
      <c r="V163" t="s">
        <v>88</v>
      </c>
      <c r="W163" s="1">
        <v>44705.764282407406</v>
      </c>
      <c r="X163">
        <v>588</v>
      </c>
      <c r="Y163">
        <v>45</v>
      </c>
      <c r="Z163">
        <v>0</v>
      </c>
      <c r="AA163">
        <v>45</v>
      </c>
      <c r="AB163">
        <v>0</v>
      </c>
      <c r="AC163">
        <v>7</v>
      </c>
      <c r="AD163">
        <v>5</v>
      </c>
      <c r="AE163">
        <v>0</v>
      </c>
      <c r="AF163">
        <v>0</v>
      </c>
      <c r="AG163">
        <v>0</v>
      </c>
      <c r="AH163" t="s">
        <v>89</v>
      </c>
      <c r="AI163" s="1">
        <v>44705.7658912037</v>
      </c>
      <c r="AJ163">
        <v>138</v>
      </c>
      <c r="AK163">
        <v>1</v>
      </c>
      <c r="AL163">
        <v>0</v>
      </c>
      <c r="AM163">
        <v>1</v>
      </c>
      <c r="AN163">
        <v>0</v>
      </c>
      <c r="AO163">
        <v>1</v>
      </c>
      <c r="AP163">
        <v>4</v>
      </c>
      <c r="AQ163">
        <v>0</v>
      </c>
      <c r="AR163">
        <v>0</v>
      </c>
      <c r="AS163">
        <v>0</v>
      </c>
      <c r="AT163" t="s">
        <v>87</v>
      </c>
      <c r="AU163" t="s">
        <v>87</v>
      </c>
      <c r="AV163" t="s">
        <v>87</v>
      </c>
      <c r="AW163" t="s">
        <v>87</v>
      </c>
      <c r="AX163" t="s">
        <v>87</v>
      </c>
      <c r="AY163" t="s">
        <v>87</v>
      </c>
      <c r="AZ163" t="s">
        <v>87</v>
      </c>
      <c r="BA163" t="s">
        <v>87</v>
      </c>
      <c r="BB163" t="s">
        <v>87</v>
      </c>
      <c r="BC163" t="s">
        <v>87</v>
      </c>
      <c r="BD163" t="s">
        <v>87</v>
      </c>
      <c r="BE163" t="s">
        <v>87</v>
      </c>
    </row>
    <row r="164" spans="1:57">
      <c r="A164" t="s">
        <v>497</v>
      </c>
      <c r="B164" t="s">
        <v>79</v>
      </c>
      <c r="C164" t="s">
        <v>498</v>
      </c>
      <c r="D164" t="s">
        <v>81</v>
      </c>
      <c r="E164" s="2">
        <f>HYPERLINK("capsilon://?command=openfolder&amp;siteaddress=FAM.docvelocity-na8.net&amp;folderid=FX345310CE-11F0-C47F-E3FA-364B43331BA7","FX22056872")</f>
        <v>0</v>
      </c>
      <c r="F164" t="s">
        <v>19</v>
      </c>
      <c r="G164" t="s">
        <v>19</v>
      </c>
      <c r="H164" t="s">
        <v>82</v>
      </c>
      <c r="I164" t="s">
        <v>499</v>
      </c>
      <c r="J164">
        <v>0</v>
      </c>
      <c r="K164" t="s">
        <v>84</v>
      </c>
      <c r="L164" t="s">
        <v>85</v>
      </c>
      <c r="M164" t="s">
        <v>86</v>
      </c>
      <c r="N164">
        <v>2</v>
      </c>
      <c r="O164" s="1">
        <v>44706.387013888889</v>
      </c>
      <c r="P164" s="1">
        <v>44706.39603009259</v>
      </c>
      <c r="Q164">
        <v>579</v>
      </c>
      <c r="R164">
        <v>200</v>
      </c>
      <c r="S164" t="b">
        <v>0</v>
      </c>
      <c r="T164" t="s">
        <v>87</v>
      </c>
      <c r="U164" t="b">
        <v>0</v>
      </c>
      <c r="V164" t="s">
        <v>187</v>
      </c>
      <c r="W164" s="1">
        <v>44706.388229166667</v>
      </c>
      <c r="X164">
        <v>82</v>
      </c>
      <c r="Y164">
        <v>9</v>
      </c>
      <c r="Z164">
        <v>0</v>
      </c>
      <c r="AA164">
        <v>9</v>
      </c>
      <c r="AB164">
        <v>0</v>
      </c>
      <c r="AC164">
        <v>1</v>
      </c>
      <c r="AD164">
        <v>-9</v>
      </c>
      <c r="AE164">
        <v>0</v>
      </c>
      <c r="AF164">
        <v>0</v>
      </c>
      <c r="AG164">
        <v>0</v>
      </c>
      <c r="AH164" t="s">
        <v>119</v>
      </c>
      <c r="AI164" s="1">
        <v>44706.39603009259</v>
      </c>
      <c r="AJ164">
        <v>118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-9</v>
      </c>
      <c r="AQ164">
        <v>0</v>
      </c>
      <c r="AR164">
        <v>0</v>
      </c>
      <c r="AS164">
        <v>0</v>
      </c>
      <c r="AT164" t="s">
        <v>87</v>
      </c>
      <c r="AU164" t="s">
        <v>87</v>
      </c>
      <c r="AV164" t="s">
        <v>87</v>
      </c>
      <c r="AW164" t="s">
        <v>87</v>
      </c>
      <c r="AX164" t="s">
        <v>87</v>
      </c>
      <c r="AY164" t="s">
        <v>87</v>
      </c>
      <c r="AZ164" t="s">
        <v>87</v>
      </c>
      <c r="BA164" t="s">
        <v>87</v>
      </c>
      <c r="BB164" t="s">
        <v>87</v>
      </c>
      <c r="BC164" t="s">
        <v>87</v>
      </c>
      <c r="BD164" t="s">
        <v>87</v>
      </c>
      <c r="BE164" t="s">
        <v>87</v>
      </c>
    </row>
    <row r="165" spans="1:57">
      <c r="A165" t="s">
        <v>500</v>
      </c>
      <c r="B165" t="s">
        <v>79</v>
      </c>
      <c r="C165" t="s">
        <v>478</v>
      </c>
      <c r="D165" t="s">
        <v>81</v>
      </c>
      <c r="E165" s="2">
        <f>HYPERLINK("capsilon://?command=openfolder&amp;siteaddress=FAM.docvelocity-na8.net&amp;folderid=FX79FBDD2B-F596-8D85-BA71-0161FB9A9ECF","FX211211621")</f>
        <v>0</v>
      </c>
      <c r="F165" t="s">
        <v>19</v>
      </c>
      <c r="G165" t="s">
        <v>19</v>
      </c>
      <c r="H165" t="s">
        <v>82</v>
      </c>
      <c r="I165" t="s">
        <v>501</v>
      </c>
      <c r="J165">
        <v>0</v>
      </c>
      <c r="K165" t="s">
        <v>84</v>
      </c>
      <c r="L165" t="s">
        <v>85</v>
      </c>
      <c r="M165" t="s">
        <v>86</v>
      </c>
      <c r="N165">
        <v>2</v>
      </c>
      <c r="O165" s="1">
        <v>44706.411469907405</v>
      </c>
      <c r="P165" s="1">
        <v>44706.414722222224</v>
      </c>
      <c r="Q165">
        <v>174</v>
      </c>
      <c r="R165">
        <v>107</v>
      </c>
      <c r="S165" t="b">
        <v>0</v>
      </c>
      <c r="T165" t="s">
        <v>87</v>
      </c>
      <c r="U165" t="b">
        <v>0</v>
      </c>
      <c r="V165" t="s">
        <v>187</v>
      </c>
      <c r="W165" s="1">
        <v>44706.413263888891</v>
      </c>
      <c r="X165">
        <v>44</v>
      </c>
      <c r="Y165">
        <v>0</v>
      </c>
      <c r="Z165">
        <v>0</v>
      </c>
      <c r="AA165">
        <v>0</v>
      </c>
      <c r="AB165">
        <v>52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360</v>
      </c>
      <c r="AI165" s="1">
        <v>44706.414722222224</v>
      </c>
      <c r="AJ165">
        <v>63</v>
      </c>
      <c r="AK165">
        <v>0</v>
      </c>
      <c r="AL165">
        <v>0</v>
      </c>
      <c r="AM165">
        <v>0</v>
      </c>
      <c r="AN165">
        <v>52</v>
      </c>
      <c r="AO165">
        <v>0</v>
      </c>
      <c r="AP165">
        <v>0</v>
      </c>
      <c r="AQ165">
        <v>0</v>
      </c>
      <c r="AR165">
        <v>0</v>
      </c>
      <c r="AS165">
        <v>0</v>
      </c>
      <c r="AT165" t="s">
        <v>87</v>
      </c>
      <c r="AU165" t="s">
        <v>87</v>
      </c>
      <c r="AV165" t="s">
        <v>87</v>
      </c>
      <c r="AW165" t="s">
        <v>87</v>
      </c>
      <c r="AX165" t="s">
        <v>87</v>
      </c>
      <c r="AY165" t="s">
        <v>87</v>
      </c>
      <c r="AZ165" t="s">
        <v>87</v>
      </c>
      <c r="BA165" t="s">
        <v>87</v>
      </c>
      <c r="BB165" t="s">
        <v>87</v>
      </c>
      <c r="BC165" t="s">
        <v>87</v>
      </c>
      <c r="BD165" t="s">
        <v>87</v>
      </c>
      <c r="BE165" t="s">
        <v>87</v>
      </c>
    </row>
    <row r="166" spans="1:57">
      <c r="A166" t="s">
        <v>502</v>
      </c>
      <c r="B166" t="s">
        <v>79</v>
      </c>
      <c r="C166" t="s">
        <v>478</v>
      </c>
      <c r="D166" t="s">
        <v>81</v>
      </c>
      <c r="E166" s="2">
        <f>HYPERLINK("capsilon://?command=openfolder&amp;siteaddress=FAM.docvelocity-na8.net&amp;folderid=FX79FBDD2B-F596-8D85-BA71-0161FB9A9ECF","FX211211621")</f>
        <v>0</v>
      </c>
      <c r="F166" t="s">
        <v>19</v>
      </c>
      <c r="G166" t="s">
        <v>19</v>
      </c>
      <c r="H166" t="s">
        <v>82</v>
      </c>
      <c r="I166" t="s">
        <v>503</v>
      </c>
      <c r="J166">
        <v>0</v>
      </c>
      <c r="K166" t="s">
        <v>84</v>
      </c>
      <c r="L166" t="s">
        <v>85</v>
      </c>
      <c r="M166" t="s">
        <v>86</v>
      </c>
      <c r="N166">
        <v>2</v>
      </c>
      <c r="O166" s="1">
        <v>44706.412939814814</v>
      </c>
      <c r="P166" s="1">
        <v>44706.415439814817</v>
      </c>
      <c r="Q166">
        <v>112</v>
      </c>
      <c r="R166">
        <v>104</v>
      </c>
      <c r="S166" t="b">
        <v>0</v>
      </c>
      <c r="T166" t="s">
        <v>87</v>
      </c>
      <c r="U166" t="b">
        <v>0</v>
      </c>
      <c r="V166" t="s">
        <v>187</v>
      </c>
      <c r="W166" s="1">
        <v>44706.413773148146</v>
      </c>
      <c r="X166">
        <v>43</v>
      </c>
      <c r="Y166">
        <v>0</v>
      </c>
      <c r="Z166">
        <v>0</v>
      </c>
      <c r="AA166">
        <v>0</v>
      </c>
      <c r="AB166">
        <v>52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360</v>
      </c>
      <c r="AI166" s="1">
        <v>44706.415439814817</v>
      </c>
      <c r="AJ166">
        <v>61</v>
      </c>
      <c r="AK166">
        <v>0</v>
      </c>
      <c r="AL166">
        <v>0</v>
      </c>
      <c r="AM166">
        <v>0</v>
      </c>
      <c r="AN166">
        <v>52</v>
      </c>
      <c r="AO166">
        <v>0</v>
      </c>
      <c r="AP166">
        <v>0</v>
      </c>
      <c r="AQ166">
        <v>0</v>
      </c>
      <c r="AR166">
        <v>0</v>
      </c>
      <c r="AS166">
        <v>0</v>
      </c>
      <c r="AT166" t="s">
        <v>87</v>
      </c>
      <c r="AU166" t="s">
        <v>87</v>
      </c>
      <c r="AV166" t="s">
        <v>87</v>
      </c>
      <c r="AW166" t="s">
        <v>87</v>
      </c>
      <c r="AX166" t="s">
        <v>87</v>
      </c>
      <c r="AY166" t="s">
        <v>87</v>
      </c>
      <c r="AZ166" t="s">
        <v>87</v>
      </c>
      <c r="BA166" t="s">
        <v>87</v>
      </c>
      <c r="BB166" t="s">
        <v>87</v>
      </c>
      <c r="BC166" t="s">
        <v>87</v>
      </c>
      <c r="BD166" t="s">
        <v>87</v>
      </c>
      <c r="BE166" t="s">
        <v>87</v>
      </c>
    </row>
    <row r="167" spans="1:57">
      <c r="A167" t="s">
        <v>504</v>
      </c>
      <c r="B167" t="s">
        <v>79</v>
      </c>
      <c r="C167" t="s">
        <v>505</v>
      </c>
      <c r="D167" t="s">
        <v>81</v>
      </c>
      <c r="E167" s="2">
        <f>HYPERLINK("capsilon://?command=openfolder&amp;siteaddress=FAM.docvelocity-na8.net&amp;folderid=FX6C3200BB-53B1-0EE7-287E-091A74D6AD12","FX22049303")</f>
        <v>0</v>
      </c>
      <c r="F167" t="s">
        <v>19</v>
      </c>
      <c r="G167" t="s">
        <v>19</v>
      </c>
      <c r="H167" t="s">
        <v>82</v>
      </c>
      <c r="I167" t="s">
        <v>506</v>
      </c>
      <c r="J167">
        <v>0</v>
      </c>
      <c r="K167" t="s">
        <v>84</v>
      </c>
      <c r="L167" t="s">
        <v>85</v>
      </c>
      <c r="M167" t="s">
        <v>86</v>
      </c>
      <c r="N167">
        <v>2</v>
      </c>
      <c r="O167" s="1">
        <v>44706.494988425926</v>
      </c>
      <c r="P167" s="1">
        <v>44706.528287037036</v>
      </c>
      <c r="Q167">
        <v>2759</v>
      </c>
      <c r="R167">
        <v>118</v>
      </c>
      <c r="S167" t="b">
        <v>0</v>
      </c>
      <c r="T167" t="s">
        <v>87</v>
      </c>
      <c r="U167" t="b">
        <v>0</v>
      </c>
      <c r="V167" t="s">
        <v>163</v>
      </c>
      <c r="W167" s="1">
        <v>44706.517557870371</v>
      </c>
      <c r="X167">
        <v>85</v>
      </c>
      <c r="Y167">
        <v>0</v>
      </c>
      <c r="Z167">
        <v>0</v>
      </c>
      <c r="AA167">
        <v>0</v>
      </c>
      <c r="AB167">
        <v>52</v>
      </c>
      <c r="AC167">
        <v>0</v>
      </c>
      <c r="AD167">
        <v>0</v>
      </c>
      <c r="AE167">
        <v>0</v>
      </c>
      <c r="AF167">
        <v>0</v>
      </c>
      <c r="AG167">
        <v>0</v>
      </c>
      <c r="AH167" t="s">
        <v>89</v>
      </c>
      <c r="AI167" s="1">
        <v>44706.528287037036</v>
      </c>
      <c r="AJ167">
        <v>15</v>
      </c>
      <c r="AK167">
        <v>0</v>
      </c>
      <c r="AL167">
        <v>0</v>
      </c>
      <c r="AM167">
        <v>0</v>
      </c>
      <c r="AN167">
        <v>52</v>
      </c>
      <c r="AO167">
        <v>0</v>
      </c>
      <c r="AP167">
        <v>0</v>
      </c>
      <c r="AQ167">
        <v>0</v>
      </c>
      <c r="AR167">
        <v>0</v>
      </c>
      <c r="AS167">
        <v>0</v>
      </c>
      <c r="AT167" t="s">
        <v>87</v>
      </c>
      <c r="AU167" t="s">
        <v>87</v>
      </c>
      <c r="AV167" t="s">
        <v>87</v>
      </c>
      <c r="AW167" t="s">
        <v>87</v>
      </c>
      <c r="AX167" t="s">
        <v>87</v>
      </c>
      <c r="AY167" t="s">
        <v>87</v>
      </c>
      <c r="AZ167" t="s">
        <v>87</v>
      </c>
      <c r="BA167" t="s">
        <v>87</v>
      </c>
      <c r="BB167" t="s">
        <v>87</v>
      </c>
      <c r="BC167" t="s">
        <v>87</v>
      </c>
      <c r="BD167" t="s">
        <v>87</v>
      </c>
      <c r="BE167" t="s">
        <v>87</v>
      </c>
    </row>
    <row r="168" spans="1:57">
      <c r="A168" t="s">
        <v>507</v>
      </c>
      <c r="B168" t="s">
        <v>79</v>
      </c>
      <c r="C168" t="s">
        <v>339</v>
      </c>
      <c r="D168" t="s">
        <v>81</v>
      </c>
      <c r="E168" s="2">
        <f>HYPERLINK("capsilon://?command=openfolder&amp;siteaddress=FAM.docvelocity-na8.net&amp;folderid=FXB8386B0D-1790-EBDB-447D-668F859A7350","FX2204364")</f>
        <v>0</v>
      </c>
      <c r="F168" t="s">
        <v>19</v>
      </c>
      <c r="G168" t="s">
        <v>19</v>
      </c>
      <c r="H168" t="s">
        <v>82</v>
      </c>
      <c r="I168" t="s">
        <v>508</v>
      </c>
      <c r="J168">
        <v>70</v>
      </c>
      <c r="K168" t="s">
        <v>84</v>
      </c>
      <c r="L168" t="s">
        <v>85</v>
      </c>
      <c r="M168" t="s">
        <v>86</v>
      </c>
      <c r="N168">
        <v>2</v>
      </c>
      <c r="O168" s="1">
        <v>44706.539270833331</v>
      </c>
      <c r="P168" s="1">
        <v>44706.557673611111</v>
      </c>
      <c r="Q168">
        <v>1261</v>
      </c>
      <c r="R168">
        <v>329</v>
      </c>
      <c r="S168" t="b">
        <v>0</v>
      </c>
      <c r="T168" t="s">
        <v>87</v>
      </c>
      <c r="U168" t="b">
        <v>0</v>
      </c>
      <c r="V168" t="s">
        <v>88</v>
      </c>
      <c r="W168" s="1">
        <v>44706.54886574074</v>
      </c>
      <c r="X168">
        <v>137</v>
      </c>
      <c r="Y168">
        <v>65</v>
      </c>
      <c r="Z168">
        <v>0</v>
      </c>
      <c r="AA168">
        <v>65</v>
      </c>
      <c r="AB168">
        <v>0</v>
      </c>
      <c r="AC168">
        <v>3</v>
      </c>
      <c r="AD168">
        <v>5</v>
      </c>
      <c r="AE168">
        <v>0</v>
      </c>
      <c r="AF168">
        <v>0</v>
      </c>
      <c r="AG168">
        <v>0</v>
      </c>
      <c r="AH168" t="s">
        <v>100</v>
      </c>
      <c r="AI168" s="1">
        <v>44706.557673611111</v>
      </c>
      <c r="AJ168">
        <v>192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5</v>
      </c>
      <c r="AQ168">
        <v>0</v>
      </c>
      <c r="AR168">
        <v>0</v>
      </c>
      <c r="AS168">
        <v>0</v>
      </c>
      <c r="AT168" t="s">
        <v>87</v>
      </c>
      <c r="AU168" t="s">
        <v>87</v>
      </c>
      <c r="AV168" t="s">
        <v>87</v>
      </c>
      <c r="AW168" t="s">
        <v>87</v>
      </c>
      <c r="AX168" t="s">
        <v>87</v>
      </c>
      <c r="AY168" t="s">
        <v>87</v>
      </c>
      <c r="AZ168" t="s">
        <v>87</v>
      </c>
      <c r="BA168" t="s">
        <v>87</v>
      </c>
      <c r="BB168" t="s">
        <v>87</v>
      </c>
      <c r="BC168" t="s">
        <v>87</v>
      </c>
      <c r="BD168" t="s">
        <v>87</v>
      </c>
      <c r="BE168" t="s">
        <v>87</v>
      </c>
    </row>
    <row r="169" spans="1:57">
      <c r="A169" t="s">
        <v>509</v>
      </c>
      <c r="B169" t="s">
        <v>79</v>
      </c>
      <c r="C169" t="s">
        <v>510</v>
      </c>
      <c r="D169" t="s">
        <v>81</v>
      </c>
      <c r="E169" s="2">
        <f>HYPERLINK("capsilon://?command=openfolder&amp;siteaddress=FAM.docvelocity-na8.net&amp;folderid=FX7669BDD4-8A0D-70FA-4254-DACF6761EF78","FX22029773")</f>
        <v>0</v>
      </c>
      <c r="F169" t="s">
        <v>19</v>
      </c>
      <c r="G169" t="s">
        <v>19</v>
      </c>
      <c r="H169" t="s">
        <v>82</v>
      </c>
      <c r="I169" t="s">
        <v>511</v>
      </c>
      <c r="J169">
        <v>55</v>
      </c>
      <c r="K169" t="s">
        <v>84</v>
      </c>
      <c r="L169" t="s">
        <v>85</v>
      </c>
      <c r="M169" t="s">
        <v>86</v>
      </c>
      <c r="N169">
        <v>2</v>
      </c>
      <c r="O169" s="1">
        <v>44706.543020833335</v>
      </c>
      <c r="P169" s="1">
        <v>44706.560219907406</v>
      </c>
      <c r="Q169">
        <v>1085</v>
      </c>
      <c r="R169">
        <v>401</v>
      </c>
      <c r="S169" t="b">
        <v>0</v>
      </c>
      <c r="T169" t="s">
        <v>87</v>
      </c>
      <c r="U169" t="b">
        <v>0</v>
      </c>
      <c r="V169" t="s">
        <v>88</v>
      </c>
      <c r="W169" s="1">
        <v>44706.550983796296</v>
      </c>
      <c r="X169">
        <v>182</v>
      </c>
      <c r="Y169">
        <v>55</v>
      </c>
      <c r="Z169">
        <v>0</v>
      </c>
      <c r="AA169">
        <v>55</v>
      </c>
      <c r="AB169">
        <v>0</v>
      </c>
      <c r="AC169">
        <v>6</v>
      </c>
      <c r="AD169">
        <v>0</v>
      </c>
      <c r="AE169">
        <v>0</v>
      </c>
      <c r="AF169">
        <v>0</v>
      </c>
      <c r="AG169">
        <v>0</v>
      </c>
      <c r="AH169" t="s">
        <v>100</v>
      </c>
      <c r="AI169" s="1">
        <v>44706.560219907406</v>
      </c>
      <c r="AJ169">
        <v>219</v>
      </c>
      <c r="AK169">
        <v>1</v>
      </c>
      <c r="AL169">
        <v>0</v>
      </c>
      <c r="AM169">
        <v>1</v>
      </c>
      <c r="AN169">
        <v>0</v>
      </c>
      <c r="AO169">
        <v>1</v>
      </c>
      <c r="AP169">
        <v>-1</v>
      </c>
      <c r="AQ169">
        <v>0</v>
      </c>
      <c r="AR169">
        <v>0</v>
      </c>
      <c r="AS169">
        <v>0</v>
      </c>
      <c r="AT169" t="s">
        <v>87</v>
      </c>
      <c r="AU169" t="s">
        <v>87</v>
      </c>
      <c r="AV169" t="s">
        <v>87</v>
      </c>
      <c r="AW169" t="s">
        <v>87</v>
      </c>
      <c r="AX169" t="s">
        <v>87</v>
      </c>
      <c r="AY169" t="s">
        <v>87</v>
      </c>
      <c r="AZ169" t="s">
        <v>87</v>
      </c>
      <c r="BA169" t="s">
        <v>87</v>
      </c>
      <c r="BB169" t="s">
        <v>87</v>
      </c>
      <c r="BC169" t="s">
        <v>87</v>
      </c>
      <c r="BD169" t="s">
        <v>87</v>
      </c>
      <c r="BE169" t="s">
        <v>87</v>
      </c>
    </row>
    <row r="170" spans="1:57">
      <c r="A170" t="s">
        <v>512</v>
      </c>
      <c r="B170" t="s">
        <v>79</v>
      </c>
      <c r="C170" t="s">
        <v>510</v>
      </c>
      <c r="D170" t="s">
        <v>81</v>
      </c>
      <c r="E170" s="2">
        <f>HYPERLINK("capsilon://?command=openfolder&amp;siteaddress=FAM.docvelocity-na8.net&amp;folderid=FX7669BDD4-8A0D-70FA-4254-DACF6761EF78","FX22029773")</f>
        <v>0</v>
      </c>
      <c r="F170" t="s">
        <v>19</v>
      </c>
      <c r="G170" t="s">
        <v>19</v>
      </c>
      <c r="H170" t="s">
        <v>82</v>
      </c>
      <c r="I170" t="s">
        <v>513</v>
      </c>
      <c r="J170">
        <v>47</v>
      </c>
      <c r="K170" t="s">
        <v>84</v>
      </c>
      <c r="L170" t="s">
        <v>85</v>
      </c>
      <c r="M170" t="s">
        <v>86</v>
      </c>
      <c r="N170">
        <v>2</v>
      </c>
      <c r="O170" s="1">
        <v>44706.543113425927</v>
      </c>
      <c r="P170" s="1">
        <v>44706.564120370371</v>
      </c>
      <c r="Q170">
        <v>831</v>
      </c>
      <c r="R170">
        <v>984</v>
      </c>
      <c r="S170" t="b">
        <v>0</v>
      </c>
      <c r="T170" t="s">
        <v>87</v>
      </c>
      <c r="U170" t="b">
        <v>0</v>
      </c>
      <c r="V170" t="s">
        <v>88</v>
      </c>
      <c r="W170" s="1">
        <v>44706.560590277775</v>
      </c>
      <c r="X170">
        <v>829</v>
      </c>
      <c r="Y170">
        <v>42</v>
      </c>
      <c r="Z170">
        <v>0</v>
      </c>
      <c r="AA170">
        <v>42</v>
      </c>
      <c r="AB170">
        <v>0</v>
      </c>
      <c r="AC170">
        <v>1</v>
      </c>
      <c r="AD170">
        <v>5</v>
      </c>
      <c r="AE170">
        <v>0</v>
      </c>
      <c r="AF170">
        <v>0</v>
      </c>
      <c r="AG170">
        <v>0</v>
      </c>
      <c r="AH170" t="s">
        <v>100</v>
      </c>
      <c r="AI170" s="1">
        <v>44706.564120370371</v>
      </c>
      <c r="AJ170">
        <v>155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5</v>
      </c>
      <c r="AQ170">
        <v>0</v>
      </c>
      <c r="AR170">
        <v>0</v>
      </c>
      <c r="AS170">
        <v>0</v>
      </c>
      <c r="AT170" t="s">
        <v>87</v>
      </c>
      <c r="AU170" t="s">
        <v>87</v>
      </c>
      <c r="AV170" t="s">
        <v>87</v>
      </c>
      <c r="AW170" t="s">
        <v>87</v>
      </c>
      <c r="AX170" t="s">
        <v>87</v>
      </c>
      <c r="AY170" t="s">
        <v>87</v>
      </c>
      <c r="AZ170" t="s">
        <v>87</v>
      </c>
      <c r="BA170" t="s">
        <v>87</v>
      </c>
      <c r="BB170" t="s">
        <v>87</v>
      </c>
      <c r="BC170" t="s">
        <v>87</v>
      </c>
      <c r="BD170" t="s">
        <v>87</v>
      </c>
      <c r="BE170" t="s">
        <v>87</v>
      </c>
    </row>
    <row r="171" spans="1:57">
      <c r="A171" t="s">
        <v>514</v>
      </c>
      <c r="B171" t="s">
        <v>79</v>
      </c>
      <c r="C171" t="s">
        <v>510</v>
      </c>
      <c r="D171" t="s">
        <v>81</v>
      </c>
      <c r="E171" s="2">
        <f>HYPERLINK("capsilon://?command=openfolder&amp;siteaddress=FAM.docvelocity-na8.net&amp;folderid=FX7669BDD4-8A0D-70FA-4254-DACF6761EF78","FX22029773")</f>
        <v>0</v>
      </c>
      <c r="F171" t="s">
        <v>19</v>
      </c>
      <c r="G171" t="s">
        <v>19</v>
      </c>
      <c r="H171" t="s">
        <v>82</v>
      </c>
      <c r="I171" t="s">
        <v>515</v>
      </c>
      <c r="J171">
        <v>50</v>
      </c>
      <c r="K171" t="s">
        <v>84</v>
      </c>
      <c r="L171" t="s">
        <v>85</v>
      </c>
      <c r="M171" t="s">
        <v>86</v>
      </c>
      <c r="N171">
        <v>2</v>
      </c>
      <c r="O171" s="1">
        <v>44706.543206018519</v>
      </c>
      <c r="P171" s="1">
        <v>44706.562314814815</v>
      </c>
      <c r="Q171">
        <v>1262</v>
      </c>
      <c r="R171">
        <v>389</v>
      </c>
      <c r="S171" t="b">
        <v>0</v>
      </c>
      <c r="T171" t="s">
        <v>87</v>
      </c>
      <c r="U171" t="b">
        <v>0</v>
      </c>
      <c r="V171" t="s">
        <v>201</v>
      </c>
      <c r="W171" s="1">
        <v>44706.559432870374</v>
      </c>
      <c r="X171">
        <v>201</v>
      </c>
      <c r="Y171">
        <v>50</v>
      </c>
      <c r="Z171">
        <v>0</v>
      </c>
      <c r="AA171">
        <v>50</v>
      </c>
      <c r="AB171">
        <v>0</v>
      </c>
      <c r="AC171">
        <v>6</v>
      </c>
      <c r="AD171">
        <v>0</v>
      </c>
      <c r="AE171">
        <v>0</v>
      </c>
      <c r="AF171">
        <v>0</v>
      </c>
      <c r="AG171">
        <v>0</v>
      </c>
      <c r="AH171" t="s">
        <v>100</v>
      </c>
      <c r="AI171" s="1">
        <v>44706.562314814815</v>
      </c>
      <c r="AJ171">
        <v>180</v>
      </c>
      <c r="AK171">
        <v>1</v>
      </c>
      <c r="AL171">
        <v>0</v>
      </c>
      <c r="AM171">
        <v>1</v>
      </c>
      <c r="AN171">
        <v>0</v>
      </c>
      <c r="AO171">
        <v>1</v>
      </c>
      <c r="AP171">
        <v>-1</v>
      </c>
      <c r="AQ171">
        <v>0</v>
      </c>
      <c r="AR171">
        <v>0</v>
      </c>
      <c r="AS171">
        <v>0</v>
      </c>
      <c r="AT171" t="s">
        <v>87</v>
      </c>
      <c r="AU171" t="s">
        <v>87</v>
      </c>
      <c r="AV171" t="s">
        <v>87</v>
      </c>
      <c r="AW171" t="s">
        <v>87</v>
      </c>
      <c r="AX171" t="s">
        <v>87</v>
      </c>
      <c r="AY171" t="s">
        <v>87</v>
      </c>
      <c r="AZ171" t="s">
        <v>87</v>
      </c>
      <c r="BA171" t="s">
        <v>87</v>
      </c>
      <c r="BB171" t="s">
        <v>87</v>
      </c>
      <c r="BC171" t="s">
        <v>87</v>
      </c>
      <c r="BD171" t="s">
        <v>87</v>
      </c>
      <c r="BE171" t="s">
        <v>87</v>
      </c>
    </row>
    <row r="172" spans="1:57">
      <c r="A172" t="s">
        <v>516</v>
      </c>
      <c r="B172" t="s">
        <v>79</v>
      </c>
      <c r="C172" t="s">
        <v>510</v>
      </c>
      <c r="D172" t="s">
        <v>81</v>
      </c>
      <c r="E172" s="2">
        <f>HYPERLINK("capsilon://?command=openfolder&amp;siteaddress=FAM.docvelocity-na8.net&amp;folderid=FX7669BDD4-8A0D-70FA-4254-DACF6761EF78","FX22029773")</f>
        <v>0</v>
      </c>
      <c r="F172" t="s">
        <v>19</v>
      </c>
      <c r="G172" t="s">
        <v>19</v>
      </c>
      <c r="H172" t="s">
        <v>82</v>
      </c>
      <c r="I172" t="s">
        <v>517</v>
      </c>
      <c r="J172">
        <v>50</v>
      </c>
      <c r="K172" t="s">
        <v>84</v>
      </c>
      <c r="L172" t="s">
        <v>85</v>
      </c>
      <c r="M172" t="s">
        <v>86</v>
      </c>
      <c r="N172">
        <v>2</v>
      </c>
      <c r="O172" s="1">
        <v>44706.543217592596</v>
      </c>
      <c r="P172" s="1">
        <v>44706.566388888888</v>
      </c>
      <c r="Q172">
        <v>1689</v>
      </c>
      <c r="R172">
        <v>313</v>
      </c>
      <c r="S172" t="b">
        <v>0</v>
      </c>
      <c r="T172" t="s">
        <v>87</v>
      </c>
      <c r="U172" t="b">
        <v>0</v>
      </c>
      <c r="V172" t="s">
        <v>88</v>
      </c>
      <c r="W172" s="1">
        <v>44706.561909722222</v>
      </c>
      <c r="X172">
        <v>113</v>
      </c>
      <c r="Y172">
        <v>50</v>
      </c>
      <c r="Z172">
        <v>0</v>
      </c>
      <c r="AA172">
        <v>50</v>
      </c>
      <c r="AB172">
        <v>0</v>
      </c>
      <c r="AC172">
        <v>7</v>
      </c>
      <c r="AD172">
        <v>0</v>
      </c>
      <c r="AE172">
        <v>0</v>
      </c>
      <c r="AF172">
        <v>0</v>
      </c>
      <c r="AG172">
        <v>0</v>
      </c>
      <c r="AH172" t="s">
        <v>100</v>
      </c>
      <c r="AI172" s="1">
        <v>44706.566388888888</v>
      </c>
      <c r="AJ172">
        <v>195</v>
      </c>
      <c r="AK172">
        <v>1</v>
      </c>
      <c r="AL172">
        <v>0</v>
      </c>
      <c r="AM172">
        <v>1</v>
      </c>
      <c r="AN172">
        <v>0</v>
      </c>
      <c r="AO172">
        <v>1</v>
      </c>
      <c r="AP172">
        <v>-1</v>
      </c>
      <c r="AQ172">
        <v>0</v>
      </c>
      <c r="AR172">
        <v>0</v>
      </c>
      <c r="AS172">
        <v>0</v>
      </c>
      <c r="AT172" t="s">
        <v>87</v>
      </c>
      <c r="AU172" t="s">
        <v>87</v>
      </c>
      <c r="AV172" t="s">
        <v>87</v>
      </c>
      <c r="AW172" t="s">
        <v>87</v>
      </c>
      <c r="AX172" t="s">
        <v>87</v>
      </c>
      <c r="AY172" t="s">
        <v>87</v>
      </c>
      <c r="AZ172" t="s">
        <v>87</v>
      </c>
      <c r="BA172" t="s">
        <v>87</v>
      </c>
      <c r="BB172" t="s">
        <v>87</v>
      </c>
      <c r="BC172" t="s">
        <v>87</v>
      </c>
      <c r="BD172" t="s">
        <v>87</v>
      </c>
      <c r="BE172" t="s">
        <v>87</v>
      </c>
    </row>
    <row r="173" spans="1:57">
      <c r="A173" t="s">
        <v>518</v>
      </c>
      <c r="B173" t="s">
        <v>79</v>
      </c>
      <c r="C173" t="s">
        <v>510</v>
      </c>
      <c r="D173" t="s">
        <v>81</v>
      </c>
      <c r="E173" s="2">
        <f>HYPERLINK("capsilon://?command=openfolder&amp;siteaddress=FAM.docvelocity-na8.net&amp;folderid=FX7669BDD4-8A0D-70FA-4254-DACF6761EF78","FX22029773")</f>
        <v>0</v>
      </c>
      <c r="F173" t="s">
        <v>19</v>
      </c>
      <c r="G173" t="s">
        <v>19</v>
      </c>
      <c r="H173" t="s">
        <v>82</v>
      </c>
      <c r="I173" t="s">
        <v>519</v>
      </c>
      <c r="J173">
        <v>50</v>
      </c>
      <c r="K173" t="s">
        <v>84</v>
      </c>
      <c r="L173" t="s">
        <v>85</v>
      </c>
      <c r="M173" t="s">
        <v>86</v>
      </c>
      <c r="N173">
        <v>2</v>
      </c>
      <c r="O173" s="1">
        <v>44706.543298611112</v>
      </c>
      <c r="P173" s="1">
        <v>44706.56832175926</v>
      </c>
      <c r="Q173">
        <v>1952</v>
      </c>
      <c r="R173">
        <v>210</v>
      </c>
      <c r="S173" t="b">
        <v>0</v>
      </c>
      <c r="T173" t="s">
        <v>87</v>
      </c>
      <c r="U173" t="b">
        <v>0</v>
      </c>
      <c r="V173" t="s">
        <v>88</v>
      </c>
      <c r="W173" s="1">
        <v>44706.563032407408</v>
      </c>
      <c r="X173">
        <v>96</v>
      </c>
      <c r="Y173">
        <v>50</v>
      </c>
      <c r="Z173">
        <v>0</v>
      </c>
      <c r="AA173">
        <v>50</v>
      </c>
      <c r="AB173">
        <v>0</v>
      </c>
      <c r="AC173">
        <v>9</v>
      </c>
      <c r="AD173">
        <v>0</v>
      </c>
      <c r="AE173">
        <v>0</v>
      </c>
      <c r="AF173">
        <v>0</v>
      </c>
      <c r="AG173">
        <v>0</v>
      </c>
      <c r="AH173" t="s">
        <v>89</v>
      </c>
      <c r="AI173" s="1">
        <v>44706.56832175926</v>
      </c>
      <c r="AJ173">
        <v>109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 t="s">
        <v>87</v>
      </c>
      <c r="AU173" t="s">
        <v>87</v>
      </c>
      <c r="AV173" t="s">
        <v>87</v>
      </c>
      <c r="AW173" t="s">
        <v>87</v>
      </c>
      <c r="AX173" t="s">
        <v>87</v>
      </c>
      <c r="AY173" t="s">
        <v>87</v>
      </c>
      <c r="AZ173" t="s">
        <v>87</v>
      </c>
      <c r="BA173" t="s">
        <v>87</v>
      </c>
      <c r="BB173" t="s">
        <v>87</v>
      </c>
      <c r="BC173" t="s">
        <v>87</v>
      </c>
      <c r="BD173" t="s">
        <v>87</v>
      </c>
      <c r="BE173" t="s">
        <v>87</v>
      </c>
    </row>
    <row r="174" spans="1:57">
      <c r="A174" t="s">
        <v>520</v>
      </c>
      <c r="B174" t="s">
        <v>79</v>
      </c>
      <c r="C174" t="s">
        <v>510</v>
      </c>
      <c r="D174" t="s">
        <v>81</v>
      </c>
      <c r="E174" s="2">
        <f>HYPERLINK("capsilon://?command=openfolder&amp;siteaddress=FAM.docvelocity-na8.net&amp;folderid=FX7669BDD4-8A0D-70FA-4254-DACF6761EF78","FX22029773")</f>
        <v>0</v>
      </c>
      <c r="F174" t="s">
        <v>19</v>
      </c>
      <c r="G174" t="s">
        <v>19</v>
      </c>
      <c r="H174" t="s">
        <v>82</v>
      </c>
      <c r="I174" t="s">
        <v>521</v>
      </c>
      <c r="J174">
        <v>55</v>
      </c>
      <c r="K174" t="s">
        <v>84</v>
      </c>
      <c r="L174" t="s">
        <v>85</v>
      </c>
      <c r="M174" t="s">
        <v>86</v>
      </c>
      <c r="N174">
        <v>2</v>
      </c>
      <c r="O174" s="1">
        <v>44706.543356481481</v>
      </c>
      <c r="P174" s="1">
        <v>44706.658356481479</v>
      </c>
      <c r="Q174">
        <v>1997</v>
      </c>
      <c r="R174">
        <v>7939</v>
      </c>
      <c r="S174" t="b">
        <v>0</v>
      </c>
      <c r="T174" t="s">
        <v>87</v>
      </c>
      <c r="U174" t="b">
        <v>0</v>
      </c>
      <c r="V174" t="s">
        <v>110</v>
      </c>
      <c r="W174" s="1">
        <v>44706.653645833336</v>
      </c>
      <c r="X174">
        <v>7836</v>
      </c>
      <c r="Y174">
        <v>55</v>
      </c>
      <c r="Z174">
        <v>0</v>
      </c>
      <c r="AA174">
        <v>55</v>
      </c>
      <c r="AB174">
        <v>0</v>
      </c>
      <c r="AC174">
        <v>8</v>
      </c>
      <c r="AD174">
        <v>0</v>
      </c>
      <c r="AE174">
        <v>0</v>
      </c>
      <c r="AF174">
        <v>0</v>
      </c>
      <c r="AG174">
        <v>0</v>
      </c>
      <c r="AH174" t="s">
        <v>89</v>
      </c>
      <c r="AI174" s="1">
        <v>44706.658356481479</v>
      </c>
      <c r="AJ174">
        <v>98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 t="s">
        <v>87</v>
      </c>
      <c r="AU174" t="s">
        <v>87</v>
      </c>
      <c r="AV174" t="s">
        <v>87</v>
      </c>
      <c r="AW174" t="s">
        <v>87</v>
      </c>
      <c r="AX174" t="s">
        <v>87</v>
      </c>
      <c r="AY174" t="s">
        <v>87</v>
      </c>
      <c r="AZ174" t="s">
        <v>87</v>
      </c>
      <c r="BA174" t="s">
        <v>87</v>
      </c>
      <c r="BB174" t="s">
        <v>87</v>
      </c>
      <c r="BC174" t="s">
        <v>87</v>
      </c>
      <c r="BD174" t="s">
        <v>87</v>
      </c>
      <c r="BE174" t="s">
        <v>87</v>
      </c>
    </row>
    <row r="175" spans="1:57">
      <c r="A175" t="s">
        <v>522</v>
      </c>
      <c r="B175" t="s">
        <v>79</v>
      </c>
      <c r="C175" t="s">
        <v>510</v>
      </c>
      <c r="D175" t="s">
        <v>81</v>
      </c>
      <c r="E175" s="2">
        <f>HYPERLINK("capsilon://?command=openfolder&amp;siteaddress=FAM.docvelocity-na8.net&amp;folderid=FX7669BDD4-8A0D-70FA-4254-DACF6761EF78","FX22029773")</f>
        <v>0</v>
      </c>
      <c r="F175" t="s">
        <v>19</v>
      </c>
      <c r="G175" t="s">
        <v>19</v>
      </c>
      <c r="H175" t="s">
        <v>82</v>
      </c>
      <c r="I175" t="s">
        <v>523</v>
      </c>
      <c r="J175">
        <v>55</v>
      </c>
      <c r="K175" t="s">
        <v>84</v>
      </c>
      <c r="L175" t="s">
        <v>85</v>
      </c>
      <c r="M175" t="s">
        <v>86</v>
      </c>
      <c r="N175">
        <v>2</v>
      </c>
      <c r="O175" s="1">
        <v>44706.543425925927</v>
      </c>
      <c r="P175" s="1">
        <v>44706.569861111115</v>
      </c>
      <c r="Q175">
        <v>2082</v>
      </c>
      <c r="R175">
        <v>202</v>
      </c>
      <c r="S175" t="b">
        <v>0</v>
      </c>
      <c r="T175" t="s">
        <v>87</v>
      </c>
      <c r="U175" t="b">
        <v>0</v>
      </c>
      <c r="V175" t="s">
        <v>88</v>
      </c>
      <c r="W175" s="1">
        <v>44706.563807870371</v>
      </c>
      <c r="X175">
        <v>66</v>
      </c>
      <c r="Y175">
        <v>55</v>
      </c>
      <c r="Z175">
        <v>0</v>
      </c>
      <c r="AA175">
        <v>55</v>
      </c>
      <c r="AB175">
        <v>0</v>
      </c>
      <c r="AC175">
        <v>5</v>
      </c>
      <c r="AD175">
        <v>0</v>
      </c>
      <c r="AE175">
        <v>0</v>
      </c>
      <c r="AF175">
        <v>0</v>
      </c>
      <c r="AG175">
        <v>0</v>
      </c>
      <c r="AH175" t="s">
        <v>89</v>
      </c>
      <c r="AI175" s="1">
        <v>44706.569861111115</v>
      </c>
      <c r="AJ175">
        <v>132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 t="s">
        <v>87</v>
      </c>
      <c r="AU175" t="s">
        <v>87</v>
      </c>
      <c r="AV175" t="s">
        <v>87</v>
      </c>
      <c r="AW175" t="s">
        <v>87</v>
      </c>
      <c r="AX175" t="s">
        <v>87</v>
      </c>
      <c r="AY175" t="s">
        <v>87</v>
      </c>
      <c r="AZ175" t="s">
        <v>87</v>
      </c>
      <c r="BA175" t="s">
        <v>87</v>
      </c>
      <c r="BB175" t="s">
        <v>87</v>
      </c>
      <c r="BC175" t="s">
        <v>87</v>
      </c>
      <c r="BD175" t="s">
        <v>87</v>
      </c>
      <c r="BE175" t="s">
        <v>87</v>
      </c>
    </row>
    <row r="176" spans="1:57">
      <c r="A176" t="s">
        <v>524</v>
      </c>
      <c r="B176" t="s">
        <v>79</v>
      </c>
      <c r="C176" t="s">
        <v>510</v>
      </c>
      <c r="D176" t="s">
        <v>81</v>
      </c>
      <c r="E176" s="2">
        <f>HYPERLINK("capsilon://?command=openfolder&amp;siteaddress=FAM.docvelocity-na8.net&amp;folderid=FX7669BDD4-8A0D-70FA-4254-DACF6761EF78","FX22029773")</f>
        <v>0</v>
      </c>
      <c r="F176" t="s">
        <v>19</v>
      </c>
      <c r="G176" t="s">
        <v>19</v>
      </c>
      <c r="H176" t="s">
        <v>82</v>
      </c>
      <c r="I176" t="s">
        <v>525</v>
      </c>
      <c r="J176">
        <v>47</v>
      </c>
      <c r="K176" t="s">
        <v>84</v>
      </c>
      <c r="L176" t="s">
        <v>85</v>
      </c>
      <c r="M176" t="s">
        <v>86</v>
      </c>
      <c r="N176">
        <v>2</v>
      </c>
      <c r="O176" s="1">
        <v>44706.544641203705</v>
      </c>
      <c r="P176" s="1">
        <v>44706.570844907408</v>
      </c>
      <c r="Q176">
        <v>2007</v>
      </c>
      <c r="R176">
        <v>257</v>
      </c>
      <c r="S176" t="b">
        <v>0</v>
      </c>
      <c r="T176" t="s">
        <v>87</v>
      </c>
      <c r="U176" t="b">
        <v>0</v>
      </c>
      <c r="V176" t="s">
        <v>201</v>
      </c>
      <c r="W176" s="1">
        <v>44706.566793981481</v>
      </c>
      <c r="X176">
        <v>147</v>
      </c>
      <c r="Y176">
        <v>42</v>
      </c>
      <c r="Z176">
        <v>0</v>
      </c>
      <c r="AA176">
        <v>42</v>
      </c>
      <c r="AB176">
        <v>0</v>
      </c>
      <c r="AC176">
        <v>1</v>
      </c>
      <c r="AD176">
        <v>5</v>
      </c>
      <c r="AE176">
        <v>0</v>
      </c>
      <c r="AF176">
        <v>0</v>
      </c>
      <c r="AG176">
        <v>0</v>
      </c>
      <c r="AH176" t="s">
        <v>89</v>
      </c>
      <c r="AI176" s="1">
        <v>44706.570844907408</v>
      </c>
      <c r="AJ176">
        <v>85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5</v>
      </c>
      <c r="AQ176">
        <v>0</v>
      </c>
      <c r="AR176">
        <v>0</v>
      </c>
      <c r="AS176">
        <v>0</v>
      </c>
      <c r="AT176" t="s">
        <v>87</v>
      </c>
      <c r="AU176" t="s">
        <v>87</v>
      </c>
      <c r="AV176" t="s">
        <v>87</v>
      </c>
      <c r="AW176" t="s">
        <v>87</v>
      </c>
      <c r="AX176" t="s">
        <v>87</v>
      </c>
      <c r="AY176" t="s">
        <v>87</v>
      </c>
      <c r="AZ176" t="s">
        <v>87</v>
      </c>
      <c r="BA176" t="s">
        <v>87</v>
      </c>
      <c r="BB176" t="s">
        <v>87</v>
      </c>
      <c r="BC176" t="s">
        <v>87</v>
      </c>
      <c r="BD176" t="s">
        <v>87</v>
      </c>
      <c r="BE176" t="s">
        <v>87</v>
      </c>
    </row>
    <row r="177" spans="1:57">
      <c r="A177" t="s">
        <v>526</v>
      </c>
      <c r="B177" t="s">
        <v>79</v>
      </c>
      <c r="C177" t="s">
        <v>416</v>
      </c>
      <c r="D177" t="s">
        <v>81</v>
      </c>
      <c r="E177" s="2">
        <f>HYPERLINK("capsilon://?command=openfolder&amp;siteaddress=FAM.docvelocity-na8.net&amp;folderid=FX5CD7544E-AB7E-B447-91FB-6085315A5CA1","FX22053545")</f>
        <v>0</v>
      </c>
      <c r="F177" t="s">
        <v>19</v>
      </c>
      <c r="G177" t="s">
        <v>19</v>
      </c>
      <c r="H177" t="s">
        <v>82</v>
      </c>
      <c r="I177" t="s">
        <v>527</v>
      </c>
      <c r="J177">
        <v>0</v>
      </c>
      <c r="K177" t="s">
        <v>84</v>
      </c>
      <c r="L177" t="s">
        <v>85</v>
      </c>
      <c r="M177" t="s">
        <v>86</v>
      </c>
      <c r="N177">
        <v>1</v>
      </c>
      <c r="O177" s="1">
        <v>44706.554560185185</v>
      </c>
      <c r="P177" s="1">
        <v>44706.55878472222</v>
      </c>
      <c r="Q177">
        <v>259</v>
      </c>
      <c r="R177">
        <v>106</v>
      </c>
      <c r="S177" t="b">
        <v>0</v>
      </c>
      <c r="T177" t="s">
        <v>87</v>
      </c>
      <c r="U177" t="b">
        <v>0</v>
      </c>
      <c r="V177" t="s">
        <v>194</v>
      </c>
      <c r="W177" s="1">
        <v>44706.55878472222</v>
      </c>
      <c r="X177">
        <v>106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52</v>
      </c>
      <c r="AF177">
        <v>0</v>
      </c>
      <c r="AG177">
        <v>1</v>
      </c>
      <c r="AH177" t="s">
        <v>87</v>
      </c>
      <c r="AI177" t="s">
        <v>87</v>
      </c>
      <c r="AJ177" t="s">
        <v>87</v>
      </c>
      <c r="AK177" t="s">
        <v>87</v>
      </c>
      <c r="AL177" t="s">
        <v>87</v>
      </c>
      <c r="AM177" t="s">
        <v>87</v>
      </c>
      <c r="AN177" t="s">
        <v>87</v>
      </c>
      <c r="AO177" t="s">
        <v>87</v>
      </c>
      <c r="AP177" t="s">
        <v>87</v>
      </c>
      <c r="AQ177" t="s">
        <v>87</v>
      </c>
      <c r="AR177" t="s">
        <v>87</v>
      </c>
      <c r="AS177" t="s">
        <v>87</v>
      </c>
      <c r="AT177" t="s">
        <v>87</v>
      </c>
      <c r="AU177" t="s">
        <v>87</v>
      </c>
      <c r="AV177" t="s">
        <v>87</v>
      </c>
      <c r="AW177" t="s">
        <v>87</v>
      </c>
      <c r="AX177" t="s">
        <v>87</v>
      </c>
      <c r="AY177" t="s">
        <v>87</v>
      </c>
      <c r="AZ177" t="s">
        <v>87</v>
      </c>
      <c r="BA177" t="s">
        <v>87</v>
      </c>
      <c r="BB177" t="s">
        <v>87</v>
      </c>
      <c r="BC177" t="s">
        <v>87</v>
      </c>
      <c r="BD177" t="s">
        <v>87</v>
      </c>
      <c r="BE177" t="s">
        <v>87</v>
      </c>
    </row>
    <row r="178" spans="1:57">
      <c r="A178" t="s">
        <v>528</v>
      </c>
      <c r="B178" t="s">
        <v>79</v>
      </c>
      <c r="C178" t="s">
        <v>416</v>
      </c>
      <c r="D178" t="s">
        <v>81</v>
      </c>
      <c r="E178" s="2">
        <f>HYPERLINK("capsilon://?command=openfolder&amp;siteaddress=FAM.docvelocity-na8.net&amp;folderid=FX5CD7544E-AB7E-B447-91FB-6085315A5CA1","FX22053545")</f>
        <v>0</v>
      </c>
      <c r="F178" t="s">
        <v>19</v>
      </c>
      <c r="G178" t="s">
        <v>19</v>
      </c>
      <c r="H178" t="s">
        <v>82</v>
      </c>
      <c r="I178" t="s">
        <v>527</v>
      </c>
      <c r="J178">
        <v>0</v>
      </c>
      <c r="K178" t="s">
        <v>84</v>
      </c>
      <c r="L178" t="s">
        <v>85</v>
      </c>
      <c r="M178" t="s">
        <v>86</v>
      </c>
      <c r="N178">
        <v>2</v>
      </c>
      <c r="O178" s="1">
        <v>44706.55909722222</v>
      </c>
      <c r="P178" s="1">
        <v>44706.570231481484</v>
      </c>
      <c r="Q178">
        <v>144</v>
      </c>
      <c r="R178">
        <v>818</v>
      </c>
      <c r="S178" t="b">
        <v>0</v>
      </c>
      <c r="T178" t="s">
        <v>87</v>
      </c>
      <c r="U178" t="b">
        <v>1</v>
      </c>
      <c r="V178" t="s">
        <v>201</v>
      </c>
      <c r="W178" s="1">
        <v>44706.565081018518</v>
      </c>
      <c r="X178">
        <v>487</v>
      </c>
      <c r="Y178">
        <v>37</v>
      </c>
      <c r="Z178">
        <v>0</v>
      </c>
      <c r="AA178">
        <v>37</v>
      </c>
      <c r="AB178">
        <v>0</v>
      </c>
      <c r="AC178">
        <v>21</v>
      </c>
      <c r="AD178">
        <v>-37</v>
      </c>
      <c r="AE178">
        <v>0</v>
      </c>
      <c r="AF178">
        <v>0</v>
      </c>
      <c r="AG178">
        <v>0</v>
      </c>
      <c r="AH178" t="s">
        <v>100</v>
      </c>
      <c r="AI178" s="1">
        <v>44706.570231481484</v>
      </c>
      <c r="AJ178">
        <v>331</v>
      </c>
      <c r="AK178">
        <v>3</v>
      </c>
      <c r="AL178">
        <v>0</v>
      </c>
      <c r="AM178">
        <v>3</v>
      </c>
      <c r="AN178">
        <v>0</v>
      </c>
      <c r="AO178">
        <v>3</v>
      </c>
      <c r="AP178">
        <v>-40</v>
      </c>
      <c r="AQ178">
        <v>0</v>
      </c>
      <c r="AR178">
        <v>0</v>
      </c>
      <c r="AS178">
        <v>0</v>
      </c>
      <c r="AT178" t="s">
        <v>87</v>
      </c>
      <c r="AU178" t="s">
        <v>87</v>
      </c>
      <c r="AV178" t="s">
        <v>87</v>
      </c>
      <c r="AW178" t="s">
        <v>87</v>
      </c>
      <c r="AX178" t="s">
        <v>87</v>
      </c>
      <c r="AY178" t="s">
        <v>87</v>
      </c>
      <c r="AZ178" t="s">
        <v>87</v>
      </c>
      <c r="BA178" t="s">
        <v>87</v>
      </c>
      <c r="BB178" t="s">
        <v>87</v>
      </c>
      <c r="BC178" t="s">
        <v>87</v>
      </c>
      <c r="BD178" t="s">
        <v>87</v>
      </c>
      <c r="BE178" t="s">
        <v>87</v>
      </c>
    </row>
    <row r="179" spans="1:57">
      <c r="A179" t="s">
        <v>529</v>
      </c>
      <c r="B179" t="s">
        <v>79</v>
      </c>
      <c r="C179" t="s">
        <v>530</v>
      </c>
      <c r="D179" t="s">
        <v>81</v>
      </c>
      <c r="E179" s="2">
        <f>HYPERLINK("capsilon://?command=openfolder&amp;siteaddress=FAM.docvelocity-na8.net&amp;folderid=FXD8FB6450-DCFD-D740-6224-AE0936DF761D","FX22051254")</f>
        <v>0</v>
      </c>
      <c r="F179" t="s">
        <v>19</v>
      </c>
      <c r="G179" t="s">
        <v>19</v>
      </c>
      <c r="H179" t="s">
        <v>82</v>
      </c>
      <c r="I179" t="s">
        <v>531</v>
      </c>
      <c r="J179">
        <v>28</v>
      </c>
      <c r="K179" t="s">
        <v>84</v>
      </c>
      <c r="L179" t="s">
        <v>85</v>
      </c>
      <c r="M179" t="s">
        <v>86</v>
      </c>
      <c r="N179">
        <v>2</v>
      </c>
      <c r="O179" s="1">
        <v>44706.584236111114</v>
      </c>
      <c r="P179" s="1">
        <v>44706.595914351848</v>
      </c>
      <c r="Q179">
        <v>900</v>
      </c>
      <c r="R179">
        <v>109</v>
      </c>
      <c r="S179" t="b">
        <v>0</v>
      </c>
      <c r="T179" t="s">
        <v>87</v>
      </c>
      <c r="U179" t="b">
        <v>0</v>
      </c>
      <c r="V179" t="s">
        <v>532</v>
      </c>
      <c r="W179" s="1">
        <v>44706.587164351855</v>
      </c>
      <c r="X179">
        <v>83</v>
      </c>
      <c r="Y179">
        <v>12</v>
      </c>
      <c r="Z179">
        <v>0</v>
      </c>
      <c r="AA179">
        <v>12</v>
      </c>
      <c r="AB179">
        <v>21</v>
      </c>
      <c r="AC179">
        <v>0</v>
      </c>
      <c r="AD179">
        <v>16</v>
      </c>
      <c r="AE179">
        <v>0</v>
      </c>
      <c r="AF179">
        <v>0</v>
      </c>
      <c r="AG179">
        <v>0</v>
      </c>
      <c r="AH179" t="s">
        <v>100</v>
      </c>
      <c r="AI179" s="1">
        <v>44706.595914351848</v>
      </c>
      <c r="AJ179">
        <v>26</v>
      </c>
      <c r="AK179">
        <v>0</v>
      </c>
      <c r="AL179">
        <v>0</v>
      </c>
      <c r="AM179">
        <v>0</v>
      </c>
      <c r="AN179">
        <v>21</v>
      </c>
      <c r="AO179">
        <v>0</v>
      </c>
      <c r="AP179">
        <v>16</v>
      </c>
      <c r="AQ179">
        <v>0</v>
      </c>
      <c r="AR179">
        <v>0</v>
      </c>
      <c r="AS179">
        <v>0</v>
      </c>
      <c r="AT179" t="s">
        <v>87</v>
      </c>
      <c r="AU179" t="s">
        <v>87</v>
      </c>
      <c r="AV179" t="s">
        <v>87</v>
      </c>
      <c r="AW179" t="s">
        <v>87</v>
      </c>
      <c r="AX179" t="s">
        <v>87</v>
      </c>
      <c r="AY179" t="s">
        <v>87</v>
      </c>
      <c r="AZ179" t="s">
        <v>87</v>
      </c>
      <c r="BA179" t="s">
        <v>87</v>
      </c>
      <c r="BB179" t="s">
        <v>87</v>
      </c>
      <c r="BC179" t="s">
        <v>87</v>
      </c>
      <c r="BD179" t="s">
        <v>87</v>
      </c>
      <c r="BE179" t="s">
        <v>87</v>
      </c>
    </row>
    <row r="180" spans="1:57">
      <c r="A180" t="s">
        <v>533</v>
      </c>
      <c r="B180" t="s">
        <v>79</v>
      </c>
      <c r="C180" t="s">
        <v>339</v>
      </c>
      <c r="D180" t="s">
        <v>81</v>
      </c>
      <c r="E180" s="2">
        <f>HYPERLINK("capsilon://?command=openfolder&amp;siteaddress=FAM.docvelocity-na8.net&amp;folderid=FXB8386B0D-1790-EBDB-447D-668F859A7350","FX2204364")</f>
        <v>0</v>
      </c>
      <c r="F180" t="s">
        <v>19</v>
      </c>
      <c r="G180" t="s">
        <v>19</v>
      </c>
      <c r="H180" t="s">
        <v>82</v>
      </c>
      <c r="I180" t="s">
        <v>534</v>
      </c>
      <c r="J180">
        <v>0</v>
      </c>
      <c r="K180" t="s">
        <v>84</v>
      </c>
      <c r="L180" t="s">
        <v>85</v>
      </c>
      <c r="M180" t="s">
        <v>86</v>
      </c>
      <c r="N180">
        <v>2</v>
      </c>
      <c r="O180" s="1">
        <v>44706.589837962965</v>
      </c>
      <c r="P180" s="1">
        <v>44706.59679398148</v>
      </c>
      <c r="Q180">
        <v>459</v>
      </c>
      <c r="R180">
        <v>142</v>
      </c>
      <c r="S180" t="b">
        <v>0</v>
      </c>
      <c r="T180" t="s">
        <v>87</v>
      </c>
      <c r="U180" t="b">
        <v>0</v>
      </c>
      <c r="V180" t="s">
        <v>163</v>
      </c>
      <c r="W180" s="1">
        <v>44706.59070601852</v>
      </c>
      <c r="X180">
        <v>66</v>
      </c>
      <c r="Y180">
        <v>9</v>
      </c>
      <c r="Z180">
        <v>0</v>
      </c>
      <c r="AA180">
        <v>9</v>
      </c>
      <c r="AB180">
        <v>0</v>
      </c>
      <c r="AC180">
        <v>2</v>
      </c>
      <c r="AD180">
        <v>-9</v>
      </c>
      <c r="AE180">
        <v>0</v>
      </c>
      <c r="AF180">
        <v>0</v>
      </c>
      <c r="AG180">
        <v>0</v>
      </c>
      <c r="AH180" t="s">
        <v>100</v>
      </c>
      <c r="AI180" s="1">
        <v>44706.59679398148</v>
      </c>
      <c r="AJ180">
        <v>76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-9</v>
      </c>
      <c r="AQ180">
        <v>0</v>
      </c>
      <c r="AR180">
        <v>0</v>
      </c>
      <c r="AS180">
        <v>0</v>
      </c>
      <c r="AT180" t="s">
        <v>87</v>
      </c>
      <c r="AU180" t="s">
        <v>87</v>
      </c>
      <c r="AV180" t="s">
        <v>87</v>
      </c>
      <c r="AW180" t="s">
        <v>87</v>
      </c>
      <c r="AX180" t="s">
        <v>87</v>
      </c>
      <c r="AY180" t="s">
        <v>87</v>
      </c>
      <c r="AZ180" t="s">
        <v>87</v>
      </c>
      <c r="BA180" t="s">
        <v>87</v>
      </c>
      <c r="BB180" t="s">
        <v>87</v>
      </c>
      <c r="BC180" t="s">
        <v>87</v>
      </c>
      <c r="BD180" t="s">
        <v>87</v>
      </c>
      <c r="BE180" t="s">
        <v>87</v>
      </c>
    </row>
    <row r="181" spans="1:57">
      <c r="A181" t="s">
        <v>535</v>
      </c>
      <c r="B181" t="s">
        <v>79</v>
      </c>
      <c r="C181" t="s">
        <v>536</v>
      </c>
      <c r="D181" t="s">
        <v>81</v>
      </c>
      <c r="E181" s="2">
        <f>HYPERLINK("capsilon://?command=openfolder&amp;siteaddress=FAM.docvelocity-na8.net&amp;folderid=FXCC3D318C-B774-3736-C7EC-B5C8308305D9","FX220410223")</f>
        <v>0</v>
      </c>
      <c r="F181" t="s">
        <v>19</v>
      </c>
      <c r="G181" t="s">
        <v>19</v>
      </c>
      <c r="H181" t="s">
        <v>82</v>
      </c>
      <c r="I181" t="s">
        <v>537</v>
      </c>
      <c r="J181">
        <v>0</v>
      </c>
      <c r="K181" t="s">
        <v>84</v>
      </c>
      <c r="L181" t="s">
        <v>85</v>
      </c>
      <c r="M181" t="s">
        <v>86</v>
      </c>
      <c r="N181">
        <v>2</v>
      </c>
      <c r="O181" s="1">
        <v>44706.68953703704</v>
      </c>
      <c r="P181" s="1">
        <v>44706.694745370369</v>
      </c>
      <c r="Q181">
        <v>392</v>
      </c>
      <c r="R181">
        <v>58</v>
      </c>
      <c r="S181" t="b">
        <v>0</v>
      </c>
      <c r="T181" t="s">
        <v>87</v>
      </c>
      <c r="U181" t="b">
        <v>0</v>
      </c>
      <c r="V181" t="s">
        <v>88</v>
      </c>
      <c r="W181" s="1">
        <v>44706.693981481483</v>
      </c>
      <c r="X181">
        <v>20</v>
      </c>
      <c r="Y181">
        <v>0</v>
      </c>
      <c r="Z181">
        <v>0</v>
      </c>
      <c r="AA181">
        <v>0</v>
      </c>
      <c r="AB181">
        <v>52</v>
      </c>
      <c r="AC181">
        <v>0</v>
      </c>
      <c r="AD181">
        <v>0</v>
      </c>
      <c r="AE181">
        <v>0</v>
      </c>
      <c r="AF181">
        <v>0</v>
      </c>
      <c r="AG181">
        <v>0</v>
      </c>
      <c r="AH181" t="s">
        <v>221</v>
      </c>
      <c r="AI181" s="1">
        <v>44706.694745370369</v>
      </c>
      <c r="AJ181">
        <v>16</v>
      </c>
      <c r="AK181">
        <v>0</v>
      </c>
      <c r="AL181">
        <v>0</v>
      </c>
      <c r="AM181">
        <v>0</v>
      </c>
      <c r="AN181">
        <v>52</v>
      </c>
      <c r="AO181">
        <v>0</v>
      </c>
      <c r="AP181">
        <v>0</v>
      </c>
      <c r="AQ181">
        <v>0</v>
      </c>
      <c r="AR181">
        <v>0</v>
      </c>
      <c r="AS181">
        <v>0</v>
      </c>
      <c r="AT181" t="s">
        <v>87</v>
      </c>
      <c r="AU181" t="s">
        <v>87</v>
      </c>
      <c r="AV181" t="s">
        <v>87</v>
      </c>
      <c r="AW181" t="s">
        <v>87</v>
      </c>
      <c r="AX181" t="s">
        <v>87</v>
      </c>
      <c r="AY181" t="s">
        <v>87</v>
      </c>
      <c r="AZ181" t="s">
        <v>87</v>
      </c>
      <c r="BA181" t="s">
        <v>87</v>
      </c>
      <c r="BB181" t="s">
        <v>87</v>
      </c>
      <c r="BC181" t="s">
        <v>87</v>
      </c>
      <c r="BD181" t="s">
        <v>87</v>
      </c>
      <c r="BE181" t="s">
        <v>87</v>
      </c>
    </row>
    <row r="182" spans="1:57">
      <c r="A182" t="s">
        <v>538</v>
      </c>
      <c r="B182" t="s">
        <v>79</v>
      </c>
      <c r="C182" t="s">
        <v>134</v>
      </c>
      <c r="D182" t="s">
        <v>81</v>
      </c>
      <c r="E182" s="2">
        <f>HYPERLINK("capsilon://?command=openfolder&amp;siteaddress=FAM.docvelocity-na8.net&amp;folderid=FX54331F27-3A43-4E8B-E0CB-742F3B856930","FX220410885")</f>
        <v>0</v>
      </c>
      <c r="F182" t="s">
        <v>19</v>
      </c>
      <c r="G182" t="s">
        <v>19</v>
      </c>
      <c r="H182" t="s">
        <v>82</v>
      </c>
      <c r="I182" t="s">
        <v>539</v>
      </c>
      <c r="J182">
        <v>0</v>
      </c>
      <c r="K182" t="s">
        <v>84</v>
      </c>
      <c r="L182" t="s">
        <v>85</v>
      </c>
      <c r="M182" t="s">
        <v>86</v>
      </c>
      <c r="N182">
        <v>2</v>
      </c>
      <c r="O182" s="1">
        <v>44706.739189814813</v>
      </c>
      <c r="P182" s="1">
        <v>44706.755891203706</v>
      </c>
      <c r="Q182">
        <v>1391</v>
      </c>
      <c r="R182">
        <v>52</v>
      </c>
      <c r="S182" t="b">
        <v>0</v>
      </c>
      <c r="T182" t="s">
        <v>87</v>
      </c>
      <c r="U182" t="b">
        <v>0</v>
      </c>
      <c r="V182" t="s">
        <v>88</v>
      </c>
      <c r="W182" s="1">
        <v>44706.754479166666</v>
      </c>
      <c r="X182">
        <v>37</v>
      </c>
      <c r="Y182">
        <v>0</v>
      </c>
      <c r="Z182">
        <v>0</v>
      </c>
      <c r="AA182">
        <v>0</v>
      </c>
      <c r="AB182">
        <v>52</v>
      </c>
      <c r="AC182">
        <v>0</v>
      </c>
      <c r="AD182">
        <v>0</v>
      </c>
      <c r="AE182">
        <v>0</v>
      </c>
      <c r="AF182">
        <v>0</v>
      </c>
      <c r="AG182">
        <v>0</v>
      </c>
      <c r="AH182" t="s">
        <v>89</v>
      </c>
      <c r="AI182" s="1">
        <v>44706.755891203706</v>
      </c>
      <c r="AJ182">
        <v>15</v>
      </c>
      <c r="AK182">
        <v>0</v>
      </c>
      <c r="AL182">
        <v>0</v>
      </c>
      <c r="AM182">
        <v>0</v>
      </c>
      <c r="AN182">
        <v>52</v>
      </c>
      <c r="AO182">
        <v>0</v>
      </c>
      <c r="AP182">
        <v>0</v>
      </c>
      <c r="AQ182">
        <v>0</v>
      </c>
      <c r="AR182">
        <v>0</v>
      </c>
      <c r="AS182">
        <v>0</v>
      </c>
      <c r="AT182" t="s">
        <v>87</v>
      </c>
      <c r="AU182" t="s">
        <v>87</v>
      </c>
      <c r="AV182" t="s">
        <v>87</v>
      </c>
      <c r="AW182" t="s">
        <v>87</v>
      </c>
      <c r="AX182" t="s">
        <v>87</v>
      </c>
      <c r="AY182" t="s">
        <v>87</v>
      </c>
      <c r="AZ182" t="s">
        <v>87</v>
      </c>
      <c r="BA182" t="s">
        <v>87</v>
      </c>
      <c r="BB182" t="s">
        <v>87</v>
      </c>
      <c r="BC182" t="s">
        <v>87</v>
      </c>
      <c r="BD182" t="s">
        <v>87</v>
      </c>
      <c r="BE182" t="s">
        <v>87</v>
      </c>
    </row>
    <row r="183" spans="1:57">
      <c r="A183" t="s">
        <v>540</v>
      </c>
      <c r="B183" t="s">
        <v>79</v>
      </c>
      <c r="C183" t="s">
        <v>541</v>
      </c>
      <c r="D183" t="s">
        <v>81</v>
      </c>
      <c r="E183" s="2">
        <f>HYPERLINK("capsilon://?command=openfolder&amp;siteaddress=FAM.docvelocity-na8.net&amp;folderid=FX9EC9C773-5986-563F-8F54-B8E23DD9F1E7","FX22048798")</f>
        <v>0</v>
      </c>
      <c r="F183" t="s">
        <v>19</v>
      </c>
      <c r="G183" t="s">
        <v>19</v>
      </c>
      <c r="H183" t="s">
        <v>82</v>
      </c>
      <c r="I183" t="s">
        <v>542</v>
      </c>
      <c r="J183">
        <v>227</v>
      </c>
      <c r="K183" t="s">
        <v>84</v>
      </c>
      <c r="L183" t="s">
        <v>85</v>
      </c>
      <c r="M183" t="s">
        <v>86</v>
      </c>
      <c r="N183">
        <v>1</v>
      </c>
      <c r="O183" s="1">
        <v>44706.817245370374</v>
      </c>
      <c r="P183" s="1">
        <v>44706.832129629627</v>
      </c>
      <c r="Q183">
        <v>983</v>
      </c>
      <c r="R183">
        <v>303</v>
      </c>
      <c r="S183" t="b">
        <v>0</v>
      </c>
      <c r="T183" t="s">
        <v>87</v>
      </c>
      <c r="U183" t="b">
        <v>0</v>
      </c>
      <c r="V183" t="s">
        <v>275</v>
      </c>
      <c r="W183" s="1">
        <v>44706.832129629627</v>
      </c>
      <c r="X183">
        <v>249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227</v>
      </c>
      <c r="AE183">
        <v>222</v>
      </c>
      <c r="AF183">
        <v>0</v>
      </c>
      <c r="AG183">
        <v>3</v>
      </c>
      <c r="AH183" t="s">
        <v>87</v>
      </c>
      <c r="AI183" t="s">
        <v>87</v>
      </c>
      <c r="AJ183" t="s">
        <v>87</v>
      </c>
      <c r="AK183" t="s">
        <v>87</v>
      </c>
      <c r="AL183" t="s">
        <v>87</v>
      </c>
      <c r="AM183" t="s">
        <v>87</v>
      </c>
      <c r="AN183" t="s">
        <v>87</v>
      </c>
      <c r="AO183" t="s">
        <v>87</v>
      </c>
      <c r="AP183" t="s">
        <v>87</v>
      </c>
      <c r="AQ183" t="s">
        <v>87</v>
      </c>
      <c r="AR183" t="s">
        <v>87</v>
      </c>
      <c r="AS183" t="s">
        <v>87</v>
      </c>
      <c r="AT183" t="s">
        <v>87</v>
      </c>
      <c r="AU183" t="s">
        <v>87</v>
      </c>
      <c r="AV183" t="s">
        <v>87</v>
      </c>
      <c r="AW183" t="s">
        <v>87</v>
      </c>
      <c r="AX183" t="s">
        <v>87</v>
      </c>
      <c r="AY183" t="s">
        <v>87</v>
      </c>
      <c r="AZ183" t="s">
        <v>87</v>
      </c>
      <c r="BA183" t="s">
        <v>87</v>
      </c>
      <c r="BB183" t="s">
        <v>87</v>
      </c>
      <c r="BC183" t="s">
        <v>87</v>
      </c>
      <c r="BD183" t="s">
        <v>87</v>
      </c>
      <c r="BE183" t="s">
        <v>87</v>
      </c>
    </row>
    <row r="184" spans="1:57">
      <c r="A184" t="s">
        <v>543</v>
      </c>
      <c r="B184" t="s">
        <v>79</v>
      </c>
      <c r="C184" t="s">
        <v>541</v>
      </c>
      <c r="D184" t="s">
        <v>81</v>
      </c>
      <c r="E184" s="2">
        <f>HYPERLINK("capsilon://?command=openfolder&amp;siteaddress=FAM.docvelocity-na8.net&amp;folderid=FX9EC9C773-5986-563F-8F54-B8E23DD9F1E7","FX22048798")</f>
        <v>0</v>
      </c>
      <c r="F184" t="s">
        <v>19</v>
      </c>
      <c r="G184" t="s">
        <v>19</v>
      </c>
      <c r="H184" t="s">
        <v>82</v>
      </c>
      <c r="I184" t="s">
        <v>542</v>
      </c>
      <c r="J184">
        <v>275</v>
      </c>
      <c r="K184" t="s">
        <v>84</v>
      </c>
      <c r="L184" t="s">
        <v>85</v>
      </c>
      <c r="M184" t="s">
        <v>86</v>
      </c>
      <c r="N184">
        <v>2</v>
      </c>
      <c r="O184" s="1">
        <v>44706.832766203705</v>
      </c>
      <c r="P184" s="1">
        <v>44706.917060185187</v>
      </c>
      <c r="Q184">
        <v>5423</v>
      </c>
      <c r="R184">
        <v>1860</v>
      </c>
      <c r="S184" t="b">
        <v>0</v>
      </c>
      <c r="T184" t="s">
        <v>87</v>
      </c>
      <c r="U184" t="b">
        <v>1</v>
      </c>
      <c r="V184" t="s">
        <v>275</v>
      </c>
      <c r="W184" s="1">
        <v>44706.84715277778</v>
      </c>
      <c r="X184">
        <v>1239</v>
      </c>
      <c r="Y184">
        <v>250</v>
      </c>
      <c r="Z184">
        <v>0</v>
      </c>
      <c r="AA184">
        <v>250</v>
      </c>
      <c r="AB184">
        <v>0</v>
      </c>
      <c r="AC184">
        <v>5</v>
      </c>
      <c r="AD184">
        <v>25</v>
      </c>
      <c r="AE184">
        <v>0</v>
      </c>
      <c r="AF184">
        <v>0</v>
      </c>
      <c r="AG184">
        <v>0</v>
      </c>
      <c r="AH184" t="s">
        <v>544</v>
      </c>
      <c r="AI184" s="1">
        <v>44706.917060185187</v>
      </c>
      <c r="AJ184">
        <v>489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25</v>
      </c>
      <c r="AQ184">
        <v>0</v>
      </c>
      <c r="AR184">
        <v>0</v>
      </c>
      <c r="AS184">
        <v>0</v>
      </c>
      <c r="AT184" t="s">
        <v>87</v>
      </c>
      <c r="AU184" t="s">
        <v>87</v>
      </c>
      <c r="AV184" t="s">
        <v>87</v>
      </c>
      <c r="AW184" t="s">
        <v>87</v>
      </c>
      <c r="AX184" t="s">
        <v>87</v>
      </c>
      <c r="AY184" t="s">
        <v>87</v>
      </c>
      <c r="AZ184" t="s">
        <v>87</v>
      </c>
      <c r="BA184" t="s">
        <v>87</v>
      </c>
      <c r="BB184" t="s">
        <v>87</v>
      </c>
      <c r="BC184" t="s">
        <v>87</v>
      </c>
      <c r="BD184" t="s">
        <v>87</v>
      </c>
      <c r="BE184" t="s">
        <v>87</v>
      </c>
    </row>
    <row r="185" spans="1:57">
      <c r="A185" t="s">
        <v>545</v>
      </c>
      <c r="B185" t="s">
        <v>79</v>
      </c>
      <c r="C185" t="s">
        <v>433</v>
      </c>
      <c r="D185" t="s">
        <v>81</v>
      </c>
      <c r="E185" s="2">
        <f>HYPERLINK("capsilon://?command=openfolder&amp;siteaddress=FAM.docvelocity-na8.net&amp;folderid=FX8BDB416D-B8BF-BA0F-0EBD-01A6DA4CCFF0","FX220312648")</f>
        <v>0</v>
      </c>
      <c r="F185" t="s">
        <v>19</v>
      </c>
      <c r="G185" t="s">
        <v>19</v>
      </c>
      <c r="H185" t="s">
        <v>82</v>
      </c>
      <c r="I185" t="s">
        <v>546</v>
      </c>
      <c r="J185">
        <v>0</v>
      </c>
      <c r="K185" t="s">
        <v>84</v>
      </c>
      <c r="L185" t="s">
        <v>85</v>
      </c>
      <c r="M185" t="s">
        <v>86</v>
      </c>
      <c r="N185">
        <v>2</v>
      </c>
      <c r="O185" s="1">
        <v>44707.323333333334</v>
      </c>
      <c r="P185" s="1">
        <v>44707.325648148151</v>
      </c>
      <c r="Q185">
        <v>48</v>
      </c>
      <c r="R185">
        <v>152</v>
      </c>
      <c r="S185" t="b">
        <v>0</v>
      </c>
      <c r="T185" t="s">
        <v>87</v>
      </c>
      <c r="U185" t="b">
        <v>0</v>
      </c>
      <c r="V185" t="s">
        <v>154</v>
      </c>
      <c r="W185" s="1">
        <v>44707.324456018519</v>
      </c>
      <c r="X185">
        <v>90</v>
      </c>
      <c r="Y185">
        <v>9</v>
      </c>
      <c r="Z185">
        <v>0</v>
      </c>
      <c r="AA185">
        <v>9</v>
      </c>
      <c r="AB185">
        <v>0</v>
      </c>
      <c r="AC185">
        <v>0</v>
      </c>
      <c r="AD185">
        <v>-9</v>
      </c>
      <c r="AE185">
        <v>0</v>
      </c>
      <c r="AF185">
        <v>0</v>
      </c>
      <c r="AG185">
        <v>0</v>
      </c>
      <c r="AH185" t="s">
        <v>106</v>
      </c>
      <c r="AI185" s="1">
        <v>44707.325648148151</v>
      </c>
      <c r="AJ185">
        <v>62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-9</v>
      </c>
      <c r="AQ185">
        <v>0</v>
      </c>
      <c r="AR185">
        <v>0</v>
      </c>
      <c r="AS185">
        <v>0</v>
      </c>
      <c r="AT185" t="s">
        <v>87</v>
      </c>
      <c r="AU185" t="s">
        <v>87</v>
      </c>
      <c r="AV185" t="s">
        <v>87</v>
      </c>
      <c r="AW185" t="s">
        <v>87</v>
      </c>
      <c r="AX185" t="s">
        <v>87</v>
      </c>
      <c r="AY185" t="s">
        <v>87</v>
      </c>
      <c r="AZ185" t="s">
        <v>87</v>
      </c>
      <c r="BA185" t="s">
        <v>87</v>
      </c>
      <c r="BB185" t="s">
        <v>87</v>
      </c>
      <c r="BC185" t="s">
        <v>87</v>
      </c>
      <c r="BD185" t="s">
        <v>87</v>
      </c>
      <c r="BE185" t="s">
        <v>87</v>
      </c>
    </row>
    <row r="186" spans="1:57">
      <c r="A186" t="s">
        <v>547</v>
      </c>
      <c r="B186" t="s">
        <v>79</v>
      </c>
      <c r="C186" t="s">
        <v>433</v>
      </c>
      <c r="D186" t="s">
        <v>81</v>
      </c>
      <c r="E186" s="2">
        <f>HYPERLINK("capsilon://?command=openfolder&amp;siteaddress=FAM.docvelocity-na8.net&amp;folderid=FX8BDB416D-B8BF-BA0F-0EBD-01A6DA4CCFF0","FX220312648")</f>
        <v>0</v>
      </c>
      <c r="F186" t="s">
        <v>19</v>
      </c>
      <c r="G186" t="s">
        <v>19</v>
      </c>
      <c r="H186" t="s">
        <v>82</v>
      </c>
      <c r="I186" t="s">
        <v>548</v>
      </c>
      <c r="J186">
        <v>0</v>
      </c>
      <c r="K186" t="s">
        <v>84</v>
      </c>
      <c r="L186" t="s">
        <v>85</v>
      </c>
      <c r="M186" t="s">
        <v>86</v>
      </c>
      <c r="N186">
        <v>2</v>
      </c>
      <c r="O186" s="1">
        <v>44707.324340277781</v>
      </c>
      <c r="P186" s="1">
        <v>44707.328564814816</v>
      </c>
      <c r="Q186">
        <v>61</v>
      </c>
      <c r="R186">
        <v>304</v>
      </c>
      <c r="S186" t="b">
        <v>0</v>
      </c>
      <c r="T186" t="s">
        <v>87</v>
      </c>
      <c r="U186" t="b">
        <v>0</v>
      </c>
      <c r="V186" t="s">
        <v>189</v>
      </c>
      <c r="W186" s="1">
        <v>44707.327268518522</v>
      </c>
      <c r="X186">
        <v>248</v>
      </c>
      <c r="Y186">
        <v>9</v>
      </c>
      <c r="Z186">
        <v>0</v>
      </c>
      <c r="AA186">
        <v>9</v>
      </c>
      <c r="AB186">
        <v>0</v>
      </c>
      <c r="AC186">
        <v>0</v>
      </c>
      <c r="AD186">
        <v>-9</v>
      </c>
      <c r="AE186">
        <v>0</v>
      </c>
      <c r="AF186">
        <v>0</v>
      </c>
      <c r="AG186">
        <v>0</v>
      </c>
      <c r="AH186" t="s">
        <v>106</v>
      </c>
      <c r="AI186" s="1">
        <v>44707.328564814816</v>
      </c>
      <c r="AJ186">
        <v>56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-9</v>
      </c>
      <c r="AQ186">
        <v>0</v>
      </c>
      <c r="AR186">
        <v>0</v>
      </c>
      <c r="AS186">
        <v>0</v>
      </c>
      <c r="AT186" t="s">
        <v>87</v>
      </c>
      <c r="AU186" t="s">
        <v>87</v>
      </c>
      <c r="AV186" t="s">
        <v>87</v>
      </c>
      <c r="AW186" t="s">
        <v>87</v>
      </c>
      <c r="AX186" t="s">
        <v>87</v>
      </c>
      <c r="AY186" t="s">
        <v>87</v>
      </c>
      <c r="AZ186" t="s">
        <v>87</v>
      </c>
      <c r="BA186" t="s">
        <v>87</v>
      </c>
      <c r="BB186" t="s">
        <v>87</v>
      </c>
      <c r="BC186" t="s">
        <v>87</v>
      </c>
      <c r="BD186" t="s">
        <v>87</v>
      </c>
      <c r="BE186" t="s">
        <v>87</v>
      </c>
    </row>
    <row r="187" spans="1:57">
      <c r="A187" t="s">
        <v>549</v>
      </c>
      <c r="B187" t="s">
        <v>79</v>
      </c>
      <c r="C187" t="s">
        <v>270</v>
      </c>
      <c r="D187" t="s">
        <v>81</v>
      </c>
      <c r="E187" s="2">
        <f>HYPERLINK("capsilon://?command=openfolder&amp;siteaddress=FAM.docvelocity-na8.net&amp;folderid=FX67E353A1-CBD8-2847-ED15-2113187D11F5","FX22051046")</f>
        <v>0</v>
      </c>
      <c r="F187" t="s">
        <v>19</v>
      </c>
      <c r="G187" t="s">
        <v>19</v>
      </c>
      <c r="H187" t="s">
        <v>82</v>
      </c>
      <c r="I187" t="s">
        <v>550</v>
      </c>
      <c r="J187">
        <v>0</v>
      </c>
      <c r="K187" t="s">
        <v>84</v>
      </c>
      <c r="L187" t="s">
        <v>85</v>
      </c>
      <c r="M187" t="s">
        <v>86</v>
      </c>
      <c r="N187">
        <v>1</v>
      </c>
      <c r="O187" s="1">
        <v>44707.491018518522</v>
      </c>
      <c r="P187" s="1">
        <v>44707.506504629629</v>
      </c>
      <c r="Q187">
        <v>1063</v>
      </c>
      <c r="R187">
        <v>275</v>
      </c>
      <c r="S187" t="b">
        <v>0</v>
      </c>
      <c r="T187" t="s">
        <v>87</v>
      </c>
      <c r="U187" t="b">
        <v>0</v>
      </c>
      <c r="V187" t="s">
        <v>88</v>
      </c>
      <c r="W187" s="1">
        <v>44707.506504629629</v>
      </c>
      <c r="X187">
        <v>159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52</v>
      </c>
      <c r="AF187">
        <v>0</v>
      </c>
      <c r="AG187">
        <v>1</v>
      </c>
      <c r="AH187" t="s">
        <v>87</v>
      </c>
      <c r="AI187" t="s">
        <v>87</v>
      </c>
      <c r="AJ187" t="s">
        <v>87</v>
      </c>
      <c r="AK187" t="s">
        <v>87</v>
      </c>
      <c r="AL187" t="s">
        <v>87</v>
      </c>
      <c r="AM187" t="s">
        <v>87</v>
      </c>
      <c r="AN187" t="s">
        <v>87</v>
      </c>
      <c r="AO187" t="s">
        <v>87</v>
      </c>
      <c r="AP187" t="s">
        <v>87</v>
      </c>
      <c r="AQ187" t="s">
        <v>87</v>
      </c>
      <c r="AR187" t="s">
        <v>87</v>
      </c>
      <c r="AS187" t="s">
        <v>87</v>
      </c>
      <c r="AT187" t="s">
        <v>87</v>
      </c>
      <c r="AU187" t="s">
        <v>87</v>
      </c>
      <c r="AV187" t="s">
        <v>87</v>
      </c>
      <c r="AW187" t="s">
        <v>87</v>
      </c>
      <c r="AX187" t="s">
        <v>87</v>
      </c>
      <c r="AY187" t="s">
        <v>87</v>
      </c>
      <c r="AZ187" t="s">
        <v>87</v>
      </c>
      <c r="BA187" t="s">
        <v>87</v>
      </c>
      <c r="BB187" t="s">
        <v>87</v>
      </c>
      <c r="BC187" t="s">
        <v>87</v>
      </c>
      <c r="BD187" t="s">
        <v>87</v>
      </c>
      <c r="BE187" t="s">
        <v>87</v>
      </c>
    </row>
    <row r="188" spans="1:57">
      <c r="A188" t="s">
        <v>551</v>
      </c>
      <c r="B188" t="s">
        <v>79</v>
      </c>
      <c r="C188" t="s">
        <v>270</v>
      </c>
      <c r="D188" t="s">
        <v>81</v>
      </c>
      <c r="E188" s="2">
        <f>HYPERLINK("capsilon://?command=openfolder&amp;siteaddress=FAM.docvelocity-na8.net&amp;folderid=FX67E353A1-CBD8-2847-ED15-2113187D11F5","FX22051046")</f>
        <v>0</v>
      </c>
      <c r="F188" t="s">
        <v>19</v>
      </c>
      <c r="G188" t="s">
        <v>19</v>
      </c>
      <c r="H188" t="s">
        <v>82</v>
      </c>
      <c r="I188" t="s">
        <v>550</v>
      </c>
      <c r="J188">
        <v>0</v>
      </c>
      <c r="K188" t="s">
        <v>84</v>
      </c>
      <c r="L188" t="s">
        <v>85</v>
      </c>
      <c r="M188" t="s">
        <v>86</v>
      </c>
      <c r="N188">
        <v>2</v>
      </c>
      <c r="O188" s="1">
        <v>44707.506840277776</v>
      </c>
      <c r="P188" s="1">
        <v>44707.514548611114</v>
      </c>
      <c r="Q188">
        <v>6</v>
      </c>
      <c r="R188">
        <v>660</v>
      </c>
      <c r="S188" t="b">
        <v>0</v>
      </c>
      <c r="T188" t="s">
        <v>87</v>
      </c>
      <c r="U188" t="b">
        <v>1</v>
      </c>
      <c r="V188" t="s">
        <v>88</v>
      </c>
      <c r="W188" s="1">
        <v>44707.51289351852</v>
      </c>
      <c r="X188">
        <v>522</v>
      </c>
      <c r="Y188">
        <v>37</v>
      </c>
      <c r="Z188">
        <v>0</v>
      </c>
      <c r="AA188">
        <v>37</v>
      </c>
      <c r="AB188">
        <v>0</v>
      </c>
      <c r="AC188">
        <v>34</v>
      </c>
      <c r="AD188">
        <v>-37</v>
      </c>
      <c r="AE188">
        <v>0</v>
      </c>
      <c r="AF188">
        <v>0</v>
      </c>
      <c r="AG188">
        <v>0</v>
      </c>
      <c r="AH188" t="s">
        <v>89</v>
      </c>
      <c r="AI188" s="1">
        <v>44707.514548611114</v>
      </c>
      <c r="AJ188">
        <v>138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-37</v>
      </c>
      <c r="AQ188">
        <v>0</v>
      </c>
      <c r="AR188">
        <v>0</v>
      </c>
      <c r="AS188">
        <v>0</v>
      </c>
      <c r="AT188" t="s">
        <v>87</v>
      </c>
      <c r="AU188" t="s">
        <v>87</v>
      </c>
      <c r="AV188" t="s">
        <v>87</v>
      </c>
      <c r="AW188" t="s">
        <v>87</v>
      </c>
      <c r="AX188" t="s">
        <v>87</v>
      </c>
      <c r="AY188" t="s">
        <v>87</v>
      </c>
      <c r="AZ188" t="s">
        <v>87</v>
      </c>
      <c r="BA188" t="s">
        <v>87</v>
      </c>
      <c r="BB188" t="s">
        <v>87</v>
      </c>
      <c r="BC188" t="s">
        <v>87</v>
      </c>
      <c r="BD188" t="s">
        <v>87</v>
      </c>
      <c r="BE188" t="s">
        <v>87</v>
      </c>
    </row>
    <row r="189" spans="1:57">
      <c r="A189" t="s">
        <v>552</v>
      </c>
      <c r="B189" t="s">
        <v>79</v>
      </c>
      <c r="C189" t="s">
        <v>553</v>
      </c>
      <c r="D189" t="s">
        <v>81</v>
      </c>
      <c r="E189" s="2">
        <f>HYPERLINK("capsilon://?command=openfolder&amp;siteaddress=FAM.docvelocity-na8.net&amp;folderid=FX465562D6-DF32-9CCE-D7EB-9C9C407B73F6","FX22049743")</f>
        <v>0</v>
      </c>
      <c r="F189" t="s">
        <v>19</v>
      </c>
      <c r="G189" t="s">
        <v>19</v>
      </c>
      <c r="H189" t="s">
        <v>82</v>
      </c>
      <c r="I189" t="s">
        <v>554</v>
      </c>
      <c r="J189">
        <v>200</v>
      </c>
      <c r="K189" t="s">
        <v>84</v>
      </c>
      <c r="L189" t="s">
        <v>85</v>
      </c>
      <c r="M189" t="s">
        <v>86</v>
      </c>
      <c r="N189">
        <v>1</v>
      </c>
      <c r="O189" s="1">
        <v>44684.690057870372</v>
      </c>
      <c r="P189" s="1">
        <v>44684.722337962965</v>
      </c>
      <c r="Q189">
        <v>2629</v>
      </c>
      <c r="R189">
        <v>160</v>
      </c>
      <c r="S189" t="b">
        <v>0</v>
      </c>
      <c r="T189" t="s">
        <v>87</v>
      </c>
      <c r="U189" t="b">
        <v>0</v>
      </c>
      <c r="V189" t="s">
        <v>150</v>
      </c>
      <c r="W189" s="1">
        <v>44684.722337962965</v>
      </c>
      <c r="X189">
        <v>64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200</v>
      </c>
      <c r="AE189">
        <v>195</v>
      </c>
      <c r="AF189">
        <v>0</v>
      </c>
      <c r="AG189">
        <v>2</v>
      </c>
      <c r="AH189" t="s">
        <v>87</v>
      </c>
      <c r="AI189" t="s">
        <v>87</v>
      </c>
      <c r="AJ189" t="s">
        <v>87</v>
      </c>
      <c r="AK189" t="s">
        <v>87</v>
      </c>
      <c r="AL189" t="s">
        <v>87</v>
      </c>
      <c r="AM189" t="s">
        <v>87</v>
      </c>
      <c r="AN189" t="s">
        <v>87</v>
      </c>
      <c r="AO189" t="s">
        <v>87</v>
      </c>
      <c r="AP189" t="s">
        <v>87</v>
      </c>
      <c r="AQ189" t="s">
        <v>87</v>
      </c>
      <c r="AR189" t="s">
        <v>87</v>
      </c>
      <c r="AS189" t="s">
        <v>87</v>
      </c>
      <c r="AT189" t="s">
        <v>87</v>
      </c>
      <c r="AU189" t="s">
        <v>87</v>
      </c>
      <c r="AV189" t="s">
        <v>87</v>
      </c>
      <c r="AW189" t="s">
        <v>87</v>
      </c>
      <c r="AX189" t="s">
        <v>87</v>
      </c>
      <c r="AY189" t="s">
        <v>87</v>
      </c>
      <c r="AZ189" t="s">
        <v>87</v>
      </c>
      <c r="BA189" t="s">
        <v>87</v>
      </c>
      <c r="BB189" t="s">
        <v>87</v>
      </c>
      <c r="BC189" t="s">
        <v>87</v>
      </c>
      <c r="BD189" t="s">
        <v>87</v>
      </c>
      <c r="BE189" t="s">
        <v>87</v>
      </c>
    </row>
    <row r="190" spans="1:57">
      <c r="A190" t="s">
        <v>555</v>
      </c>
      <c r="B190" t="s">
        <v>79</v>
      </c>
      <c r="C190" t="s">
        <v>556</v>
      </c>
      <c r="D190" t="s">
        <v>81</v>
      </c>
      <c r="E190" s="2">
        <f>HYPERLINK("capsilon://?command=openfolder&amp;siteaddress=FAM.docvelocity-na8.net&amp;folderid=FX23FA1E61-DB25-A17A-BEEC-B0DE88167579","FX2204347")</f>
        <v>0</v>
      </c>
      <c r="F190" t="s">
        <v>19</v>
      </c>
      <c r="G190" t="s">
        <v>19</v>
      </c>
      <c r="H190" t="s">
        <v>82</v>
      </c>
      <c r="I190" t="s">
        <v>557</v>
      </c>
      <c r="J190">
        <v>0</v>
      </c>
      <c r="K190" t="s">
        <v>84</v>
      </c>
      <c r="L190" t="s">
        <v>85</v>
      </c>
      <c r="M190" t="s">
        <v>86</v>
      </c>
      <c r="N190">
        <v>2</v>
      </c>
      <c r="O190" s="1">
        <v>44707.552071759259</v>
      </c>
      <c r="P190" s="1">
        <v>44707.575787037036</v>
      </c>
      <c r="Q190">
        <v>1606</v>
      </c>
      <c r="R190">
        <v>443</v>
      </c>
      <c r="S190" t="b">
        <v>0</v>
      </c>
      <c r="T190" t="s">
        <v>87</v>
      </c>
      <c r="U190" t="b">
        <v>0</v>
      </c>
      <c r="V190" t="s">
        <v>163</v>
      </c>
      <c r="W190" s="1">
        <v>44707.562210648146</v>
      </c>
      <c r="X190">
        <v>304</v>
      </c>
      <c r="Y190">
        <v>52</v>
      </c>
      <c r="Z190">
        <v>0</v>
      </c>
      <c r="AA190">
        <v>52</v>
      </c>
      <c r="AB190">
        <v>0</v>
      </c>
      <c r="AC190">
        <v>43</v>
      </c>
      <c r="AD190">
        <v>-52</v>
      </c>
      <c r="AE190">
        <v>0</v>
      </c>
      <c r="AF190">
        <v>0</v>
      </c>
      <c r="AG190">
        <v>0</v>
      </c>
      <c r="AH190" t="s">
        <v>89</v>
      </c>
      <c r="AI190" s="1">
        <v>44707.575787037036</v>
      </c>
      <c r="AJ190">
        <v>139</v>
      </c>
      <c r="AK190">
        <v>1</v>
      </c>
      <c r="AL190">
        <v>0</v>
      </c>
      <c r="AM190">
        <v>1</v>
      </c>
      <c r="AN190">
        <v>0</v>
      </c>
      <c r="AO190">
        <v>1</v>
      </c>
      <c r="AP190">
        <v>-53</v>
      </c>
      <c r="AQ190">
        <v>0</v>
      </c>
      <c r="AR190">
        <v>0</v>
      </c>
      <c r="AS190">
        <v>0</v>
      </c>
      <c r="AT190" t="s">
        <v>87</v>
      </c>
      <c r="AU190" t="s">
        <v>87</v>
      </c>
      <c r="AV190" t="s">
        <v>87</v>
      </c>
      <c r="AW190" t="s">
        <v>87</v>
      </c>
      <c r="AX190" t="s">
        <v>87</v>
      </c>
      <c r="AY190" t="s">
        <v>87</v>
      </c>
      <c r="AZ190" t="s">
        <v>87</v>
      </c>
      <c r="BA190" t="s">
        <v>87</v>
      </c>
      <c r="BB190" t="s">
        <v>87</v>
      </c>
      <c r="BC190" t="s">
        <v>87</v>
      </c>
      <c r="BD190" t="s">
        <v>87</v>
      </c>
      <c r="BE190" t="s">
        <v>87</v>
      </c>
    </row>
    <row r="191" spans="1:57">
      <c r="A191" t="s">
        <v>558</v>
      </c>
      <c r="B191" t="s">
        <v>79</v>
      </c>
      <c r="C191" t="s">
        <v>556</v>
      </c>
      <c r="D191" t="s">
        <v>81</v>
      </c>
      <c r="E191" s="2">
        <f>HYPERLINK("capsilon://?command=openfolder&amp;siteaddress=FAM.docvelocity-na8.net&amp;folderid=FX23FA1E61-DB25-A17A-BEEC-B0DE88167579","FX2204347")</f>
        <v>0</v>
      </c>
      <c r="F191" t="s">
        <v>19</v>
      </c>
      <c r="G191" t="s">
        <v>19</v>
      </c>
      <c r="H191" t="s">
        <v>82</v>
      </c>
      <c r="I191" t="s">
        <v>559</v>
      </c>
      <c r="J191">
        <v>0</v>
      </c>
      <c r="K191" t="s">
        <v>84</v>
      </c>
      <c r="L191" t="s">
        <v>85</v>
      </c>
      <c r="M191" t="s">
        <v>86</v>
      </c>
      <c r="N191">
        <v>2</v>
      </c>
      <c r="O191" s="1">
        <v>44707.553541666668</v>
      </c>
      <c r="P191" s="1">
        <v>44707.577592592592</v>
      </c>
      <c r="Q191">
        <v>920</v>
      </c>
      <c r="R191">
        <v>1158</v>
      </c>
      <c r="S191" t="b">
        <v>0</v>
      </c>
      <c r="T191" t="s">
        <v>87</v>
      </c>
      <c r="U191" t="b">
        <v>0</v>
      </c>
      <c r="V191" t="s">
        <v>114</v>
      </c>
      <c r="W191" s="1">
        <v>44707.571620370371</v>
      </c>
      <c r="X191">
        <v>975</v>
      </c>
      <c r="Y191">
        <v>52</v>
      </c>
      <c r="Z191">
        <v>0</v>
      </c>
      <c r="AA191">
        <v>52</v>
      </c>
      <c r="AB191">
        <v>0</v>
      </c>
      <c r="AC191">
        <v>21</v>
      </c>
      <c r="AD191">
        <v>-52</v>
      </c>
      <c r="AE191">
        <v>0</v>
      </c>
      <c r="AF191">
        <v>0</v>
      </c>
      <c r="AG191">
        <v>0</v>
      </c>
      <c r="AH191" t="s">
        <v>95</v>
      </c>
      <c r="AI191" s="1">
        <v>44707.577592592592</v>
      </c>
      <c r="AJ191">
        <v>183</v>
      </c>
      <c r="AK191">
        <v>6</v>
      </c>
      <c r="AL191">
        <v>0</v>
      </c>
      <c r="AM191">
        <v>6</v>
      </c>
      <c r="AN191">
        <v>0</v>
      </c>
      <c r="AO191">
        <v>6</v>
      </c>
      <c r="AP191">
        <v>-58</v>
      </c>
      <c r="AQ191">
        <v>0</v>
      </c>
      <c r="AR191">
        <v>0</v>
      </c>
      <c r="AS191">
        <v>0</v>
      </c>
      <c r="AT191" t="s">
        <v>87</v>
      </c>
      <c r="AU191" t="s">
        <v>87</v>
      </c>
      <c r="AV191" t="s">
        <v>87</v>
      </c>
      <c r="AW191" t="s">
        <v>87</v>
      </c>
      <c r="AX191" t="s">
        <v>87</v>
      </c>
      <c r="AY191" t="s">
        <v>87</v>
      </c>
      <c r="AZ191" t="s">
        <v>87</v>
      </c>
      <c r="BA191" t="s">
        <v>87</v>
      </c>
      <c r="BB191" t="s">
        <v>87</v>
      </c>
      <c r="BC191" t="s">
        <v>87</v>
      </c>
      <c r="BD191" t="s">
        <v>87</v>
      </c>
      <c r="BE191" t="s">
        <v>87</v>
      </c>
    </row>
    <row r="192" spans="1:57">
      <c r="A192" t="s">
        <v>560</v>
      </c>
      <c r="B192" t="s">
        <v>79</v>
      </c>
      <c r="C192" t="s">
        <v>244</v>
      </c>
      <c r="D192" t="s">
        <v>81</v>
      </c>
      <c r="E192" s="2">
        <f>HYPERLINK("capsilon://?command=openfolder&amp;siteaddress=FAM.docvelocity-na8.net&amp;folderid=FX854F8C33-DA5F-9A3B-287F-B95B17A777E9","FX22037565")</f>
        <v>0</v>
      </c>
      <c r="F192" t="s">
        <v>19</v>
      </c>
      <c r="G192" t="s">
        <v>19</v>
      </c>
      <c r="H192" t="s">
        <v>82</v>
      </c>
      <c r="I192" t="s">
        <v>561</v>
      </c>
      <c r="J192">
        <v>60</v>
      </c>
      <c r="K192" t="s">
        <v>84</v>
      </c>
      <c r="L192" t="s">
        <v>85</v>
      </c>
      <c r="M192" t="s">
        <v>86</v>
      </c>
      <c r="N192">
        <v>2</v>
      </c>
      <c r="O192" s="1">
        <v>44707.635601851849</v>
      </c>
      <c r="P192" s="1">
        <v>44707.64806712963</v>
      </c>
      <c r="Q192">
        <v>664</v>
      </c>
      <c r="R192">
        <v>413</v>
      </c>
      <c r="S192" t="b">
        <v>0</v>
      </c>
      <c r="T192" t="s">
        <v>87</v>
      </c>
      <c r="U192" t="b">
        <v>0</v>
      </c>
      <c r="V192" t="s">
        <v>88</v>
      </c>
      <c r="W192" s="1">
        <v>44707.645277777781</v>
      </c>
      <c r="X192">
        <v>254</v>
      </c>
      <c r="Y192">
        <v>55</v>
      </c>
      <c r="Z192">
        <v>0</v>
      </c>
      <c r="AA192">
        <v>55</v>
      </c>
      <c r="AB192">
        <v>0</v>
      </c>
      <c r="AC192">
        <v>9</v>
      </c>
      <c r="AD192">
        <v>5</v>
      </c>
      <c r="AE192">
        <v>0</v>
      </c>
      <c r="AF192">
        <v>0</v>
      </c>
      <c r="AG192">
        <v>0</v>
      </c>
      <c r="AH192" t="s">
        <v>89</v>
      </c>
      <c r="AI192" s="1">
        <v>44707.64806712963</v>
      </c>
      <c r="AJ192">
        <v>149</v>
      </c>
      <c r="AK192">
        <v>1</v>
      </c>
      <c r="AL192">
        <v>0</v>
      </c>
      <c r="AM192">
        <v>1</v>
      </c>
      <c r="AN192">
        <v>0</v>
      </c>
      <c r="AO192">
        <v>1</v>
      </c>
      <c r="AP192">
        <v>4</v>
      </c>
      <c r="AQ192">
        <v>0</v>
      </c>
      <c r="AR192">
        <v>0</v>
      </c>
      <c r="AS192">
        <v>0</v>
      </c>
      <c r="AT192" t="s">
        <v>87</v>
      </c>
      <c r="AU192" t="s">
        <v>87</v>
      </c>
      <c r="AV192" t="s">
        <v>87</v>
      </c>
      <c r="AW192" t="s">
        <v>87</v>
      </c>
      <c r="AX192" t="s">
        <v>87</v>
      </c>
      <c r="AY192" t="s">
        <v>87</v>
      </c>
      <c r="AZ192" t="s">
        <v>87</v>
      </c>
      <c r="BA192" t="s">
        <v>87</v>
      </c>
      <c r="BB192" t="s">
        <v>87</v>
      </c>
      <c r="BC192" t="s">
        <v>87</v>
      </c>
      <c r="BD192" t="s">
        <v>87</v>
      </c>
      <c r="BE192" t="s">
        <v>87</v>
      </c>
    </row>
    <row r="193" spans="1:57">
      <c r="A193" t="s">
        <v>562</v>
      </c>
      <c r="B193" t="s">
        <v>79</v>
      </c>
      <c r="C193" t="s">
        <v>244</v>
      </c>
      <c r="D193" t="s">
        <v>81</v>
      </c>
      <c r="E193" s="2">
        <f>HYPERLINK("capsilon://?command=openfolder&amp;siteaddress=FAM.docvelocity-na8.net&amp;folderid=FX854F8C33-DA5F-9A3B-287F-B95B17A777E9","FX22037565")</f>
        <v>0</v>
      </c>
      <c r="F193" t="s">
        <v>19</v>
      </c>
      <c r="G193" t="s">
        <v>19</v>
      </c>
      <c r="H193" t="s">
        <v>82</v>
      </c>
      <c r="I193" t="s">
        <v>563</v>
      </c>
      <c r="J193">
        <v>60</v>
      </c>
      <c r="K193" t="s">
        <v>84</v>
      </c>
      <c r="L193" t="s">
        <v>85</v>
      </c>
      <c r="M193" t="s">
        <v>86</v>
      </c>
      <c r="N193">
        <v>2</v>
      </c>
      <c r="O193" s="1">
        <v>44707.655636574076</v>
      </c>
      <c r="P193" s="1">
        <v>44707.673263888886</v>
      </c>
      <c r="Q193">
        <v>746</v>
      </c>
      <c r="R193">
        <v>777</v>
      </c>
      <c r="S193" t="b">
        <v>0</v>
      </c>
      <c r="T193" t="s">
        <v>87</v>
      </c>
      <c r="U193" t="b">
        <v>0</v>
      </c>
      <c r="V193" t="s">
        <v>110</v>
      </c>
      <c r="W193" s="1">
        <v>44707.669918981483</v>
      </c>
      <c r="X193">
        <v>565</v>
      </c>
      <c r="Y193">
        <v>55</v>
      </c>
      <c r="Z193">
        <v>0</v>
      </c>
      <c r="AA193">
        <v>55</v>
      </c>
      <c r="AB193">
        <v>0</v>
      </c>
      <c r="AC193">
        <v>7</v>
      </c>
      <c r="AD193">
        <v>5</v>
      </c>
      <c r="AE193">
        <v>0</v>
      </c>
      <c r="AF193">
        <v>0</v>
      </c>
      <c r="AG193">
        <v>0</v>
      </c>
      <c r="AH193" t="s">
        <v>89</v>
      </c>
      <c r="AI193" s="1">
        <v>44707.673263888886</v>
      </c>
      <c r="AJ193">
        <v>212</v>
      </c>
      <c r="AK193">
        <v>3</v>
      </c>
      <c r="AL193">
        <v>0</v>
      </c>
      <c r="AM193">
        <v>3</v>
      </c>
      <c r="AN193">
        <v>0</v>
      </c>
      <c r="AO193">
        <v>2</v>
      </c>
      <c r="AP193">
        <v>2</v>
      </c>
      <c r="AQ193">
        <v>0</v>
      </c>
      <c r="AR193">
        <v>0</v>
      </c>
      <c r="AS193">
        <v>0</v>
      </c>
      <c r="AT193" t="s">
        <v>87</v>
      </c>
      <c r="AU193" t="s">
        <v>87</v>
      </c>
      <c r="AV193" t="s">
        <v>87</v>
      </c>
      <c r="AW193" t="s">
        <v>87</v>
      </c>
      <c r="AX193" t="s">
        <v>87</v>
      </c>
      <c r="AY193" t="s">
        <v>87</v>
      </c>
      <c r="AZ193" t="s">
        <v>87</v>
      </c>
      <c r="BA193" t="s">
        <v>87</v>
      </c>
      <c r="BB193" t="s">
        <v>87</v>
      </c>
      <c r="BC193" t="s">
        <v>87</v>
      </c>
      <c r="BD193" t="s">
        <v>87</v>
      </c>
      <c r="BE193" t="s">
        <v>87</v>
      </c>
    </row>
    <row r="194" spans="1:57">
      <c r="A194" t="s">
        <v>564</v>
      </c>
      <c r="B194" t="s">
        <v>79</v>
      </c>
      <c r="C194" t="s">
        <v>565</v>
      </c>
      <c r="D194" t="s">
        <v>81</v>
      </c>
      <c r="E194" s="2">
        <f>HYPERLINK("capsilon://?command=openfolder&amp;siteaddress=FAM.docvelocity-na8.net&amp;folderid=FX0A653612-F177-DA22-4ED5-D6801CB2CF21","FX22051414")</f>
        <v>0</v>
      </c>
      <c r="F194" t="s">
        <v>19</v>
      </c>
      <c r="G194" t="s">
        <v>19</v>
      </c>
      <c r="H194" t="s">
        <v>82</v>
      </c>
      <c r="I194" t="s">
        <v>566</v>
      </c>
      <c r="J194">
        <v>32</v>
      </c>
      <c r="K194" t="s">
        <v>84</v>
      </c>
      <c r="L194" t="s">
        <v>85</v>
      </c>
      <c r="M194" t="s">
        <v>86</v>
      </c>
      <c r="N194">
        <v>2</v>
      </c>
      <c r="O194" s="1">
        <v>44707.732557870368</v>
      </c>
      <c r="P194" s="1">
        <v>44707.765034722222</v>
      </c>
      <c r="Q194">
        <v>2694</v>
      </c>
      <c r="R194">
        <v>112</v>
      </c>
      <c r="S194" t="b">
        <v>0</v>
      </c>
      <c r="T194" t="s">
        <v>87</v>
      </c>
      <c r="U194" t="b">
        <v>0</v>
      </c>
      <c r="V194" t="s">
        <v>163</v>
      </c>
      <c r="W194" s="1">
        <v>44707.749652777777</v>
      </c>
      <c r="X194">
        <v>40</v>
      </c>
      <c r="Y194">
        <v>0</v>
      </c>
      <c r="Z194">
        <v>0</v>
      </c>
      <c r="AA194">
        <v>0</v>
      </c>
      <c r="AB194">
        <v>27</v>
      </c>
      <c r="AC194">
        <v>0</v>
      </c>
      <c r="AD194">
        <v>32</v>
      </c>
      <c r="AE194">
        <v>0</v>
      </c>
      <c r="AF194">
        <v>0</v>
      </c>
      <c r="AG194">
        <v>0</v>
      </c>
      <c r="AH194" t="s">
        <v>95</v>
      </c>
      <c r="AI194" s="1">
        <v>44707.765034722222</v>
      </c>
      <c r="AJ194">
        <v>47</v>
      </c>
      <c r="AK194">
        <v>0</v>
      </c>
      <c r="AL194">
        <v>0</v>
      </c>
      <c r="AM194">
        <v>0</v>
      </c>
      <c r="AN194">
        <v>27</v>
      </c>
      <c r="AO194">
        <v>0</v>
      </c>
      <c r="AP194">
        <v>32</v>
      </c>
      <c r="AQ194">
        <v>0</v>
      </c>
      <c r="AR194">
        <v>0</v>
      </c>
      <c r="AS194">
        <v>0</v>
      </c>
      <c r="AT194" t="s">
        <v>87</v>
      </c>
      <c r="AU194" t="s">
        <v>87</v>
      </c>
      <c r="AV194" t="s">
        <v>87</v>
      </c>
      <c r="AW194" t="s">
        <v>87</v>
      </c>
      <c r="AX194" t="s">
        <v>87</v>
      </c>
      <c r="AY194" t="s">
        <v>87</v>
      </c>
      <c r="AZ194" t="s">
        <v>87</v>
      </c>
      <c r="BA194" t="s">
        <v>87</v>
      </c>
      <c r="BB194" t="s">
        <v>87</v>
      </c>
      <c r="BC194" t="s">
        <v>87</v>
      </c>
      <c r="BD194" t="s">
        <v>87</v>
      </c>
      <c r="BE194" t="s">
        <v>87</v>
      </c>
    </row>
    <row r="195" spans="1:57">
      <c r="A195" t="s">
        <v>567</v>
      </c>
      <c r="B195" t="s">
        <v>79</v>
      </c>
      <c r="C195" t="s">
        <v>568</v>
      </c>
      <c r="D195" t="s">
        <v>81</v>
      </c>
      <c r="E195" s="2">
        <f>HYPERLINK("capsilon://?command=openfolder&amp;siteaddress=FAM.docvelocity-na8.net&amp;folderid=FX8727512B-A3DD-66EB-3504-032FF9CB10ED","FX22048410")</f>
        <v>0</v>
      </c>
      <c r="F195" t="s">
        <v>19</v>
      </c>
      <c r="G195" t="s">
        <v>19</v>
      </c>
      <c r="H195" t="s">
        <v>82</v>
      </c>
      <c r="I195" t="s">
        <v>569</v>
      </c>
      <c r="J195">
        <v>28</v>
      </c>
      <c r="K195" t="s">
        <v>84</v>
      </c>
      <c r="L195" t="s">
        <v>85</v>
      </c>
      <c r="M195" t="s">
        <v>86</v>
      </c>
      <c r="N195">
        <v>2</v>
      </c>
      <c r="O195" s="1">
        <v>44707.89130787037</v>
      </c>
      <c r="P195" s="1">
        <v>44708.093680555554</v>
      </c>
      <c r="Q195">
        <v>17168</v>
      </c>
      <c r="R195">
        <v>317</v>
      </c>
      <c r="S195" t="b">
        <v>0</v>
      </c>
      <c r="T195" t="s">
        <v>87</v>
      </c>
      <c r="U195" t="b">
        <v>0</v>
      </c>
      <c r="V195" t="s">
        <v>570</v>
      </c>
      <c r="W195" s="1">
        <v>44708.075196759259</v>
      </c>
      <c r="X195">
        <v>139</v>
      </c>
      <c r="Y195">
        <v>21</v>
      </c>
      <c r="Z195">
        <v>0</v>
      </c>
      <c r="AA195">
        <v>21</v>
      </c>
      <c r="AB195">
        <v>0</v>
      </c>
      <c r="AC195">
        <v>0</v>
      </c>
      <c r="AD195">
        <v>7</v>
      </c>
      <c r="AE195">
        <v>0</v>
      </c>
      <c r="AF195">
        <v>0</v>
      </c>
      <c r="AG195">
        <v>0</v>
      </c>
      <c r="AH195" t="s">
        <v>284</v>
      </c>
      <c r="AI195" s="1">
        <v>44708.093680555554</v>
      </c>
      <c r="AJ195">
        <v>143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7</v>
      </c>
      <c r="AQ195">
        <v>0</v>
      </c>
      <c r="AR195">
        <v>0</v>
      </c>
      <c r="AS195">
        <v>0</v>
      </c>
      <c r="AT195" t="s">
        <v>87</v>
      </c>
      <c r="AU195" t="s">
        <v>87</v>
      </c>
      <c r="AV195" t="s">
        <v>87</v>
      </c>
      <c r="AW195" t="s">
        <v>87</v>
      </c>
      <c r="AX195" t="s">
        <v>87</v>
      </c>
      <c r="AY195" t="s">
        <v>87</v>
      </c>
      <c r="AZ195" t="s">
        <v>87</v>
      </c>
      <c r="BA195" t="s">
        <v>87</v>
      </c>
      <c r="BB195" t="s">
        <v>87</v>
      </c>
      <c r="BC195" t="s">
        <v>87</v>
      </c>
      <c r="BD195" t="s">
        <v>87</v>
      </c>
      <c r="BE195" t="s">
        <v>87</v>
      </c>
    </row>
    <row r="196" spans="1:57">
      <c r="A196" t="s">
        <v>571</v>
      </c>
      <c r="B196" t="s">
        <v>79</v>
      </c>
      <c r="C196" t="s">
        <v>128</v>
      </c>
      <c r="D196" t="s">
        <v>81</v>
      </c>
      <c r="E196" s="2">
        <f>HYPERLINK("capsilon://?command=openfolder&amp;siteaddress=FAM.docvelocity-na8.net&amp;folderid=FX87C9B70C-39D1-0685-B41F-6E11A3DAC081","FX22049774")</f>
        <v>0</v>
      </c>
      <c r="F196" t="s">
        <v>19</v>
      </c>
      <c r="G196" t="s">
        <v>19</v>
      </c>
      <c r="H196" t="s">
        <v>82</v>
      </c>
      <c r="I196" t="s">
        <v>572</v>
      </c>
      <c r="J196">
        <v>0</v>
      </c>
      <c r="K196" t="s">
        <v>84</v>
      </c>
      <c r="L196" t="s">
        <v>85</v>
      </c>
      <c r="M196" t="s">
        <v>86</v>
      </c>
      <c r="N196">
        <v>2</v>
      </c>
      <c r="O196" s="1">
        <v>44708.342870370368</v>
      </c>
      <c r="P196" s="1">
        <v>44708.393657407411</v>
      </c>
      <c r="Q196">
        <v>4250</v>
      </c>
      <c r="R196">
        <v>138</v>
      </c>
      <c r="S196" t="b">
        <v>0</v>
      </c>
      <c r="T196" t="s">
        <v>87</v>
      </c>
      <c r="U196" t="b">
        <v>0</v>
      </c>
      <c r="V196" t="s">
        <v>154</v>
      </c>
      <c r="W196" s="1">
        <v>44708.359918981485</v>
      </c>
      <c r="X196">
        <v>103</v>
      </c>
      <c r="Y196">
        <v>0</v>
      </c>
      <c r="Z196">
        <v>0</v>
      </c>
      <c r="AA196">
        <v>0</v>
      </c>
      <c r="AB196">
        <v>52</v>
      </c>
      <c r="AC196">
        <v>0</v>
      </c>
      <c r="AD196">
        <v>0</v>
      </c>
      <c r="AE196">
        <v>0</v>
      </c>
      <c r="AF196">
        <v>0</v>
      </c>
      <c r="AG196">
        <v>0</v>
      </c>
      <c r="AH196" t="s">
        <v>106</v>
      </c>
      <c r="AI196" s="1">
        <v>44708.393657407411</v>
      </c>
      <c r="AJ196">
        <v>21</v>
      </c>
      <c r="AK196">
        <v>0</v>
      </c>
      <c r="AL196">
        <v>0</v>
      </c>
      <c r="AM196">
        <v>0</v>
      </c>
      <c r="AN196">
        <v>52</v>
      </c>
      <c r="AO196">
        <v>0</v>
      </c>
      <c r="AP196">
        <v>0</v>
      </c>
      <c r="AQ196">
        <v>0</v>
      </c>
      <c r="AR196">
        <v>0</v>
      </c>
      <c r="AS196">
        <v>0</v>
      </c>
      <c r="AT196" t="s">
        <v>87</v>
      </c>
      <c r="AU196" t="s">
        <v>87</v>
      </c>
      <c r="AV196" t="s">
        <v>87</v>
      </c>
      <c r="AW196" t="s">
        <v>87</v>
      </c>
      <c r="AX196" t="s">
        <v>87</v>
      </c>
      <c r="AY196" t="s">
        <v>87</v>
      </c>
      <c r="AZ196" t="s">
        <v>87</v>
      </c>
      <c r="BA196" t="s">
        <v>87</v>
      </c>
      <c r="BB196" t="s">
        <v>87</v>
      </c>
      <c r="BC196" t="s">
        <v>87</v>
      </c>
      <c r="BD196" t="s">
        <v>87</v>
      </c>
      <c r="BE196" t="s">
        <v>87</v>
      </c>
    </row>
    <row r="197" spans="1:57">
      <c r="A197" t="s">
        <v>573</v>
      </c>
      <c r="B197" t="s">
        <v>79</v>
      </c>
      <c r="C197" t="s">
        <v>128</v>
      </c>
      <c r="D197" t="s">
        <v>81</v>
      </c>
      <c r="E197" s="2">
        <f>HYPERLINK("capsilon://?command=openfolder&amp;siteaddress=FAM.docvelocity-na8.net&amp;folderid=FX87C9B70C-39D1-0685-B41F-6E11A3DAC081","FX22049774")</f>
        <v>0</v>
      </c>
      <c r="F197" t="s">
        <v>19</v>
      </c>
      <c r="G197" t="s">
        <v>19</v>
      </c>
      <c r="H197" t="s">
        <v>82</v>
      </c>
      <c r="I197" t="s">
        <v>574</v>
      </c>
      <c r="J197">
        <v>0</v>
      </c>
      <c r="K197" t="s">
        <v>84</v>
      </c>
      <c r="L197" t="s">
        <v>85</v>
      </c>
      <c r="M197" t="s">
        <v>86</v>
      </c>
      <c r="N197">
        <v>2</v>
      </c>
      <c r="O197" s="1">
        <v>44708.352199074077</v>
      </c>
      <c r="P197" s="1">
        <v>44708.393761574072</v>
      </c>
      <c r="Q197">
        <v>3522</v>
      </c>
      <c r="R197">
        <v>69</v>
      </c>
      <c r="S197" t="b">
        <v>0</v>
      </c>
      <c r="T197" t="s">
        <v>87</v>
      </c>
      <c r="U197" t="b">
        <v>0</v>
      </c>
      <c r="V197" t="s">
        <v>154</v>
      </c>
      <c r="W197" s="1">
        <v>44708.360555555555</v>
      </c>
      <c r="X197">
        <v>54</v>
      </c>
      <c r="Y197">
        <v>0</v>
      </c>
      <c r="Z197">
        <v>0</v>
      </c>
      <c r="AA197">
        <v>0</v>
      </c>
      <c r="AB197">
        <v>52</v>
      </c>
      <c r="AC197">
        <v>0</v>
      </c>
      <c r="AD197">
        <v>0</v>
      </c>
      <c r="AE197">
        <v>0</v>
      </c>
      <c r="AF197">
        <v>0</v>
      </c>
      <c r="AG197">
        <v>0</v>
      </c>
      <c r="AH197" t="s">
        <v>106</v>
      </c>
      <c r="AI197" s="1">
        <v>44708.393761574072</v>
      </c>
      <c r="AJ197">
        <v>8</v>
      </c>
      <c r="AK197">
        <v>0</v>
      </c>
      <c r="AL197">
        <v>0</v>
      </c>
      <c r="AM197">
        <v>0</v>
      </c>
      <c r="AN197">
        <v>52</v>
      </c>
      <c r="AO197">
        <v>0</v>
      </c>
      <c r="AP197">
        <v>0</v>
      </c>
      <c r="AQ197">
        <v>0</v>
      </c>
      <c r="AR197">
        <v>0</v>
      </c>
      <c r="AS197">
        <v>0</v>
      </c>
      <c r="AT197" t="s">
        <v>87</v>
      </c>
      <c r="AU197" t="s">
        <v>87</v>
      </c>
      <c r="AV197" t="s">
        <v>87</v>
      </c>
      <c r="AW197" t="s">
        <v>87</v>
      </c>
      <c r="AX197" t="s">
        <v>87</v>
      </c>
      <c r="AY197" t="s">
        <v>87</v>
      </c>
      <c r="AZ197" t="s">
        <v>87</v>
      </c>
      <c r="BA197" t="s">
        <v>87</v>
      </c>
      <c r="BB197" t="s">
        <v>87</v>
      </c>
      <c r="BC197" t="s">
        <v>87</v>
      </c>
      <c r="BD197" t="s">
        <v>87</v>
      </c>
      <c r="BE197" t="s">
        <v>87</v>
      </c>
    </row>
    <row r="198" spans="1:57">
      <c r="A198" t="s">
        <v>575</v>
      </c>
      <c r="B198" t="s">
        <v>79</v>
      </c>
      <c r="C198" t="s">
        <v>553</v>
      </c>
      <c r="D198" t="s">
        <v>81</v>
      </c>
      <c r="E198" s="2">
        <f>HYPERLINK("capsilon://?command=openfolder&amp;siteaddress=FAM.docvelocity-na8.net&amp;folderid=FX465562D6-DF32-9CCE-D7EB-9C9C407B73F6","FX22049743")</f>
        <v>0</v>
      </c>
      <c r="F198" t="s">
        <v>19</v>
      </c>
      <c r="G198" t="s">
        <v>19</v>
      </c>
      <c r="H198" t="s">
        <v>82</v>
      </c>
      <c r="I198" t="s">
        <v>554</v>
      </c>
      <c r="J198">
        <v>224</v>
      </c>
      <c r="K198" t="s">
        <v>84</v>
      </c>
      <c r="L198" t="s">
        <v>85</v>
      </c>
      <c r="M198" t="s">
        <v>86</v>
      </c>
      <c r="N198">
        <v>2</v>
      </c>
      <c r="O198" s="1">
        <v>44684.722974537035</v>
      </c>
      <c r="P198" s="1">
        <v>44684.73646990741</v>
      </c>
      <c r="Q198">
        <v>116</v>
      </c>
      <c r="R198">
        <v>1050</v>
      </c>
      <c r="S198" t="b">
        <v>0</v>
      </c>
      <c r="T198" t="s">
        <v>87</v>
      </c>
      <c r="U198" t="b">
        <v>1</v>
      </c>
      <c r="V198" t="s">
        <v>99</v>
      </c>
      <c r="W198" s="1">
        <v>44684.729305555556</v>
      </c>
      <c r="X198">
        <v>536</v>
      </c>
      <c r="Y198">
        <v>86</v>
      </c>
      <c r="Z198">
        <v>0</v>
      </c>
      <c r="AA198">
        <v>86</v>
      </c>
      <c r="AB198">
        <v>0</v>
      </c>
      <c r="AC198">
        <v>17</v>
      </c>
      <c r="AD198">
        <v>138</v>
      </c>
      <c r="AE198">
        <v>0</v>
      </c>
      <c r="AF198">
        <v>0</v>
      </c>
      <c r="AG198">
        <v>0</v>
      </c>
      <c r="AH198" t="s">
        <v>95</v>
      </c>
      <c r="AI198" s="1">
        <v>44684.73646990741</v>
      </c>
      <c r="AJ198">
        <v>514</v>
      </c>
      <c r="AK198">
        <v>3</v>
      </c>
      <c r="AL198">
        <v>0</v>
      </c>
      <c r="AM198">
        <v>3</v>
      </c>
      <c r="AN198">
        <v>0</v>
      </c>
      <c r="AO198">
        <v>3</v>
      </c>
      <c r="AP198">
        <v>135</v>
      </c>
      <c r="AQ198">
        <v>0</v>
      </c>
      <c r="AR198">
        <v>0</v>
      </c>
      <c r="AS198">
        <v>0</v>
      </c>
      <c r="AT198" t="s">
        <v>87</v>
      </c>
      <c r="AU198" t="s">
        <v>87</v>
      </c>
      <c r="AV198" t="s">
        <v>87</v>
      </c>
      <c r="AW198" t="s">
        <v>87</v>
      </c>
      <c r="AX198" t="s">
        <v>87</v>
      </c>
      <c r="AY198" t="s">
        <v>87</v>
      </c>
      <c r="AZ198" t="s">
        <v>87</v>
      </c>
      <c r="BA198" t="s">
        <v>87</v>
      </c>
      <c r="BB198" t="s">
        <v>87</v>
      </c>
      <c r="BC198" t="s">
        <v>87</v>
      </c>
      <c r="BD198" t="s">
        <v>87</v>
      </c>
      <c r="BE198" t="s">
        <v>87</v>
      </c>
    </row>
    <row r="199" spans="1:57">
      <c r="A199" t="s">
        <v>576</v>
      </c>
      <c r="B199" t="s">
        <v>79</v>
      </c>
      <c r="C199" t="s">
        <v>556</v>
      </c>
      <c r="D199" t="s">
        <v>81</v>
      </c>
      <c r="E199" s="2">
        <f>HYPERLINK("capsilon://?command=openfolder&amp;siteaddress=FAM.docvelocity-na8.net&amp;folderid=FX23FA1E61-DB25-A17A-BEEC-B0DE88167579","FX2204347")</f>
        <v>0</v>
      </c>
      <c r="F199" t="s">
        <v>19</v>
      </c>
      <c r="G199" t="s">
        <v>19</v>
      </c>
      <c r="H199" t="s">
        <v>82</v>
      </c>
      <c r="I199" t="s">
        <v>577</v>
      </c>
      <c r="J199">
        <v>0</v>
      </c>
      <c r="K199" t="s">
        <v>84</v>
      </c>
      <c r="L199" t="s">
        <v>85</v>
      </c>
      <c r="M199" t="s">
        <v>86</v>
      </c>
      <c r="N199">
        <v>2</v>
      </c>
      <c r="O199" s="1">
        <v>44708.486041666663</v>
      </c>
      <c r="P199" s="1">
        <v>44708.507291666669</v>
      </c>
      <c r="Q199">
        <v>1246</v>
      </c>
      <c r="R199">
        <v>590</v>
      </c>
      <c r="S199" t="b">
        <v>0</v>
      </c>
      <c r="T199" t="s">
        <v>87</v>
      </c>
      <c r="U199" t="b">
        <v>0</v>
      </c>
      <c r="V199" t="s">
        <v>114</v>
      </c>
      <c r="W199" s="1">
        <v>44708.492615740739</v>
      </c>
      <c r="X199">
        <v>349</v>
      </c>
      <c r="Y199">
        <v>52</v>
      </c>
      <c r="Z199">
        <v>0</v>
      </c>
      <c r="AA199">
        <v>52</v>
      </c>
      <c r="AB199">
        <v>0</v>
      </c>
      <c r="AC199">
        <v>11</v>
      </c>
      <c r="AD199">
        <v>-52</v>
      </c>
      <c r="AE199">
        <v>0</v>
      </c>
      <c r="AF199">
        <v>0</v>
      </c>
      <c r="AG199">
        <v>0</v>
      </c>
      <c r="AH199" t="s">
        <v>89</v>
      </c>
      <c r="AI199" s="1">
        <v>44708.507291666669</v>
      </c>
      <c r="AJ199">
        <v>95</v>
      </c>
      <c r="AK199">
        <v>1</v>
      </c>
      <c r="AL199">
        <v>0</v>
      </c>
      <c r="AM199">
        <v>1</v>
      </c>
      <c r="AN199">
        <v>0</v>
      </c>
      <c r="AO199">
        <v>1</v>
      </c>
      <c r="AP199">
        <v>-53</v>
      </c>
      <c r="AQ199">
        <v>0</v>
      </c>
      <c r="AR199">
        <v>0</v>
      </c>
      <c r="AS199">
        <v>0</v>
      </c>
      <c r="AT199" t="s">
        <v>87</v>
      </c>
      <c r="AU199" t="s">
        <v>87</v>
      </c>
      <c r="AV199" t="s">
        <v>87</v>
      </c>
      <c r="AW199" t="s">
        <v>87</v>
      </c>
      <c r="AX199" t="s">
        <v>87</v>
      </c>
      <c r="AY199" t="s">
        <v>87</v>
      </c>
      <c r="AZ199" t="s">
        <v>87</v>
      </c>
      <c r="BA199" t="s">
        <v>87</v>
      </c>
      <c r="BB199" t="s">
        <v>87</v>
      </c>
      <c r="BC199" t="s">
        <v>87</v>
      </c>
      <c r="BD199" t="s">
        <v>87</v>
      </c>
      <c r="BE199" t="s">
        <v>87</v>
      </c>
    </row>
    <row r="200" spans="1:57">
      <c r="A200" t="s">
        <v>578</v>
      </c>
      <c r="B200" t="s">
        <v>79</v>
      </c>
      <c r="C200" t="s">
        <v>244</v>
      </c>
      <c r="D200" t="s">
        <v>81</v>
      </c>
      <c r="E200" s="2">
        <f>HYPERLINK("capsilon://?command=openfolder&amp;siteaddress=FAM.docvelocity-na8.net&amp;folderid=FX854F8C33-DA5F-9A3B-287F-B95B17A777E9","FX22037565")</f>
        <v>0</v>
      </c>
      <c r="F200" t="s">
        <v>19</v>
      </c>
      <c r="G200" t="s">
        <v>19</v>
      </c>
      <c r="H200" t="s">
        <v>82</v>
      </c>
      <c r="I200" t="s">
        <v>579</v>
      </c>
      <c r="J200">
        <v>46</v>
      </c>
      <c r="K200" t="s">
        <v>84</v>
      </c>
      <c r="L200" t="s">
        <v>85</v>
      </c>
      <c r="M200" t="s">
        <v>86</v>
      </c>
      <c r="N200">
        <v>2</v>
      </c>
      <c r="O200" s="1">
        <v>44708.501388888886</v>
      </c>
      <c r="P200" s="1">
        <v>44708.525671296295</v>
      </c>
      <c r="Q200">
        <v>802</v>
      </c>
      <c r="R200">
        <v>1296</v>
      </c>
      <c r="S200" t="b">
        <v>0</v>
      </c>
      <c r="T200" t="s">
        <v>87</v>
      </c>
      <c r="U200" t="b">
        <v>0</v>
      </c>
      <c r="V200" t="s">
        <v>110</v>
      </c>
      <c r="W200" s="1">
        <v>44708.512337962966</v>
      </c>
      <c r="X200">
        <v>883</v>
      </c>
      <c r="Y200">
        <v>55</v>
      </c>
      <c r="Z200">
        <v>0</v>
      </c>
      <c r="AA200">
        <v>55</v>
      </c>
      <c r="AB200">
        <v>0</v>
      </c>
      <c r="AC200">
        <v>24</v>
      </c>
      <c r="AD200">
        <v>-9</v>
      </c>
      <c r="AE200">
        <v>0</v>
      </c>
      <c r="AF200">
        <v>0</v>
      </c>
      <c r="AG200">
        <v>0</v>
      </c>
      <c r="AH200" t="s">
        <v>95</v>
      </c>
      <c r="AI200" s="1">
        <v>44708.525671296295</v>
      </c>
      <c r="AJ200">
        <v>413</v>
      </c>
      <c r="AK200">
        <v>1</v>
      </c>
      <c r="AL200">
        <v>0</v>
      </c>
      <c r="AM200">
        <v>1</v>
      </c>
      <c r="AN200">
        <v>0</v>
      </c>
      <c r="AO200">
        <v>1</v>
      </c>
      <c r="AP200">
        <v>-10</v>
      </c>
      <c r="AQ200">
        <v>0</v>
      </c>
      <c r="AR200">
        <v>0</v>
      </c>
      <c r="AS200">
        <v>0</v>
      </c>
      <c r="AT200" t="s">
        <v>87</v>
      </c>
      <c r="AU200" t="s">
        <v>87</v>
      </c>
      <c r="AV200" t="s">
        <v>87</v>
      </c>
      <c r="AW200" t="s">
        <v>87</v>
      </c>
      <c r="AX200" t="s">
        <v>87</v>
      </c>
      <c r="AY200" t="s">
        <v>87</v>
      </c>
      <c r="AZ200" t="s">
        <v>87</v>
      </c>
      <c r="BA200" t="s">
        <v>87</v>
      </c>
      <c r="BB200" t="s">
        <v>87</v>
      </c>
      <c r="BC200" t="s">
        <v>87</v>
      </c>
      <c r="BD200" t="s">
        <v>87</v>
      </c>
      <c r="BE200" t="s">
        <v>87</v>
      </c>
    </row>
    <row r="201" spans="1:57">
      <c r="A201" t="s">
        <v>580</v>
      </c>
      <c r="B201" t="s">
        <v>79</v>
      </c>
      <c r="C201" t="s">
        <v>581</v>
      </c>
      <c r="D201" t="s">
        <v>81</v>
      </c>
      <c r="E201" s="2">
        <f>HYPERLINK("capsilon://?command=openfolder&amp;siteaddress=FAM.docvelocity-na8.net&amp;folderid=FX96A88FA9-5099-9F87-AB2A-048D18E4D956","FX22055531")</f>
        <v>0</v>
      </c>
      <c r="F201" t="s">
        <v>19</v>
      </c>
      <c r="G201" t="s">
        <v>19</v>
      </c>
      <c r="H201" t="s">
        <v>82</v>
      </c>
      <c r="I201" t="s">
        <v>582</v>
      </c>
      <c r="J201">
        <v>0</v>
      </c>
      <c r="K201" t="s">
        <v>84</v>
      </c>
      <c r="L201" t="s">
        <v>85</v>
      </c>
      <c r="M201" t="s">
        <v>86</v>
      </c>
      <c r="N201">
        <v>2</v>
      </c>
      <c r="O201" s="1">
        <v>44708.612326388888</v>
      </c>
      <c r="P201" s="1">
        <v>44708.663171296299</v>
      </c>
      <c r="Q201">
        <v>4162</v>
      </c>
      <c r="R201">
        <v>231</v>
      </c>
      <c r="S201" t="b">
        <v>0</v>
      </c>
      <c r="T201" t="s">
        <v>87</v>
      </c>
      <c r="U201" t="b">
        <v>0</v>
      </c>
      <c r="V201" t="s">
        <v>114</v>
      </c>
      <c r="W201" s="1">
        <v>44708.615069444444</v>
      </c>
      <c r="X201">
        <v>185</v>
      </c>
      <c r="Y201">
        <v>9</v>
      </c>
      <c r="Z201">
        <v>0</v>
      </c>
      <c r="AA201">
        <v>9</v>
      </c>
      <c r="AB201">
        <v>0</v>
      </c>
      <c r="AC201">
        <v>2</v>
      </c>
      <c r="AD201">
        <v>-9</v>
      </c>
      <c r="AE201">
        <v>0</v>
      </c>
      <c r="AF201">
        <v>0</v>
      </c>
      <c r="AG201">
        <v>0</v>
      </c>
      <c r="AH201" t="s">
        <v>89</v>
      </c>
      <c r="AI201" s="1">
        <v>44708.663171296299</v>
      </c>
      <c r="AJ201">
        <v>46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-9</v>
      </c>
      <c r="AQ201">
        <v>0</v>
      </c>
      <c r="AR201">
        <v>0</v>
      </c>
      <c r="AS201">
        <v>0</v>
      </c>
      <c r="AT201" t="s">
        <v>87</v>
      </c>
      <c r="AU201" t="s">
        <v>87</v>
      </c>
      <c r="AV201" t="s">
        <v>87</v>
      </c>
      <c r="AW201" t="s">
        <v>87</v>
      </c>
      <c r="AX201" t="s">
        <v>87</v>
      </c>
      <c r="AY201" t="s">
        <v>87</v>
      </c>
      <c r="AZ201" t="s">
        <v>87</v>
      </c>
      <c r="BA201" t="s">
        <v>87</v>
      </c>
      <c r="BB201" t="s">
        <v>87</v>
      </c>
      <c r="BC201" t="s">
        <v>87</v>
      </c>
      <c r="BD201" t="s">
        <v>87</v>
      </c>
      <c r="BE201" t="s">
        <v>87</v>
      </c>
    </row>
    <row r="202" spans="1:57">
      <c r="A202" t="s">
        <v>583</v>
      </c>
      <c r="B202" t="s">
        <v>79</v>
      </c>
      <c r="C202" t="s">
        <v>568</v>
      </c>
      <c r="D202" t="s">
        <v>81</v>
      </c>
      <c r="E202" s="2">
        <f>HYPERLINK("capsilon://?command=openfolder&amp;siteaddress=FAM.docvelocity-na8.net&amp;folderid=FX8727512B-A3DD-66EB-3504-032FF9CB10ED","FX22048410")</f>
        <v>0</v>
      </c>
      <c r="F202" t="s">
        <v>19</v>
      </c>
      <c r="G202" t="s">
        <v>19</v>
      </c>
      <c r="H202" t="s">
        <v>82</v>
      </c>
      <c r="I202" t="s">
        <v>584</v>
      </c>
      <c r="J202">
        <v>0</v>
      </c>
      <c r="K202" t="s">
        <v>84</v>
      </c>
      <c r="L202" t="s">
        <v>85</v>
      </c>
      <c r="M202" t="s">
        <v>86</v>
      </c>
      <c r="N202">
        <v>2</v>
      </c>
      <c r="O202" s="1">
        <v>44708.641365740739</v>
      </c>
      <c r="P202" s="1">
        <v>44708.663738425923</v>
      </c>
      <c r="Q202">
        <v>1836</v>
      </c>
      <c r="R202">
        <v>97</v>
      </c>
      <c r="S202" t="b">
        <v>0</v>
      </c>
      <c r="T202" t="s">
        <v>87</v>
      </c>
      <c r="U202" t="b">
        <v>0</v>
      </c>
      <c r="V202" t="s">
        <v>163</v>
      </c>
      <c r="W202" s="1">
        <v>44708.647615740738</v>
      </c>
      <c r="X202">
        <v>49</v>
      </c>
      <c r="Y202">
        <v>9</v>
      </c>
      <c r="Z202">
        <v>0</v>
      </c>
      <c r="AA202">
        <v>9</v>
      </c>
      <c r="AB202">
        <v>0</v>
      </c>
      <c r="AC202">
        <v>2</v>
      </c>
      <c r="AD202">
        <v>-9</v>
      </c>
      <c r="AE202">
        <v>0</v>
      </c>
      <c r="AF202">
        <v>0</v>
      </c>
      <c r="AG202">
        <v>0</v>
      </c>
      <c r="AH202" t="s">
        <v>89</v>
      </c>
      <c r="AI202" s="1">
        <v>44708.663738425923</v>
      </c>
      <c r="AJ202">
        <v>48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-9</v>
      </c>
      <c r="AQ202">
        <v>0</v>
      </c>
      <c r="AR202">
        <v>0</v>
      </c>
      <c r="AS202">
        <v>0</v>
      </c>
      <c r="AT202" t="s">
        <v>87</v>
      </c>
      <c r="AU202" t="s">
        <v>87</v>
      </c>
      <c r="AV202" t="s">
        <v>87</v>
      </c>
      <c r="AW202" t="s">
        <v>87</v>
      </c>
      <c r="AX202" t="s">
        <v>87</v>
      </c>
      <c r="AY202" t="s">
        <v>87</v>
      </c>
      <c r="AZ202" t="s">
        <v>87</v>
      </c>
      <c r="BA202" t="s">
        <v>87</v>
      </c>
      <c r="BB202" t="s">
        <v>87</v>
      </c>
      <c r="BC202" t="s">
        <v>87</v>
      </c>
      <c r="BD202" t="s">
        <v>87</v>
      </c>
      <c r="BE202" t="s">
        <v>87</v>
      </c>
    </row>
    <row r="203" spans="1:57">
      <c r="A203" t="s">
        <v>585</v>
      </c>
      <c r="B203" t="s">
        <v>79</v>
      </c>
      <c r="C203" t="s">
        <v>586</v>
      </c>
      <c r="D203" t="s">
        <v>81</v>
      </c>
      <c r="E203" s="2">
        <f>HYPERLINK("capsilon://?command=openfolder&amp;siteaddress=FAM.docvelocity-na8.net&amp;folderid=FXE6F0A010-DE65-B794-0DEB-3DEE0DD5A57C","FX22056547")</f>
        <v>0</v>
      </c>
      <c r="F203" t="s">
        <v>19</v>
      </c>
      <c r="G203" t="s">
        <v>19</v>
      </c>
      <c r="H203" t="s">
        <v>82</v>
      </c>
      <c r="I203" t="s">
        <v>587</v>
      </c>
      <c r="J203">
        <v>0</v>
      </c>
      <c r="K203" t="s">
        <v>84</v>
      </c>
      <c r="L203" t="s">
        <v>85</v>
      </c>
      <c r="M203" t="s">
        <v>86</v>
      </c>
      <c r="N203">
        <v>2</v>
      </c>
      <c r="O203" s="1">
        <v>44708.68818287037</v>
      </c>
      <c r="P203" s="1">
        <v>44708.723321759258</v>
      </c>
      <c r="Q203">
        <v>1765</v>
      </c>
      <c r="R203">
        <v>1271</v>
      </c>
      <c r="S203" t="b">
        <v>0</v>
      </c>
      <c r="T203" t="s">
        <v>87</v>
      </c>
      <c r="U203" t="b">
        <v>0</v>
      </c>
      <c r="V203" t="s">
        <v>163</v>
      </c>
      <c r="W203" s="1">
        <v>44708.703101851854</v>
      </c>
      <c r="X203">
        <v>857</v>
      </c>
      <c r="Y203">
        <v>37</v>
      </c>
      <c r="Z203">
        <v>0</v>
      </c>
      <c r="AA203">
        <v>37</v>
      </c>
      <c r="AB203">
        <v>0</v>
      </c>
      <c r="AC203">
        <v>27</v>
      </c>
      <c r="AD203">
        <v>-37</v>
      </c>
      <c r="AE203">
        <v>0</v>
      </c>
      <c r="AF203">
        <v>0</v>
      </c>
      <c r="AG203">
        <v>0</v>
      </c>
      <c r="AH203" t="s">
        <v>95</v>
      </c>
      <c r="AI203" s="1">
        <v>44708.723321759258</v>
      </c>
      <c r="AJ203">
        <v>400</v>
      </c>
      <c r="AK203">
        <v>3</v>
      </c>
      <c r="AL203">
        <v>0</v>
      </c>
      <c r="AM203">
        <v>3</v>
      </c>
      <c r="AN203">
        <v>0</v>
      </c>
      <c r="AO203">
        <v>3</v>
      </c>
      <c r="AP203">
        <v>-40</v>
      </c>
      <c r="AQ203">
        <v>0</v>
      </c>
      <c r="AR203">
        <v>0</v>
      </c>
      <c r="AS203">
        <v>0</v>
      </c>
      <c r="AT203" t="s">
        <v>87</v>
      </c>
      <c r="AU203" t="s">
        <v>87</v>
      </c>
      <c r="AV203" t="s">
        <v>87</v>
      </c>
      <c r="AW203" t="s">
        <v>87</v>
      </c>
      <c r="AX203" t="s">
        <v>87</v>
      </c>
      <c r="AY203" t="s">
        <v>87</v>
      </c>
      <c r="AZ203" t="s">
        <v>87</v>
      </c>
      <c r="BA203" t="s">
        <v>87</v>
      </c>
      <c r="BB203" t="s">
        <v>87</v>
      </c>
      <c r="BC203" t="s">
        <v>87</v>
      </c>
      <c r="BD203" t="s">
        <v>87</v>
      </c>
      <c r="BE203" t="s">
        <v>87</v>
      </c>
    </row>
    <row r="204" spans="1:57">
      <c r="A204" t="s">
        <v>588</v>
      </c>
      <c r="B204" t="s">
        <v>79</v>
      </c>
      <c r="C204" t="s">
        <v>586</v>
      </c>
      <c r="D204" t="s">
        <v>81</v>
      </c>
      <c r="E204" s="2">
        <f>HYPERLINK("capsilon://?command=openfolder&amp;siteaddress=FAM.docvelocity-na8.net&amp;folderid=FXE6F0A010-DE65-B794-0DEB-3DEE0DD5A57C","FX22056547")</f>
        <v>0</v>
      </c>
      <c r="F204" t="s">
        <v>19</v>
      </c>
      <c r="G204" t="s">
        <v>19</v>
      </c>
      <c r="H204" t="s">
        <v>82</v>
      </c>
      <c r="I204" t="s">
        <v>589</v>
      </c>
      <c r="J204">
        <v>0</v>
      </c>
      <c r="K204" t="s">
        <v>84</v>
      </c>
      <c r="L204" t="s">
        <v>85</v>
      </c>
      <c r="M204" t="s">
        <v>86</v>
      </c>
      <c r="N204">
        <v>2</v>
      </c>
      <c r="O204" s="1">
        <v>44708.688576388886</v>
      </c>
      <c r="P204" s="1">
        <v>44708.734456018516</v>
      </c>
      <c r="Q204">
        <v>3245</v>
      </c>
      <c r="R204">
        <v>719</v>
      </c>
      <c r="S204" t="b">
        <v>0</v>
      </c>
      <c r="T204" t="s">
        <v>87</v>
      </c>
      <c r="U204" t="b">
        <v>0</v>
      </c>
      <c r="V204" t="s">
        <v>114</v>
      </c>
      <c r="W204" s="1">
        <v>44708.704930555556</v>
      </c>
      <c r="X204">
        <v>616</v>
      </c>
      <c r="Y204">
        <v>37</v>
      </c>
      <c r="Z204">
        <v>0</v>
      </c>
      <c r="AA204">
        <v>37</v>
      </c>
      <c r="AB204">
        <v>0</v>
      </c>
      <c r="AC204">
        <v>27</v>
      </c>
      <c r="AD204">
        <v>-37</v>
      </c>
      <c r="AE204">
        <v>0</v>
      </c>
      <c r="AF204">
        <v>0</v>
      </c>
      <c r="AG204">
        <v>0</v>
      </c>
      <c r="AH204" t="s">
        <v>89</v>
      </c>
      <c r="AI204" s="1">
        <v>44708.734456018516</v>
      </c>
      <c r="AJ204">
        <v>90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-37</v>
      </c>
      <c r="AQ204">
        <v>0</v>
      </c>
      <c r="AR204">
        <v>0</v>
      </c>
      <c r="AS204">
        <v>0</v>
      </c>
      <c r="AT204" t="s">
        <v>87</v>
      </c>
      <c r="AU204" t="s">
        <v>87</v>
      </c>
      <c r="AV204" t="s">
        <v>87</v>
      </c>
      <c r="AW204" t="s">
        <v>87</v>
      </c>
      <c r="AX204" t="s">
        <v>87</v>
      </c>
      <c r="AY204" t="s">
        <v>87</v>
      </c>
      <c r="AZ204" t="s">
        <v>87</v>
      </c>
      <c r="BA204" t="s">
        <v>87</v>
      </c>
      <c r="BB204" t="s">
        <v>87</v>
      </c>
      <c r="BC204" t="s">
        <v>87</v>
      </c>
      <c r="BD204" t="s">
        <v>87</v>
      </c>
      <c r="BE204" t="s">
        <v>87</v>
      </c>
    </row>
    <row r="205" spans="1:57">
      <c r="A205" t="s">
        <v>590</v>
      </c>
      <c r="B205" t="s">
        <v>79</v>
      </c>
      <c r="C205" t="s">
        <v>591</v>
      </c>
      <c r="D205" t="s">
        <v>81</v>
      </c>
      <c r="E205" s="2">
        <f>HYPERLINK("capsilon://?command=openfolder&amp;siteaddress=FAM.docvelocity-na8.net&amp;folderid=FX63818053-E529-0360-DFB8-AEA6B8013EAE","FX22054130")</f>
        <v>0</v>
      </c>
      <c r="F205" t="s">
        <v>19</v>
      </c>
      <c r="G205" t="s">
        <v>19</v>
      </c>
      <c r="H205" t="s">
        <v>82</v>
      </c>
      <c r="I205" t="s">
        <v>592</v>
      </c>
      <c r="J205">
        <v>0</v>
      </c>
      <c r="K205" t="s">
        <v>84</v>
      </c>
      <c r="L205" t="s">
        <v>85</v>
      </c>
      <c r="M205" t="s">
        <v>86</v>
      </c>
      <c r="N205">
        <v>2</v>
      </c>
      <c r="O205" s="1">
        <v>44709.648842592593</v>
      </c>
      <c r="P205" s="1">
        <v>44709.846331018518</v>
      </c>
      <c r="Q205">
        <v>16857</v>
      </c>
      <c r="R205">
        <v>206</v>
      </c>
      <c r="S205" t="b">
        <v>0</v>
      </c>
      <c r="T205" t="s">
        <v>87</v>
      </c>
      <c r="U205" t="b">
        <v>0</v>
      </c>
      <c r="V205" t="s">
        <v>187</v>
      </c>
      <c r="W205" s="1">
        <v>44709.842800925922</v>
      </c>
      <c r="X205">
        <v>100</v>
      </c>
      <c r="Y205">
        <v>9</v>
      </c>
      <c r="Z205">
        <v>0</v>
      </c>
      <c r="AA205">
        <v>9</v>
      </c>
      <c r="AB205">
        <v>0</v>
      </c>
      <c r="AC205">
        <v>2</v>
      </c>
      <c r="AD205">
        <v>-9</v>
      </c>
      <c r="AE205">
        <v>0</v>
      </c>
      <c r="AF205">
        <v>0</v>
      </c>
      <c r="AG205">
        <v>0</v>
      </c>
      <c r="AH205" t="s">
        <v>593</v>
      </c>
      <c r="AI205" s="1">
        <v>44709.846331018518</v>
      </c>
      <c r="AJ205">
        <v>85</v>
      </c>
      <c r="AK205">
        <v>1</v>
      </c>
      <c r="AL205">
        <v>0</v>
      </c>
      <c r="AM205">
        <v>1</v>
      </c>
      <c r="AN205">
        <v>0</v>
      </c>
      <c r="AO205">
        <v>0</v>
      </c>
      <c r="AP205">
        <v>-10</v>
      </c>
      <c r="AQ205">
        <v>0</v>
      </c>
      <c r="AR205">
        <v>0</v>
      </c>
      <c r="AS205">
        <v>0</v>
      </c>
      <c r="AT205" t="s">
        <v>87</v>
      </c>
      <c r="AU205" t="s">
        <v>87</v>
      </c>
      <c r="AV205" t="s">
        <v>87</v>
      </c>
      <c r="AW205" t="s">
        <v>87</v>
      </c>
      <c r="AX205" t="s">
        <v>87</v>
      </c>
      <c r="AY205" t="s">
        <v>87</v>
      </c>
      <c r="AZ205" t="s">
        <v>87</v>
      </c>
      <c r="BA205" t="s">
        <v>87</v>
      </c>
      <c r="BB205" t="s">
        <v>87</v>
      </c>
      <c r="BC205" t="s">
        <v>87</v>
      </c>
      <c r="BD205" t="s">
        <v>87</v>
      </c>
      <c r="BE205" t="s">
        <v>87</v>
      </c>
    </row>
    <row r="206" spans="1:57">
      <c r="A206" t="s">
        <v>594</v>
      </c>
      <c r="B206" t="s">
        <v>79</v>
      </c>
      <c r="C206" t="s">
        <v>595</v>
      </c>
      <c r="D206" t="s">
        <v>81</v>
      </c>
      <c r="E206" s="2">
        <f>HYPERLINK("capsilon://?command=openfolder&amp;siteaddress=FAM.docvelocity-na8.net&amp;folderid=FX6E527D5F-ABD0-4BD7-8BCE-6C491BFD25E5","FX22048838")</f>
        <v>0</v>
      </c>
      <c r="F206" t="s">
        <v>19</v>
      </c>
      <c r="G206" t="s">
        <v>19</v>
      </c>
      <c r="H206" t="s">
        <v>82</v>
      </c>
      <c r="I206" t="s">
        <v>596</v>
      </c>
      <c r="J206">
        <v>0</v>
      </c>
      <c r="K206" t="s">
        <v>84</v>
      </c>
      <c r="L206" t="s">
        <v>85</v>
      </c>
      <c r="M206" t="s">
        <v>86</v>
      </c>
      <c r="N206">
        <v>2</v>
      </c>
      <c r="O206" s="1">
        <v>44684.770833333336</v>
      </c>
      <c r="P206" s="1">
        <v>44684.794976851852</v>
      </c>
      <c r="Q206">
        <v>1240</v>
      </c>
      <c r="R206">
        <v>846</v>
      </c>
      <c r="S206" t="b">
        <v>0</v>
      </c>
      <c r="T206" t="s">
        <v>87</v>
      </c>
      <c r="U206" t="b">
        <v>0</v>
      </c>
      <c r="V206" t="s">
        <v>88</v>
      </c>
      <c r="W206" s="1">
        <v>44684.787743055553</v>
      </c>
      <c r="X206">
        <v>434</v>
      </c>
      <c r="Y206">
        <v>52</v>
      </c>
      <c r="Z206">
        <v>0</v>
      </c>
      <c r="AA206">
        <v>52</v>
      </c>
      <c r="AB206">
        <v>0</v>
      </c>
      <c r="AC206">
        <v>40</v>
      </c>
      <c r="AD206">
        <v>-52</v>
      </c>
      <c r="AE206">
        <v>0</v>
      </c>
      <c r="AF206">
        <v>0</v>
      </c>
      <c r="AG206">
        <v>0</v>
      </c>
      <c r="AH206" t="s">
        <v>95</v>
      </c>
      <c r="AI206" s="1">
        <v>44684.794976851852</v>
      </c>
      <c r="AJ206">
        <v>233</v>
      </c>
      <c r="AK206">
        <v>1</v>
      </c>
      <c r="AL206">
        <v>0</v>
      </c>
      <c r="AM206">
        <v>1</v>
      </c>
      <c r="AN206">
        <v>0</v>
      </c>
      <c r="AO206">
        <v>1</v>
      </c>
      <c r="AP206">
        <v>-53</v>
      </c>
      <c r="AQ206">
        <v>0</v>
      </c>
      <c r="AR206">
        <v>0</v>
      </c>
      <c r="AS206">
        <v>0</v>
      </c>
      <c r="AT206" t="s">
        <v>87</v>
      </c>
      <c r="AU206" t="s">
        <v>87</v>
      </c>
      <c r="AV206" t="s">
        <v>87</v>
      </c>
      <c r="AW206" t="s">
        <v>87</v>
      </c>
      <c r="AX206" t="s">
        <v>87</v>
      </c>
      <c r="AY206" t="s">
        <v>87</v>
      </c>
      <c r="AZ206" t="s">
        <v>87</v>
      </c>
      <c r="BA206" t="s">
        <v>87</v>
      </c>
      <c r="BB206" t="s">
        <v>87</v>
      </c>
      <c r="BC206" t="s">
        <v>87</v>
      </c>
      <c r="BD206" t="s">
        <v>87</v>
      </c>
      <c r="BE206" t="s">
        <v>87</v>
      </c>
    </row>
    <row r="207" spans="1:57">
      <c r="A207" t="s">
        <v>597</v>
      </c>
      <c r="B207" t="s">
        <v>79</v>
      </c>
      <c r="C207" t="s">
        <v>598</v>
      </c>
      <c r="D207" t="s">
        <v>81</v>
      </c>
      <c r="E207" s="2">
        <f>HYPERLINK("capsilon://?command=openfolder&amp;siteaddress=FAM.docvelocity-na8.net&amp;folderid=FX68C699EC-F1EF-23E6-F31F-FA428C42C00C","FX2205551")</f>
        <v>0</v>
      </c>
      <c r="F207" t="s">
        <v>19</v>
      </c>
      <c r="G207" t="s">
        <v>19</v>
      </c>
      <c r="H207" t="s">
        <v>82</v>
      </c>
      <c r="I207" t="s">
        <v>599</v>
      </c>
      <c r="J207">
        <v>449</v>
      </c>
      <c r="K207" t="s">
        <v>84</v>
      </c>
      <c r="L207" t="s">
        <v>85</v>
      </c>
      <c r="M207" t="s">
        <v>86</v>
      </c>
      <c r="N207">
        <v>1</v>
      </c>
      <c r="O207" s="1">
        <v>44684.917881944442</v>
      </c>
      <c r="P207" s="1">
        <v>44684.93310185185</v>
      </c>
      <c r="Q207">
        <v>918</v>
      </c>
      <c r="R207">
        <v>397</v>
      </c>
      <c r="S207" t="b">
        <v>0</v>
      </c>
      <c r="T207" t="s">
        <v>87</v>
      </c>
      <c r="U207" t="b">
        <v>0</v>
      </c>
      <c r="V207" t="s">
        <v>288</v>
      </c>
      <c r="W207" s="1">
        <v>44684.93310185185</v>
      </c>
      <c r="X207">
        <v>397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449</v>
      </c>
      <c r="AE207">
        <v>439</v>
      </c>
      <c r="AF207">
        <v>0</v>
      </c>
      <c r="AG207">
        <v>12</v>
      </c>
      <c r="AH207" t="s">
        <v>87</v>
      </c>
      <c r="AI207" t="s">
        <v>87</v>
      </c>
      <c r="AJ207" t="s">
        <v>87</v>
      </c>
      <c r="AK207" t="s">
        <v>87</v>
      </c>
      <c r="AL207" t="s">
        <v>87</v>
      </c>
      <c r="AM207" t="s">
        <v>87</v>
      </c>
      <c r="AN207" t="s">
        <v>87</v>
      </c>
      <c r="AO207" t="s">
        <v>87</v>
      </c>
      <c r="AP207" t="s">
        <v>87</v>
      </c>
      <c r="AQ207" t="s">
        <v>87</v>
      </c>
      <c r="AR207" t="s">
        <v>87</v>
      </c>
      <c r="AS207" t="s">
        <v>87</v>
      </c>
      <c r="AT207" t="s">
        <v>87</v>
      </c>
      <c r="AU207" t="s">
        <v>87</v>
      </c>
      <c r="AV207" t="s">
        <v>87</v>
      </c>
      <c r="AW207" t="s">
        <v>87</v>
      </c>
      <c r="AX207" t="s">
        <v>87</v>
      </c>
      <c r="AY207" t="s">
        <v>87</v>
      </c>
      <c r="AZ207" t="s">
        <v>87</v>
      </c>
      <c r="BA207" t="s">
        <v>87</v>
      </c>
      <c r="BB207" t="s">
        <v>87</v>
      </c>
      <c r="BC207" t="s">
        <v>87</v>
      </c>
      <c r="BD207" t="s">
        <v>87</v>
      </c>
      <c r="BE207" t="s">
        <v>87</v>
      </c>
    </row>
    <row r="208" spans="1:57">
      <c r="A208" t="s">
        <v>600</v>
      </c>
      <c r="B208" t="s">
        <v>79</v>
      </c>
      <c r="C208" t="s">
        <v>598</v>
      </c>
      <c r="D208" t="s">
        <v>81</v>
      </c>
      <c r="E208" s="2">
        <f>HYPERLINK("capsilon://?command=openfolder&amp;siteaddress=FAM.docvelocity-na8.net&amp;folderid=FX68C699EC-F1EF-23E6-F31F-FA428C42C00C","FX2205551")</f>
        <v>0</v>
      </c>
      <c r="F208" t="s">
        <v>19</v>
      </c>
      <c r="G208" t="s">
        <v>19</v>
      </c>
      <c r="H208" t="s">
        <v>82</v>
      </c>
      <c r="I208" t="s">
        <v>599</v>
      </c>
      <c r="J208">
        <v>709</v>
      </c>
      <c r="K208" t="s">
        <v>84</v>
      </c>
      <c r="L208" t="s">
        <v>85</v>
      </c>
      <c r="M208" t="s">
        <v>86</v>
      </c>
      <c r="N208">
        <v>2</v>
      </c>
      <c r="O208" s="1">
        <v>44684.934340277781</v>
      </c>
      <c r="P208" s="1">
        <v>44685.10659722222</v>
      </c>
      <c r="Q208">
        <v>9602</v>
      </c>
      <c r="R208">
        <v>5281</v>
      </c>
      <c r="S208" t="b">
        <v>0</v>
      </c>
      <c r="T208" t="s">
        <v>87</v>
      </c>
      <c r="U208" t="b">
        <v>1</v>
      </c>
      <c r="V208" t="s">
        <v>145</v>
      </c>
      <c r="W208" s="1">
        <v>44685.056388888886</v>
      </c>
      <c r="X208">
        <v>3916</v>
      </c>
      <c r="Y208">
        <v>385</v>
      </c>
      <c r="Z208">
        <v>0</v>
      </c>
      <c r="AA208">
        <v>385</v>
      </c>
      <c r="AB208">
        <v>272</v>
      </c>
      <c r="AC208">
        <v>183</v>
      </c>
      <c r="AD208">
        <v>324</v>
      </c>
      <c r="AE208">
        <v>0</v>
      </c>
      <c r="AF208">
        <v>0</v>
      </c>
      <c r="AG208">
        <v>0</v>
      </c>
      <c r="AH208" t="s">
        <v>289</v>
      </c>
      <c r="AI208" s="1">
        <v>44685.10659722222</v>
      </c>
      <c r="AJ208">
        <v>1086</v>
      </c>
      <c r="AK208">
        <v>7</v>
      </c>
      <c r="AL208">
        <v>0</v>
      </c>
      <c r="AM208">
        <v>7</v>
      </c>
      <c r="AN208">
        <v>272</v>
      </c>
      <c r="AO208">
        <v>5</v>
      </c>
      <c r="AP208">
        <v>317</v>
      </c>
      <c r="AQ208">
        <v>0</v>
      </c>
      <c r="AR208">
        <v>0</v>
      </c>
      <c r="AS208">
        <v>0</v>
      </c>
      <c r="AT208" t="s">
        <v>87</v>
      </c>
      <c r="AU208" t="s">
        <v>87</v>
      </c>
      <c r="AV208" t="s">
        <v>87</v>
      </c>
      <c r="AW208" t="s">
        <v>87</v>
      </c>
      <c r="AX208" t="s">
        <v>87</v>
      </c>
      <c r="AY208" t="s">
        <v>87</v>
      </c>
      <c r="AZ208" t="s">
        <v>87</v>
      </c>
      <c r="BA208" t="s">
        <v>87</v>
      </c>
      <c r="BB208" t="s">
        <v>87</v>
      </c>
      <c r="BC208" t="s">
        <v>87</v>
      </c>
      <c r="BD208" t="s">
        <v>87</v>
      </c>
      <c r="BE208" t="s">
        <v>87</v>
      </c>
    </row>
    <row r="209" spans="1:57">
      <c r="A209" t="s">
        <v>601</v>
      </c>
      <c r="B209" t="s">
        <v>79</v>
      </c>
      <c r="C209" t="s">
        <v>602</v>
      </c>
      <c r="D209" t="s">
        <v>81</v>
      </c>
      <c r="E209" s="2">
        <f>HYPERLINK("capsilon://?command=openfolder&amp;siteaddress=FAM.docvelocity-na8.net&amp;folderid=FX55E72A90-0E04-C5C8-C732-F7EA8D7398B0","FX22049409")</f>
        <v>0</v>
      </c>
      <c r="F209" t="s">
        <v>19</v>
      </c>
      <c r="G209" t="s">
        <v>19</v>
      </c>
      <c r="H209" t="s">
        <v>82</v>
      </c>
      <c r="I209" t="s">
        <v>603</v>
      </c>
      <c r="J209">
        <v>0</v>
      </c>
      <c r="K209" t="s">
        <v>84</v>
      </c>
      <c r="L209" t="s">
        <v>85</v>
      </c>
      <c r="M209" t="s">
        <v>86</v>
      </c>
      <c r="N209">
        <v>2</v>
      </c>
      <c r="O209" s="1">
        <v>44685.406273148146</v>
      </c>
      <c r="P209" s="1">
        <v>44685.419988425929</v>
      </c>
      <c r="Q209">
        <v>422</v>
      </c>
      <c r="R209">
        <v>763</v>
      </c>
      <c r="S209" t="b">
        <v>0</v>
      </c>
      <c r="T209" t="s">
        <v>87</v>
      </c>
      <c r="U209" t="b">
        <v>0</v>
      </c>
      <c r="V209" t="s">
        <v>154</v>
      </c>
      <c r="W209" s="1">
        <v>44685.417951388888</v>
      </c>
      <c r="X209">
        <v>577</v>
      </c>
      <c r="Y209">
        <v>52</v>
      </c>
      <c r="Z209">
        <v>0</v>
      </c>
      <c r="AA209">
        <v>52</v>
      </c>
      <c r="AB209">
        <v>0</v>
      </c>
      <c r="AC209">
        <v>36</v>
      </c>
      <c r="AD209">
        <v>-52</v>
      </c>
      <c r="AE209">
        <v>0</v>
      </c>
      <c r="AF209">
        <v>0</v>
      </c>
      <c r="AG209">
        <v>0</v>
      </c>
      <c r="AH209" t="s">
        <v>106</v>
      </c>
      <c r="AI209" s="1">
        <v>44685.419988425929</v>
      </c>
      <c r="AJ209">
        <v>175</v>
      </c>
      <c r="AK209">
        <v>1</v>
      </c>
      <c r="AL209">
        <v>0</v>
      </c>
      <c r="AM209">
        <v>1</v>
      </c>
      <c r="AN209">
        <v>0</v>
      </c>
      <c r="AO209">
        <v>0</v>
      </c>
      <c r="AP209">
        <v>-53</v>
      </c>
      <c r="AQ209">
        <v>0</v>
      </c>
      <c r="AR209">
        <v>0</v>
      </c>
      <c r="AS209">
        <v>0</v>
      </c>
      <c r="AT209" t="s">
        <v>87</v>
      </c>
      <c r="AU209" t="s">
        <v>87</v>
      </c>
      <c r="AV209" t="s">
        <v>87</v>
      </c>
      <c r="AW209" t="s">
        <v>87</v>
      </c>
      <c r="AX209" t="s">
        <v>87</v>
      </c>
      <c r="AY209" t="s">
        <v>87</v>
      </c>
      <c r="AZ209" t="s">
        <v>87</v>
      </c>
      <c r="BA209" t="s">
        <v>87</v>
      </c>
      <c r="BB209" t="s">
        <v>87</v>
      </c>
      <c r="BC209" t="s">
        <v>87</v>
      </c>
      <c r="BD209" t="s">
        <v>87</v>
      </c>
      <c r="BE209" t="s">
        <v>87</v>
      </c>
    </row>
    <row r="210" spans="1:57">
      <c r="A210" t="s">
        <v>604</v>
      </c>
      <c r="B210" t="s">
        <v>79</v>
      </c>
      <c r="C210" t="s">
        <v>605</v>
      </c>
      <c r="D210" t="s">
        <v>81</v>
      </c>
      <c r="E210" s="2">
        <f>HYPERLINK("capsilon://?command=openfolder&amp;siteaddress=FAM.docvelocity-na8.net&amp;folderid=FX8E7ED5DD-E9D8-7BA0-4DAF-C1EF0375A399","FX22042188")</f>
        <v>0</v>
      </c>
      <c r="F210" t="s">
        <v>19</v>
      </c>
      <c r="G210" t="s">
        <v>19</v>
      </c>
      <c r="H210" t="s">
        <v>82</v>
      </c>
      <c r="I210" t="s">
        <v>606</v>
      </c>
      <c r="J210">
        <v>0</v>
      </c>
      <c r="K210" t="s">
        <v>84</v>
      </c>
      <c r="L210" t="s">
        <v>85</v>
      </c>
      <c r="M210" t="s">
        <v>86</v>
      </c>
      <c r="N210">
        <v>2</v>
      </c>
      <c r="O210" s="1">
        <v>44685.422175925924</v>
      </c>
      <c r="P210" s="1">
        <v>44685.423807870371</v>
      </c>
      <c r="Q210">
        <v>14</v>
      </c>
      <c r="R210">
        <v>127</v>
      </c>
      <c r="S210" t="b">
        <v>0</v>
      </c>
      <c r="T210" t="s">
        <v>87</v>
      </c>
      <c r="U210" t="b">
        <v>0</v>
      </c>
      <c r="V210" t="s">
        <v>154</v>
      </c>
      <c r="W210" s="1">
        <v>44685.423495370371</v>
      </c>
      <c r="X210">
        <v>103</v>
      </c>
      <c r="Y210">
        <v>0</v>
      </c>
      <c r="Z210">
        <v>0</v>
      </c>
      <c r="AA210">
        <v>0</v>
      </c>
      <c r="AB210">
        <v>52</v>
      </c>
      <c r="AC210">
        <v>0</v>
      </c>
      <c r="AD210">
        <v>0</v>
      </c>
      <c r="AE210">
        <v>0</v>
      </c>
      <c r="AF210">
        <v>0</v>
      </c>
      <c r="AG210">
        <v>0</v>
      </c>
      <c r="AH210" t="s">
        <v>399</v>
      </c>
      <c r="AI210" s="1">
        <v>44685.423807870371</v>
      </c>
      <c r="AJ210">
        <v>24</v>
      </c>
      <c r="AK210">
        <v>0</v>
      </c>
      <c r="AL210">
        <v>0</v>
      </c>
      <c r="AM210">
        <v>0</v>
      </c>
      <c r="AN210">
        <v>52</v>
      </c>
      <c r="AO210">
        <v>0</v>
      </c>
      <c r="AP210">
        <v>0</v>
      </c>
      <c r="AQ210">
        <v>0</v>
      </c>
      <c r="AR210">
        <v>0</v>
      </c>
      <c r="AS210">
        <v>0</v>
      </c>
      <c r="AT210" t="s">
        <v>87</v>
      </c>
      <c r="AU210" t="s">
        <v>87</v>
      </c>
      <c r="AV210" t="s">
        <v>87</v>
      </c>
      <c r="AW210" t="s">
        <v>87</v>
      </c>
      <c r="AX210" t="s">
        <v>87</v>
      </c>
      <c r="AY210" t="s">
        <v>87</v>
      </c>
      <c r="AZ210" t="s">
        <v>87</v>
      </c>
      <c r="BA210" t="s">
        <v>87</v>
      </c>
      <c r="BB210" t="s">
        <v>87</v>
      </c>
      <c r="BC210" t="s">
        <v>87</v>
      </c>
      <c r="BD210" t="s">
        <v>87</v>
      </c>
      <c r="BE210" t="s">
        <v>87</v>
      </c>
    </row>
    <row r="211" spans="1:57">
      <c r="A211" t="s">
        <v>607</v>
      </c>
      <c r="B211" t="s">
        <v>79</v>
      </c>
      <c r="C211" t="s">
        <v>605</v>
      </c>
      <c r="D211" t="s">
        <v>81</v>
      </c>
      <c r="E211" s="2">
        <f>HYPERLINK("capsilon://?command=openfolder&amp;siteaddress=FAM.docvelocity-na8.net&amp;folderid=FX8E7ED5DD-E9D8-7BA0-4DAF-C1EF0375A399","FX22042188")</f>
        <v>0</v>
      </c>
      <c r="F211" t="s">
        <v>19</v>
      </c>
      <c r="G211" t="s">
        <v>19</v>
      </c>
      <c r="H211" t="s">
        <v>82</v>
      </c>
      <c r="I211" t="s">
        <v>608</v>
      </c>
      <c r="J211">
        <v>0</v>
      </c>
      <c r="K211" t="s">
        <v>84</v>
      </c>
      <c r="L211" t="s">
        <v>85</v>
      </c>
      <c r="M211" t="s">
        <v>86</v>
      </c>
      <c r="N211">
        <v>2</v>
      </c>
      <c r="O211" s="1">
        <v>44685.423090277778</v>
      </c>
      <c r="P211" s="1">
        <v>44685.424988425926</v>
      </c>
      <c r="Q211">
        <v>58</v>
      </c>
      <c r="R211">
        <v>106</v>
      </c>
      <c r="S211" t="b">
        <v>0</v>
      </c>
      <c r="T211" t="s">
        <v>87</v>
      </c>
      <c r="U211" t="b">
        <v>0</v>
      </c>
      <c r="V211" t="s">
        <v>154</v>
      </c>
      <c r="W211" s="1">
        <v>44685.424363425926</v>
      </c>
      <c r="X211">
        <v>74</v>
      </c>
      <c r="Y211">
        <v>0</v>
      </c>
      <c r="Z211">
        <v>0</v>
      </c>
      <c r="AA211">
        <v>0</v>
      </c>
      <c r="AB211">
        <v>52</v>
      </c>
      <c r="AC211">
        <v>0</v>
      </c>
      <c r="AD211">
        <v>0</v>
      </c>
      <c r="AE211">
        <v>0</v>
      </c>
      <c r="AF211">
        <v>0</v>
      </c>
      <c r="AG211">
        <v>0</v>
      </c>
      <c r="AH211" t="s">
        <v>399</v>
      </c>
      <c r="AI211" s="1">
        <v>44685.424988425926</v>
      </c>
      <c r="AJ211">
        <v>23</v>
      </c>
      <c r="AK211">
        <v>0</v>
      </c>
      <c r="AL211">
        <v>0</v>
      </c>
      <c r="AM211">
        <v>0</v>
      </c>
      <c r="AN211">
        <v>52</v>
      </c>
      <c r="AO211">
        <v>0</v>
      </c>
      <c r="AP211">
        <v>0</v>
      </c>
      <c r="AQ211">
        <v>0</v>
      </c>
      <c r="AR211">
        <v>0</v>
      </c>
      <c r="AS211">
        <v>0</v>
      </c>
      <c r="AT211" t="s">
        <v>87</v>
      </c>
      <c r="AU211" t="s">
        <v>87</v>
      </c>
      <c r="AV211" t="s">
        <v>87</v>
      </c>
      <c r="AW211" t="s">
        <v>87</v>
      </c>
      <c r="AX211" t="s">
        <v>87</v>
      </c>
      <c r="AY211" t="s">
        <v>87</v>
      </c>
      <c r="AZ211" t="s">
        <v>87</v>
      </c>
      <c r="BA211" t="s">
        <v>87</v>
      </c>
      <c r="BB211" t="s">
        <v>87</v>
      </c>
      <c r="BC211" t="s">
        <v>87</v>
      </c>
      <c r="BD211" t="s">
        <v>87</v>
      </c>
      <c r="BE211" t="s">
        <v>87</v>
      </c>
    </row>
    <row r="212" spans="1:57">
      <c r="A212" t="s">
        <v>609</v>
      </c>
      <c r="B212" t="s">
        <v>79</v>
      </c>
      <c r="C212" t="s">
        <v>605</v>
      </c>
      <c r="D212" t="s">
        <v>81</v>
      </c>
      <c r="E212" s="2">
        <f>HYPERLINK("capsilon://?command=openfolder&amp;siteaddress=FAM.docvelocity-na8.net&amp;folderid=FX8E7ED5DD-E9D8-7BA0-4DAF-C1EF0375A399","FX22042188")</f>
        <v>0</v>
      </c>
      <c r="F212" t="s">
        <v>19</v>
      </c>
      <c r="G212" t="s">
        <v>19</v>
      </c>
      <c r="H212" t="s">
        <v>82</v>
      </c>
      <c r="I212" t="s">
        <v>610</v>
      </c>
      <c r="J212">
        <v>0</v>
      </c>
      <c r="K212" t="s">
        <v>84</v>
      </c>
      <c r="L212" t="s">
        <v>85</v>
      </c>
      <c r="M212" t="s">
        <v>86</v>
      </c>
      <c r="N212">
        <v>2</v>
      </c>
      <c r="O212" s="1">
        <v>44685.423587962963</v>
      </c>
      <c r="P212" s="1">
        <v>44685.433020833334</v>
      </c>
      <c r="Q212">
        <v>425</v>
      </c>
      <c r="R212">
        <v>390</v>
      </c>
      <c r="S212" t="b">
        <v>0</v>
      </c>
      <c r="T212" t="s">
        <v>87</v>
      </c>
      <c r="U212" t="b">
        <v>0</v>
      </c>
      <c r="V212" t="s">
        <v>154</v>
      </c>
      <c r="W212" s="1">
        <v>44685.425937499997</v>
      </c>
      <c r="X212">
        <v>135</v>
      </c>
      <c r="Y212">
        <v>11</v>
      </c>
      <c r="Z212">
        <v>0</v>
      </c>
      <c r="AA212">
        <v>11</v>
      </c>
      <c r="AB212">
        <v>0</v>
      </c>
      <c r="AC212">
        <v>1</v>
      </c>
      <c r="AD212">
        <v>-11</v>
      </c>
      <c r="AE212">
        <v>0</v>
      </c>
      <c r="AF212">
        <v>0</v>
      </c>
      <c r="AG212">
        <v>0</v>
      </c>
      <c r="AH212" t="s">
        <v>119</v>
      </c>
      <c r="AI212" s="1">
        <v>44685.433020833334</v>
      </c>
      <c r="AJ212">
        <v>255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-11</v>
      </c>
      <c r="AQ212">
        <v>0</v>
      </c>
      <c r="AR212">
        <v>0</v>
      </c>
      <c r="AS212">
        <v>0</v>
      </c>
      <c r="AT212" t="s">
        <v>87</v>
      </c>
      <c r="AU212" t="s">
        <v>87</v>
      </c>
      <c r="AV212" t="s">
        <v>87</v>
      </c>
      <c r="AW212" t="s">
        <v>87</v>
      </c>
      <c r="AX212" t="s">
        <v>87</v>
      </c>
      <c r="AY212" t="s">
        <v>87</v>
      </c>
      <c r="AZ212" t="s">
        <v>87</v>
      </c>
      <c r="BA212" t="s">
        <v>87</v>
      </c>
      <c r="BB212" t="s">
        <v>87</v>
      </c>
      <c r="BC212" t="s">
        <v>87</v>
      </c>
      <c r="BD212" t="s">
        <v>87</v>
      </c>
      <c r="BE212" t="s">
        <v>87</v>
      </c>
    </row>
    <row r="213" spans="1:57">
      <c r="A213" t="s">
        <v>611</v>
      </c>
      <c r="B213" t="s">
        <v>79</v>
      </c>
      <c r="C213" t="s">
        <v>421</v>
      </c>
      <c r="D213" t="s">
        <v>81</v>
      </c>
      <c r="E213" s="2">
        <f>HYPERLINK("capsilon://?command=openfolder&amp;siteaddress=FAM.docvelocity-na8.net&amp;folderid=FX7B37DFB3-AB11-7F82-2A18-5D0740513A60","FX220410530")</f>
        <v>0</v>
      </c>
      <c r="F213" t="s">
        <v>19</v>
      </c>
      <c r="G213" t="s">
        <v>19</v>
      </c>
      <c r="H213" t="s">
        <v>82</v>
      </c>
      <c r="I213" t="s">
        <v>612</v>
      </c>
      <c r="J213">
        <v>0</v>
      </c>
      <c r="K213" t="s">
        <v>84</v>
      </c>
      <c r="L213" t="s">
        <v>85</v>
      </c>
      <c r="M213" t="s">
        <v>86</v>
      </c>
      <c r="N213">
        <v>2</v>
      </c>
      <c r="O213" s="1">
        <v>44685.496747685182</v>
      </c>
      <c r="P213" s="1">
        <v>44685.5000462963</v>
      </c>
      <c r="Q213">
        <v>7</v>
      </c>
      <c r="R213">
        <v>278</v>
      </c>
      <c r="S213" t="b">
        <v>0</v>
      </c>
      <c r="T213" t="s">
        <v>87</v>
      </c>
      <c r="U213" t="b">
        <v>0</v>
      </c>
      <c r="V213" t="s">
        <v>189</v>
      </c>
      <c r="W213" s="1">
        <v>44685.498865740738</v>
      </c>
      <c r="X213">
        <v>179</v>
      </c>
      <c r="Y213">
        <v>9</v>
      </c>
      <c r="Z213">
        <v>0</v>
      </c>
      <c r="AA213">
        <v>9</v>
      </c>
      <c r="AB213">
        <v>0</v>
      </c>
      <c r="AC213">
        <v>3</v>
      </c>
      <c r="AD213">
        <v>-9</v>
      </c>
      <c r="AE213">
        <v>0</v>
      </c>
      <c r="AF213">
        <v>0</v>
      </c>
      <c r="AG213">
        <v>0</v>
      </c>
      <c r="AH213" t="s">
        <v>95</v>
      </c>
      <c r="AI213" s="1">
        <v>44685.5000462963</v>
      </c>
      <c r="AJ213">
        <v>99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-9</v>
      </c>
      <c r="AQ213">
        <v>0</v>
      </c>
      <c r="AR213">
        <v>0</v>
      </c>
      <c r="AS213">
        <v>0</v>
      </c>
      <c r="AT213" t="s">
        <v>87</v>
      </c>
      <c r="AU213" t="s">
        <v>87</v>
      </c>
      <c r="AV213" t="s">
        <v>87</v>
      </c>
      <c r="AW213" t="s">
        <v>87</v>
      </c>
      <c r="AX213" t="s">
        <v>87</v>
      </c>
      <c r="AY213" t="s">
        <v>87</v>
      </c>
      <c r="AZ213" t="s">
        <v>87</v>
      </c>
      <c r="BA213" t="s">
        <v>87</v>
      </c>
      <c r="BB213" t="s">
        <v>87</v>
      </c>
      <c r="BC213" t="s">
        <v>87</v>
      </c>
      <c r="BD213" t="s">
        <v>87</v>
      </c>
      <c r="BE213" t="s">
        <v>87</v>
      </c>
    </row>
    <row r="214" spans="1:57">
      <c r="A214" t="s">
        <v>613</v>
      </c>
      <c r="B214" t="s">
        <v>79</v>
      </c>
      <c r="C214" t="s">
        <v>614</v>
      </c>
      <c r="D214" t="s">
        <v>81</v>
      </c>
      <c r="E214" s="2">
        <f>HYPERLINK("capsilon://?command=openfolder&amp;siteaddress=FAM.docvelocity-na8.net&amp;folderid=FX38FBEABB-068E-AABE-FBC9-636F2765ADC1","FX22045984")</f>
        <v>0</v>
      </c>
      <c r="F214" t="s">
        <v>19</v>
      </c>
      <c r="G214" t="s">
        <v>19</v>
      </c>
      <c r="H214" t="s">
        <v>82</v>
      </c>
      <c r="I214" t="s">
        <v>615</v>
      </c>
      <c r="J214">
        <v>0</v>
      </c>
      <c r="K214" t="s">
        <v>84</v>
      </c>
      <c r="L214" t="s">
        <v>85</v>
      </c>
      <c r="M214" t="s">
        <v>86</v>
      </c>
      <c r="N214">
        <v>2</v>
      </c>
      <c r="O214" s="1">
        <v>44685.544490740744</v>
      </c>
      <c r="P214" s="1">
        <v>44685.562847222223</v>
      </c>
      <c r="Q214">
        <v>1317</v>
      </c>
      <c r="R214">
        <v>269</v>
      </c>
      <c r="S214" t="b">
        <v>0</v>
      </c>
      <c r="T214" t="s">
        <v>87</v>
      </c>
      <c r="U214" t="b">
        <v>0</v>
      </c>
      <c r="V214" t="s">
        <v>616</v>
      </c>
      <c r="W214" s="1">
        <v>44685.547696759262</v>
      </c>
      <c r="X214">
        <v>202</v>
      </c>
      <c r="Y214">
        <v>9</v>
      </c>
      <c r="Z214">
        <v>0</v>
      </c>
      <c r="AA214">
        <v>9</v>
      </c>
      <c r="AB214">
        <v>0</v>
      </c>
      <c r="AC214">
        <v>2</v>
      </c>
      <c r="AD214">
        <v>-9</v>
      </c>
      <c r="AE214">
        <v>0</v>
      </c>
      <c r="AF214">
        <v>0</v>
      </c>
      <c r="AG214">
        <v>0</v>
      </c>
      <c r="AH214" t="s">
        <v>89</v>
      </c>
      <c r="AI214" s="1">
        <v>44685.562847222223</v>
      </c>
      <c r="AJ214">
        <v>67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-9</v>
      </c>
      <c r="AQ214">
        <v>0</v>
      </c>
      <c r="AR214">
        <v>0</v>
      </c>
      <c r="AS214">
        <v>0</v>
      </c>
      <c r="AT214" t="s">
        <v>87</v>
      </c>
      <c r="AU214" t="s">
        <v>87</v>
      </c>
      <c r="AV214" t="s">
        <v>87</v>
      </c>
      <c r="AW214" t="s">
        <v>87</v>
      </c>
      <c r="AX214" t="s">
        <v>87</v>
      </c>
      <c r="AY214" t="s">
        <v>87</v>
      </c>
      <c r="AZ214" t="s">
        <v>87</v>
      </c>
      <c r="BA214" t="s">
        <v>87</v>
      </c>
      <c r="BB214" t="s">
        <v>87</v>
      </c>
      <c r="BC214" t="s">
        <v>87</v>
      </c>
      <c r="BD214" t="s">
        <v>87</v>
      </c>
      <c r="BE214" t="s">
        <v>87</v>
      </c>
    </row>
    <row r="215" spans="1:57">
      <c r="A215" t="s">
        <v>617</v>
      </c>
      <c r="B215" t="s">
        <v>79</v>
      </c>
      <c r="C215" t="s">
        <v>556</v>
      </c>
      <c r="D215" t="s">
        <v>81</v>
      </c>
      <c r="E215" s="2">
        <f>HYPERLINK("capsilon://?command=openfolder&amp;siteaddress=FAM.docvelocity-na8.net&amp;folderid=FX23FA1E61-DB25-A17A-BEEC-B0DE88167579","FX2204347")</f>
        <v>0</v>
      </c>
      <c r="F215" t="s">
        <v>19</v>
      </c>
      <c r="G215" t="s">
        <v>19</v>
      </c>
      <c r="H215" t="s">
        <v>82</v>
      </c>
      <c r="I215" t="s">
        <v>618</v>
      </c>
      <c r="J215">
        <v>0</v>
      </c>
      <c r="K215" t="s">
        <v>84</v>
      </c>
      <c r="L215" t="s">
        <v>85</v>
      </c>
      <c r="M215" t="s">
        <v>86</v>
      </c>
      <c r="N215">
        <v>2</v>
      </c>
      <c r="O215" s="1">
        <v>44685.578634259262</v>
      </c>
      <c r="P215" s="1">
        <v>44685.600069444445</v>
      </c>
      <c r="Q215">
        <v>1548</v>
      </c>
      <c r="R215">
        <v>304</v>
      </c>
      <c r="S215" t="b">
        <v>0</v>
      </c>
      <c r="T215" t="s">
        <v>87</v>
      </c>
      <c r="U215" t="b">
        <v>0</v>
      </c>
      <c r="V215" t="s">
        <v>114</v>
      </c>
      <c r="W215" s="1">
        <v>44685.581469907411</v>
      </c>
      <c r="X215">
        <v>241</v>
      </c>
      <c r="Y215">
        <v>11</v>
      </c>
      <c r="Z215">
        <v>0</v>
      </c>
      <c r="AA215">
        <v>11</v>
      </c>
      <c r="AB215">
        <v>0</v>
      </c>
      <c r="AC215">
        <v>1</v>
      </c>
      <c r="AD215">
        <v>-11</v>
      </c>
      <c r="AE215">
        <v>0</v>
      </c>
      <c r="AF215">
        <v>0</v>
      </c>
      <c r="AG215">
        <v>0</v>
      </c>
      <c r="AH215" t="s">
        <v>89</v>
      </c>
      <c r="AI215" s="1">
        <v>44685.600069444445</v>
      </c>
      <c r="AJ215">
        <v>63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-11</v>
      </c>
      <c r="AQ215">
        <v>0</v>
      </c>
      <c r="AR215">
        <v>0</v>
      </c>
      <c r="AS215">
        <v>0</v>
      </c>
      <c r="AT215" t="s">
        <v>87</v>
      </c>
      <c r="AU215" t="s">
        <v>87</v>
      </c>
      <c r="AV215" t="s">
        <v>87</v>
      </c>
      <c r="AW215" t="s">
        <v>87</v>
      </c>
      <c r="AX215" t="s">
        <v>87</v>
      </c>
      <c r="AY215" t="s">
        <v>87</v>
      </c>
      <c r="AZ215" t="s">
        <v>87</v>
      </c>
      <c r="BA215" t="s">
        <v>87</v>
      </c>
      <c r="BB215" t="s">
        <v>87</v>
      </c>
      <c r="BC215" t="s">
        <v>87</v>
      </c>
      <c r="BD215" t="s">
        <v>87</v>
      </c>
      <c r="BE21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Sandeep Sawant</cp:lastModifiedBy>
  <cp:revision/>
  <dcterms:created xsi:type="dcterms:W3CDTF">2022-05-31T15:00:00Z</dcterms:created>
  <dcterms:modified xsi:type="dcterms:W3CDTF">2022-06-03T13:45:41Z</dcterms:modified>
  <cp:category/>
  <cp:contentStatus/>
</cp:coreProperties>
</file>