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CF1C3261525E85D64316A81EA15CFCC0BD8B4733" xr6:coauthVersionLast="47" xr6:coauthVersionMax="47" xr10:uidLastSave="{7AA8D615-62F7-4653-B70F-1D3FE3A08512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9" i="2" l="1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<sst xmlns="http://schemas.openxmlformats.org/spreadsheetml/2006/main" count="13842" uniqueCount="1341">
  <si>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</si>
  <si>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</si>
  <si>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</si>
  <si>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</si>
  <si>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</si>
  <si>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</si>
  <si>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</si>
  <si>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</si>
  <si>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</si>
  <si>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</si>
  <si>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</si>
  <si>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</si>
  <si>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</si>
  <si>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</si>
  <si>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</si>
  <si>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</si>
  <si>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</si>
  <si>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</si>
  <si>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</si>
  <si>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</si>
  <si>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</si>
  <si>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</si>
  <si>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</si>
  <si>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</si>
  <si>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</si>
  <si>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</si>
  <si>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</si>
  <si>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</si>
  <si>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</si>
  <si>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</si>
  <si>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</si>
  <si>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</si>
  <si>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</si>
  <si>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</si>
  <si>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</si>
  <si>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</si>
  <si>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</si>
  <si>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</si>
  <si>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</si>
  <si>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</si>
  <si>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</si>
  <si>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</si>
  <si>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</si>
  <si>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</si>
  <si>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</si>
  <si>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</si>
  <si>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</si>
  <si>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</si>
  <si>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</si>
  <si>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</si>
  <si>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</si>
  <si>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</si>
  <si>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</si>
  <si>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</si>
  <si>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</si>
  <si>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</si>
  <si>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</si>
  <si>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</si>
  <si>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</si>
  <si>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</si>
  <si>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</si>
  <si>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</si>
  <si>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</si>
  <si>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</si>
  <si>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</si>
  <si>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</si>
  <si>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</si>
  <si>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</si>
  <si>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</si>
  <si>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</si>
  <si>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</si>
  <si>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</si>
  <si>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</si>
  <si>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</si>
  <si>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</si>
  <si>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</si>
  <si>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</si>
  <si>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</si>
  <si>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</si>
  <si>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</si>
  <si>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</si>
  <si>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WI220420841</t>
  </si>
  <si>
    <t>DATA_VALIDATION</t>
  </si>
  <si>
    <t>150030054324</t>
  </si>
  <si>
    <t>Folder</t>
  </si>
  <si>
    <t>Mailitem</t>
  </si>
  <si>
    <t>MI2204199032</t>
  </si>
  <si>
    <t>COMPLETED</t>
  </si>
  <si>
    <t>MARK_AS_COMPLETED</t>
  </si>
  <si>
    <t>Queue</t>
  </si>
  <si>
    <t>N/A</t>
  </si>
  <si>
    <t>Rituja Bhuse</t>
  </si>
  <si>
    <t>Nisha Verma</t>
  </si>
  <si>
    <t>WI220420937</t>
  </si>
  <si>
    <t>150030053616</t>
  </si>
  <si>
    <t>MI2204199750</t>
  </si>
  <si>
    <t>Raman Vaidya</t>
  </si>
  <si>
    <t>WI220420994</t>
  </si>
  <si>
    <t>MI2204200257</t>
  </si>
  <si>
    <t>WI220421077</t>
  </si>
  <si>
    <t>150030054761</t>
  </si>
  <si>
    <t>MI2204201052</t>
  </si>
  <si>
    <t>Prajwal Kendre</t>
  </si>
  <si>
    <t>Vikash Suryakanth Parmar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</si>
  <si>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</si>
  <si>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</si>
  <si>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</si>
  <si>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</si>
  <si>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</si>
  <si>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</si>
  <si>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</si>
  <si>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Nikita Mandage</t>
  </si>
  <si>
    <t>WI220421310</t>
  </si>
  <si>
    <t>150030054899</t>
  </si>
  <si>
    <t>MI2204203164</t>
  </si>
  <si>
    <t>Prathamesh Amte</t>
  </si>
  <si>
    <t>Sanjay Kharade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</si>
  <si>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</si>
  <si>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</si>
  <si>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</si>
  <si>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</si>
  <si>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</si>
  <si>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</si>
  <si>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</si>
  <si>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</si>
  <si>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</si>
  <si>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</si>
  <si>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Samadhan Kamble</t>
  </si>
  <si>
    <t>WI220422295</t>
  </si>
  <si>
    <t>150080001079</t>
  </si>
  <si>
    <t>MI2204213017</t>
  </si>
  <si>
    <t>Swapnil Chavan</t>
  </si>
  <si>
    <t>WI220422689</t>
  </si>
  <si>
    <t>150030054873</t>
  </si>
  <si>
    <t>MI2204216670</t>
  </si>
  <si>
    <t>Archana Bhujbal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</si>
  <si>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</si>
  <si>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</si>
  <si>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</si>
  <si>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</si>
  <si>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</si>
  <si>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</si>
  <si>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</si>
  <si>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</si>
  <si>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</si>
  <si>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Shubham Karwate</t>
  </si>
  <si>
    <t>WI220424329</t>
  </si>
  <si>
    <t>150030054380</t>
  </si>
  <si>
    <t>MI2204233600</t>
  </si>
  <si>
    <t>Ujwala Ajabe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</si>
  <si>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</si>
  <si>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</si>
  <si>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</si>
  <si>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</si>
  <si>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</si>
  <si>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</si>
  <si>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</si>
  <si>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</si>
  <si>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</si>
  <si>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</si>
  <si>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</si>
  <si>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</si>
  <si>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</si>
  <si>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</si>
  <si>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</si>
  <si>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</si>
  <si>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</si>
  <si>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</si>
  <si>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</si>
  <si>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</si>
  <si>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</si>
  <si>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Apeksha Hirve</t>
  </si>
  <si>
    <t>WI220424788</t>
  </si>
  <si>
    <t>150080000912</t>
  </si>
  <si>
    <t>MI2204237892</t>
  </si>
  <si>
    <t>WI220424793</t>
  </si>
  <si>
    <t>Sagar Belhekar</t>
  </si>
  <si>
    <t>WI220425071</t>
  </si>
  <si>
    <t>150030054268</t>
  </si>
  <si>
    <t>MI2204240803</t>
  </si>
  <si>
    <t>Pratik Bhandwalkar</t>
  </si>
  <si>
    <t>WI220425129</t>
  </si>
  <si>
    <t>150030052227</t>
  </si>
  <si>
    <t>MI2204241372</t>
  </si>
  <si>
    <t>Ganesh Bavdiwale</t>
  </si>
  <si>
    <t>Mohini Shinde</t>
  </si>
  <si>
    <t>WI220425190</t>
  </si>
  <si>
    <t>150030054711</t>
  </si>
  <si>
    <t>MI2204241852</t>
  </si>
  <si>
    <t>WI220425472</t>
  </si>
  <si>
    <t>150030054960</t>
  </si>
  <si>
    <t>MI2204244449</t>
  </si>
  <si>
    <t>Shivani Narwade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</si>
  <si>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</si>
  <si>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</si>
  <si>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</si>
  <si>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</si>
  <si>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</si>
  <si>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</si>
  <si>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</si>
  <si>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</si>
  <si>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</si>
  <si>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</si>
  <si>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</si>
  <si>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</si>
  <si>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Suraj Toradmal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</si>
  <si>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</si>
  <si>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</si>
  <si>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</si>
  <si>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</si>
  <si>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</si>
  <si>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</si>
  <si>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</si>
  <si>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</si>
  <si>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</si>
  <si>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</si>
  <si>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</si>
  <si>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</si>
  <si>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Pooja Supekar</t>
  </si>
  <si>
    <t>WI220425948</t>
  </si>
  <si>
    <t>WI220425981</t>
  </si>
  <si>
    <t>150030054603</t>
  </si>
  <si>
    <t>MI2204249496</t>
  </si>
  <si>
    <t>WI220426050</t>
  </si>
  <si>
    <t>150030054695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</si>
  <si>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</si>
  <si>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</si>
  <si>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</si>
  <si>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</si>
  <si>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</si>
  <si>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</si>
  <si>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</si>
  <si>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</si>
  <si>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</si>
  <si>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</si>
  <si>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</si>
  <si>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</si>
  <si>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</si>
  <si>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</si>
  <si>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150030054646</t>
  </si>
  <si>
    <t>MI2204253686</t>
  </si>
  <si>
    <t>Payal Pathare</t>
  </si>
  <si>
    <t>WI220426345</t>
  </si>
  <si>
    <t>150030054609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</si>
  <si>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</si>
  <si>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</si>
  <si>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</si>
  <si>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</si>
  <si>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</si>
  <si>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</si>
  <si>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</si>
  <si>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</si>
  <si>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</si>
  <si>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</si>
  <si>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</si>
  <si>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</si>
  <si>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</si>
  <si>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</si>
  <si>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</si>
  <si>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</si>
  <si>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</si>
  <si>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</si>
  <si>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</si>
  <si>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</si>
  <si>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</si>
  <si>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</si>
  <si>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</si>
  <si>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</si>
  <si>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Tejas Bomidwar</t>
  </si>
  <si>
    <t>Sangeeta Kumari</t>
  </si>
  <si>
    <t>WI220429073</t>
  </si>
  <si>
    <t>150030054591</t>
  </si>
  <si>
    <t>MI2204279478</t>
  </si>
  <si>
    <t>Ketan Pathak</t>
  </si>
  <si>
    <t>WI220429123</t>
  </si>
  <si>
    <t>150030054840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</si>
  <si>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</si>
  <si>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</si>
  <si>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</si>
  <si>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</si>
  <si>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</si>
  <si>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</si>
  <si>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</si>
  <si>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</si>
  <si>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</si>
  <si>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</si>
  <si>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</si>
  <si>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</si>
  <si>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</si>
  <si>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</si>
  <si>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</si>
  <si>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</si>
  <si>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</si>
  <si>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</si>
  <si>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</si>
  <si>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</si>
  <si>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</si>
  <si>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</si>
  <si>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</si>
  <si>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</si>
  <si>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</si>
  <si>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</si>
  <si>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</si>
  <si>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</si>
  <si>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</si>
  <si>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</si>
  <si>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</si>
  <si>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</si>
  <si>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</si>
  <si>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</si>
  <si>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</si>
  <si>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</si>
  <si>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</si>
  <si>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</si>
  <si>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</si>
  <si>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</si>
  <si>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</si>
  <si>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Varsha Dombale</t>
  </si>
  <si>
    <t>WI220434212</t>
  </si>
  <si>
    <t>150030054849</t>
  </si>
  <si>
    <t>MI2204327339</t>
  </si>
  <si>
    <t>WI220434550</t>
  </si>
  <si>
    <t>MI2204330758</t>
  </si>
  <si>
    <t>Nilesh Thakur</t>
  </si>
  <si>
    <t>WI220436489</t>
  </si>
  <si>
    <t>150030054580</t>
  </si>
  <si>
    <t>MI2204351179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</si>
  <si>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</si>
  <si>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</si>
  <si>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</si>
  <si>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</si>
  <si>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</si>
  <si>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</si>
  <si>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</si>
  <si>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</si>
  <si>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</si>
  <si>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</si>
  <si>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</si>
  <si>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</si>
  <si>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</si>
  <si>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</si>
  <si>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</si>
  <si>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</si>
  <si>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</si>
  <si>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</si>
  <si>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</si>
  <si>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</si>
  <si>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</si>
  <si>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</si>
  <si>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</si>
  <si>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</si>
  <si>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</si>
  <si>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</si>
  <si>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</si>
  <si>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</si>
  <si>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</si>
  <si>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</si>
  <si>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</si>
  <si>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</si>
  <si>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</si>
  <si>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</si>
  <si>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</si>
  <si>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</si>
  <si>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</si>
  <si>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</si>
  <si>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</si>
  <si>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</si>
  <si>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</si>
  <si>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</si>
  <si>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</si>
  <si>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</si>
  <si>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</si>
  <si>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</si>
  <si>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</si>
  <si>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</si>
  <si>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</si>
  <si>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</si>
  <si>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</si>
  <si>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</si>
  <si>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</si>
  <si>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</si>
  <si>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</si>
  <si>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</si>
  <si>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</si>
  <si>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</si>
  <si>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</si>
  <si>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</si>
  <si>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</si>
  <si>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</si>
  <si>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</si>
  <si>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</si>
  <si>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</si>
  <si>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</si>
  <si>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</si>
  <si>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</si>
  <si>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</si>
  <si>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</si>
  <si>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</si>
  <si>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</si>
  <si>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</si>
  <si>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</si>
  <si>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</si>
  <si>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</si>
  <si>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</si>
  <si>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</si>
  <si>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</si>
  <si>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</si>
  <si>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</si>
  <si>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</si>
  <si>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</si>
  <si>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</si>
  <si>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</si>
  <si>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</si>
  <si>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</si>
  <si>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</si>
  <si>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</si>
  <si>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</si>
  <si>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</si>
  <si>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</si>
  <si>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</si>
  <si>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</si>
  <si>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</si>
  <si>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</si>
  <si>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</si>
  <si>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</si>
  <si>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</si>
  <si>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</si>
  <si>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</si>
  <si>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</si>
  <si>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</si>
  <si>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</si>
  <si>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</si>
  <si>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</si>
  <si>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</si>
  <si>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</si>
  <si>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</si>
  <si>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</si>
  <si>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</si>
  <si>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</si>
  <si>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</si>
  <si>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</si>
  <si>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</si>
  <si>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</si>
  <si>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</si>
  <si>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150030054691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</si>
  <si>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</si>
  <si>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</si>
  <si>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</si>
  <si>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</si>
  <si>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</si>
  <si>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</si>
  <si>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</si>
  <si>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</si>
  <si>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</si>
  <si>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</si>
  <si>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</si>
  <si>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</si>
  <si>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</si>
  <si>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</si>
  <si>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</si>
  <si>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</si>
  <si>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</si>
  <si>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</si>
  <si>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</si>
  <si>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</si>
  <si>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</si>
  <si>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</si>
  <si>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</si>
  <si>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</si>
  <si>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</si>
  <si>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</si>
  <si>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</si>
  <si>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</si>
  <si>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</si>
  <si>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</si>
  <si>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</si>
  <si>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</si>
  <si>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</si>
  <si>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</si>
  <si>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</si>
  <si>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</si>
  <si>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</si>
  <si>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</si>
  <si>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</si>
  <si>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</si>
  <si>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</si>
  <si>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DELETED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</si>
  <si>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</si>
  <si>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</si>
  <si>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</si>
  <si>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</si>
  <si>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</si>
  <si>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</si>
  <si>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</si>
  <si>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</si>
  <si>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</si>
  <si>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</si>
  <si>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</si>
  <si>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</si>
  <si>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</si>
  <si>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</si>
  <si>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</si>
  <si>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</si>
  <si>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</si>
  <si>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</si>
  <si>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</si>
  <si>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</si>
  <si>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</si>
  <si>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</si>
  <si>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</si>
  <si>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</si>
  <si>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</si>
  <si>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</si>
  <si>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</si>
  <si>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</si>
  <si>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</si>
  <si>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</si>
  <si>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</si>
  <si>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</si>
  <si>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</si>
  <si>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</si>
  <si>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</si>
  <si>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</si>
  <si>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</si>
  <si>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</si>
  <si>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</si>
  <si>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</si>
  <si>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150030053734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</si>
  <si>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</si>
  <si>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</si>
  <si>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</si>
  <si>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</si>
  <si>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</si>
  <si>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</si>
  <si>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</si>
  <si>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</si>
  <si>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</si>
  <si>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150030054659</t>
  </si>
  <si>
    <t>MI2204434987</t>
  </si>
  <si>
    <t>WI220444654</t>
  </si>
  <si>
    <t>150030054319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</si>
  <si>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</si>
  <si>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</si>
  <si>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</si>
  <si>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</si>
  <si>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</si>
  <si>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</si>
  <si>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</si>
  <si>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</si>
  <si>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</si>
  <si>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</si>
  <si>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</si>
  <si>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</si>
  <si>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</si>
  <si>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</si>
  <si>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</si>
  <si>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</si>
  <si>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</si>
  <si>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</si>
  <si>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</si>
  <si>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</si>
  <si>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</si>
  <si>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</si>
  <si>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</si>
  <si>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</si>
  <si>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</si>
  <si>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WI220446392</t>
  </si>
  <si>
    <t>MI2204453798</t>
  </si>
  <si>
    <t>Kalyani Mane</t>
  </si>
  <si>
    <t>Sanjana Uttekar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</si>
  <si>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</si>
  <si>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</si>
  <si>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</si>
  <si>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</si>
  <si>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</si>
  <si>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</si>
  <si>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</si>
  <si>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</si>
  <si>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</si>
  <si>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</si>
  <si>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</si>
  <si>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</si>
  <si>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</si>
  <si>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</si>
  <si>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</si>
  <si>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</si>
  <si>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</si>
  <si>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</si>
  <si>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</si>
  <si>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</si>
  <si>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</si>
  <si>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</si>
  <si>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</si>
  <si>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</si>
  <si>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</si>
  <si>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</si>
  <si>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</si>
  <si>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</si>
  <si>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</si>
  <si>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</si>
  <si>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</si>
  <si>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</si>
  <si>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</si>
  <si>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</si>
  <si>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</si>
  <si>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</si>
  <si>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</si>
  <si>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</si>
  <si>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</si>
  <si>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</si>
  <si>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</si>
  <si>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</si>
  <si>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</si>
  <si>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</si>
  <si>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</si>
  <si>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</si>
  <si>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</si>
  <si>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</si>
  <si>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</si>
  <si>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</si>
  <si>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</si>
  <si>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</si>
  <si>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</si>
  <si>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</si>
  <si>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</si>
  <si>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</si>
  <si>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</si>
  <si>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</si>
  <si>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</si>
  <si>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</si>
  <si>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</si>
  <si>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</si>
  <si>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</si>
  <si>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</si>
  <si>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</si>
  <si>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</si>
  <si>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</si>
  <si>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</si>
  <si>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</si>
  <si>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</si>
  <si>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</si>
  <si>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</si>
  <si>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</si>
  <si>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</si>
  <si>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</si>
  <si>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</si>
  <si>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</si>
  <si>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</si>
  <si>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</si>
  <si>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</si>
  <si>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</si>
  <si>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</si>
  <si>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</si>
  <si>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</si>
  <si>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</si>
  <si>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</si>
  <si>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</si>
  <si>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</si>
  <si>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</si>
  <si>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</si>
  <si>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</si>
  <si>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</si>
  <si>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</si>
  <si>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</si>
  <si>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</si>
  <si>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WI220453130</t>
  </si>
  <si>
    <t>WI220453240</t>
  </si>
  <si>
    <t>150030055192</t>
  </si>
  <si>
    <t>MI2204514615</t>
  </si>
  <si>
    <t>WI220453266</t>
  </si>
  <si>
    <t>WI220453780</t>
  </si>
  <si>
    <t>150030054853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</si>
  <si>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</si>
  <si>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</si>
  <si>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</si>
  <si>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</si>
  <si>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</si>
  <si>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</si>
  <si>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</si>
  <si>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</si>
  <si>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</si>
  <si>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</si>
  <si>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</si>
  <si>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</si>
  <si>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</si>
  <si>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</si>
  <si>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</si>
  <si>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</si>
  <si>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</si>
  <si>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</si>
  <si>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</si>
  <si>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</si>
  <si>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</si>
  <si>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</si>
  <si>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</si>
  <si>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</si>
  <si>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</si>
  <si>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</si>
  <si>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</si>
  <si>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</si>
  <si>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</si>
  <si>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</si>
  <si>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</si>
  <si>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</si>
  <si>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</si>
  <si>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</si>
  <si>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</si>
  <si>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</si>
  <si>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</si>
  <si>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</si>
  <si>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</si>
  <si>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</si>
  <si>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</si>
  <si>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</si>
  <si>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</si>
  <si>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</si>
  <si>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</si>
  <si>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150030054543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</si>
  <si>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</si>
  <si>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</si>
  <si>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</si>
  <si>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</si>
  <si>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</si>
  <si>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</si>
  <si>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</si>
  <si>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</si>
  <si>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</si>
  <si>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</si>
  <si>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</si>
  <si>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</si>
  <si>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</si>
  <si>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</si>
  <si>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</si>
  <si>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</si>
  <si>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</si>
  <si>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</si>
  <si>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</si>
  <si>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</si>
  <si>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</si>
  <si>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</si>
  <si>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</si>
  <si>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</si>
  <si>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WI220457921</t>
  </si>
  <si>
    <t>150030054708</t>
  </si>
  <si>
    <t>MI2204562880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</si>
  <si>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</si>
  <si>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</si>
  <si>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</si>
  <si>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</si>
  <si>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</si>
  <si>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</si>
  <si>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</si>
  <si>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</si>
  <si>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</si>
  <si>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</si>
  <si>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</si>
  <si>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</si>
  <si>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</si>
  <si>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</si>
  <si>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</si>
  <si>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</si>
  <si>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</si>
  <si>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</si>
  <si>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</si>
  <si>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</si>
  <si>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</si>
  <si>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</si>
  <si>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</si>
  <si>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</si>
  <si>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</si>
  <si>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</si>
  <si>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</si>
  <si>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</si>
  <si>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</si>
  <si>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</si>
  <si>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</si>
  <si>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</si>
  <si>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</si>
  <si>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</si>
  <si>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</si>
  <si>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</si>
  <si>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</si>
  <si>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150030054559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</si>
  <si>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</si>
  <si>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</si>
  <si>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</si>
  <si>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</si>
  <si>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</si>
  <si>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</si>
  <si>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</si>
  <si>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</si>
  <si>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</si>
  <si>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</si>
  <si>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</si>
  <si>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</si>
  <si>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</si>
  <si>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</si>
  <si>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</si>
  <si>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</si>
  <si>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</si>
  <si>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</si>
  <si>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</si>
  <si>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</si>
  <si>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</si>
  <si>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</si>
  <si>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</si>
  <si>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</si>
  <si>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</si>
  <si>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</si>
  <si>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</si>
  <si>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</si>
  <si>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</si>
  <si>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</si>
  <si>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</si>
  <si>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</si>
  <si>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</si>
  <si>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</si>
  <si>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</si>
  <si>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</si>
  <si>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</si>
  <si>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</si>
  <si>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</si>
  <si>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</si>
  <si>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</si>
  <si>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</si>
  <si>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</si>
  <si>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</si>
  <si>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</si>
  <si>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Bhagyashree Takawale</t>
  </si>
  <si>
    <t>WI220460522</t>
  </si>
  <si>
    <t>MI2204592181</t>
  </si>
  <si>
    <t>WI220460526</t>
  </si>
  <si>
    <t>MI2204592211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</si>
  <si>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</si>
  <si>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</si>
  <si>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</si>
  <si>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</si>
  <si>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</si>
  <si>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</si>
  <si>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</si>
  <si>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</si>
  <si>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</si>
  <si>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</si>
  <si>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</si>
  <si>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</si>
  <si>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</si>
  <si>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</si>
  <si>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</si>
  <si>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</si>
  <si>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</si>
  <si>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</si>
  <si>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</si>
  <si>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</si>
  <si>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</si>
  <si>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</si>
  <si>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</si>
  <si>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</si>
  <si>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</si>
  <si>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WI220462018</t>
  </si>
  <si>
    <t>150030054847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</si>
  <si>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</si>
  <si>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</si>
  <si>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</si>
  <si>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</si>
  <si>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</si>
  <si>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</si>
  <si>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</si>
  <si>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</si>
  <si>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</si>
  <si>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</si>
  <si>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</si>
  <si>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</si>
  <si>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</si>
  <si>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</si>
  <si>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</si>
  <si>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</si>
  <si>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</si>
  <si>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</si>
  <si>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</si>
  <si>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</si>
  <si>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</si>
  <si>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</si>
  <si>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</si>
  <si>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</si>
  <si>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</si>
  <si>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</si>
  <si>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</si>
  <si>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</si>
  <si>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</si>
  <si>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</si>
  <si>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</si>
  <si>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</si>
  <si>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</si>
  <si>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</si>
  <si>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</si>
  <si>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</si>
  <si>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150030054815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</si>
  <si>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</si>
  <si>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</si>
  <si>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</si>
  <si>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</si>
  <si>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</si>
  <si>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</si>
  <si>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</si>
  <si>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</si>
  <si>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</si>
  <si>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</si>
  <si>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</si>
  <si>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</si>
  <si>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</si>
  <si>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</si>
  <si>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</si>
  <si>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</si>
  <si>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</si>
  <si>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</si>
  <si>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</si>
  <si>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</si>
  <si>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</si>
  <si>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</si>
  <si>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</si>
  <si>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</si>
  <si>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</si>
  <si>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</si>
  <si>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</si>
  <si>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</si>
  <si>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</si>
  <si>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</si>
  <si>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</si>
  <si>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</si>
  <si>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</si>
  <si>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</si>
  <si>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</si>
  <si>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</si>
  <si>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</si>
  <si>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</si>
  <si>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</si>
  <si>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</si>
  <si>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</si>
  <si>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</si>
  <si>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</si>
  <si>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</si>
  <si>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</si>
  <si>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</si>
  <si>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</si>
  <si>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</si>
  <si>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</si>
  <si>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</si>
  <si>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</si>
  <si>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</si>
  <si>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</si>
  <si>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</si>
  <si>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</si>
  <si>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</si>
  <si>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</si>
  <si>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</si>
  <si>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</si>
  <si>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</si>
  <si>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</si>
  <si>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</si>
  <si>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</si>
  <si>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</si>
  <si>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</si>
  <si>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</si>
  <si>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</si>
  <si>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</si>
  <si>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</si>
  <si>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</si>
  <si>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</si>
  <si>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</si>
  <si>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</si>
  <si>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</si>
  <si>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</si>
  <si>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</si>
  <si>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</si>
  <si>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</si>
  <si>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</si>
  <si>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</si>
  <si>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</si>
  <si>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</si>
  <si>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</si>
  <si>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</si>
  <si>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</si>
  <si>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</si>
  <si>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</si>
  <si>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</si>
  <si>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</si>
  <si>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</si>
  <si>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</si>
  <si>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</si>
  <si>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</si>
  <si>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</si>
  <si>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</si>
  <si>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</si>
  <si>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</si>
  <si>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</si>
  <si>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</si>
  <si>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</si>
  <si>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</si>
  <si>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</si>
  <si>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</si>
  <si>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</si>
  <si>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</si>
  <si>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</si>
  <si>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</si>
  <si>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</si>
  <si>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</si>
  <si>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</si>
  <si>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</si>
  <si>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</si>
  <si>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</si>
  <si>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</si>
  <si>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</si>
  <si>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</si>
  <si>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</si>
  <si>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</si>
  <si>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</si>
  <si>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</si>
  <si>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</si>
  <si>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</si>
  <si>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</si>
  <si>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</si>
  <si>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</si>
  <si>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</si>
  <si>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</si>
  <si>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</si>
  <si>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</si>
  <si>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</si>
  <si>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</si>
  <si>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</si>
  <si>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</si>
  <si>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</si>
  <si>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</si>
  <si>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</si>
  <si>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</si>
  <si>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</si>
  <si>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</si>
  <si>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</si>
  <si>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</si>
  <si>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</si>
  <si>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</si>
  <si>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</si>
  <si>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</si>
  <si>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</si>
  <si>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</si>
  <si>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</si>
  <si>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</si>
  <si>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</si>
  <si>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</si>
  <si>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</si>
  <si>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</si>
  <si>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</si>
  <si>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</si>
  <si>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</si>
  <si>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</si>
  <si>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</si>
  <si>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</si>
  <si>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</si>
  <si>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</si>
  <si>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</si>
  <si>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</si>
  <si>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</si>
  <si>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</si>
  <si>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</si>
  <si>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</si>
  <si>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</si>
  <si>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</si>
  <si>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</si>
  <si>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</si>
  <si>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</si>
  <si>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</si>
  <si>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</si>
  <si>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</si>
  <si>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</si>
  <si>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</si>
  <si>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</si>
  <si>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</si>
  <si>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</si>
  <si>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</si>
  <si>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</si>
  <si>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</si>
  <si>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</si>
  <si>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</si>
  <si>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</si>
  <si>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</si>
  <si>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</si>
  <si>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</si>
  <si>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</si>
  <si>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</si>
  <si>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</si>
  <si>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</si>
  <si>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</si>
  <si>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</si>
  <si>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</si>
  <si>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</si>
  <si>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</si>
  <si>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</si>
  <si>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</si>
  <si>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</si>
  <si>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</si>
  <si>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</si>
  <si>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</si>
  <si>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</si>
  <si>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</si>
  <si>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</si>
  <si>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</si>
  <si>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</si>
  <si>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</si>
  <si>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</si>
  <si>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</si>
  <si>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</si>
  <si>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</si>
  <si>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</si>
  <si>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</si>
  <si>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</si>
  <si>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WI220510202</t>
  </si>
  <si>
    <t>150030055621</t>
  </si>
  <si>
    <t>MI220593640</t>
  </si>
  <si>
    <t>WI220510706</t>
  </si>
  <si>
    <t>150030052721</t>
  </si>
  <si>
    <t>MI220597258</t>
  </si>
  <si>
    <t>WI220511798</t>
  </si>
  <si>
    <t>150030055616</t>
  </si>
  <si>
    <t>MI2205109677</t>
  </si>
  <si>
    <t>WI220511801</t>
  </si>
  <si>
    <t>MI2205109716</t>
  </si>
  <si>
    <t>WI220511804</t>
  </si>
  <si>
    <t>MI2205109724</t>
  </si>
  <si>
    <t>WI220511809</t>
  </si>
  <si>
    <t>MI2205109730</t>
  </si>
  <si>
    <t>WI220511919</t>
  </si>
  <si>
    <t>150030055458</t>
  </si>
  <si>
    <t>MI2205110892</t>
  </si>
  <si>
    <t>WI220511941</t>
  </si>
  <si>
    <t>MI2205111222</t>
  </si>
  <si>
    <t>WI220511955</t>
  </si>
  <si>
    <t>MI2205111498</t>
  </si>
  <si>
    <t>WI220511963</t>
  </si>
  <si>
    <t>MI2205111591</t>
  </si>
  <si>
    <t>WI220511990</t>
  </si>
  <si>
    <t>150030054926</t>
  </si>
  <si>
    <t>MI2205111775</t>
  </si>
  <si>
    <t>WI220512012</t>
  </si>
  <si>
    <t>WI220512038</t>
  </si>
  <si>
    <t>150030054581</t>
  </si>
  <si>
    <t>MI2205112360</t>
  </si>
  <si>
    <t>WI220512040</t>
  </si>
  <si>
    <t>WI220512124</t>
  </si>
  <si>
    <t>150030055597</t>
  </si>
  <si>
    <t>MI2205113064</t>
  </si>
  <si>
    <t>WI220512378</t>
  </si>
  <si>
    <t>MI2205115351</t>
  </si>
  <si>
    <t>WI220512824</t>
  </si>
  <si>
    <t>150030055561</t>
  </si>
  <si>
    <t>MI2205119630</t>
  </si>
  <si>
    <t>WI220512951</t>
  </si>
  <si>
    <t>MI2205120716</t>
  </si>
  <si>
    <t>WI220513012</t>
  </si>
  <si>
    <t>MI2205121201</t>
  </si>
  <si>
    <t>WI220513013</t>
  </si>
  <si>
    <t>MI2205121226</t>
  </si>
  <si>
    <t>WI220513015</t>
  </si>
  <si>
    <t>MI2205121248</t>
  </si>
  <si>
    <t>WI220513183</t>
  </si>
  <si>
    <t>150030049665</t>
  </si>
  <si>
    <t>MI2205122784</t>
  </si>
  <si>
    <t>WI220513239</t>
  </si>
  <si>
    <t>MI2205123392</t>
  </si>
  <si>
    <t>WI220513720</t>
  </si>
  <si>
    <t>MI2205127063</t>
  </si>
  <si>
    <t>WI220514133</t>
  </si>
  <si>
    <t>150030055565</t>
  </si>
  <si>
    <t>MI2205130520</t>
  </si>
  <si>
    <t>WI220514182</t>
  </si>
  <si>
    <t>MI2205130834</t>
  </si>
  <si>
    <t>WI220514607</t>
  </si>
  <si>
    <t>150030055411</t>
  </si>
  <si>
    <t>MI2205134277</t>
  </si>
  <si>
    <t>WI220514636</t>
  </si>
  <si>
    <t>150030055518</t>
  </si>
  <si>
    <t>MI2205134914</t>
  </si>
  <si>
    <t>WI220515652</t>
  </si>
  <si>
    <t>150030055647</t>
  </si>
  <si>
    <t>MI2205146402</t>
  </si>
  <si>
    <t>WI220515655</t>
  </si>
  <si>
    <t>MI2205146441</t>
  </si>
  <si>
    <t>WI220515734</t>
  </si>
  <si>
    <t>150030055198</t>
  </si>
  <si>
    <t>MI2205147201</t>
  </si>
  <si>
    <t>WI220515738</t>
  </si>
  <si>
    <t>150030055667</t>
  </si>
  <si>
    <t>MI2205147268</t>
  </si>
  <si>
    <t>WI220515750</t>
  </si>
  <si>
    <t>WI22051580</t>
  </si>
  <si>
    <t>MI220516156</t>
  </si>
  <si>
    <t>WI220515990</t>
  </si>
  <si>
    <t>MI2205149577</t>
  </si>
  <si>
    <t>WI220516049</t>
  </si>
  <si>
    <t>MI2205150251</t>
  </si>
  <si>
    <t>WI220516704</t>
  </si>
  <si>
    <t>150030055296</t>
  </si>
  <si>
    <t>MI2205154602</t>
  </si>
  <si>
    <t>WI220517313</t>
  </si>
  <si>
    <t>MI2205158951</t>
  </si>
  <si>
    <t>WI220517697</t>
  </si>
  <si>
    <t>150030055638</t>
  </si>
  <si>
    <t>MI2205162253</t>
  </si>
  <si>
    <t>WI220517720</t>
  </si>
  <si>
    <t>150030052853</t>
  </si>
  <si>
    <t>MI2205162570</t>
  </si>
  <si>
    <t>WI220518123</t>
  </si>
  <si>
    <t>MI2205166681</t>
  </si>
  <si>
    <t>WI220518174</t>
  </si>
  <si>
    <t>WI220518246</t>
  </si>
  <si>
    <t>MI2205167534</t>
  </si>
  <si>
    <t>WI2205183</t>
  </si>
  <si>
    <t>MI22051866</t>
  </si>
  <si>
    <t>WI22052038</t>
  </si>
  <si>
    <t>MI220520416</t>
  </si>
  <si>
    <t>WI22052430</t>
  </si>
  <si>
    <t>MI220523652</t>
  </si>
  <si>
    <t>WI2205246</t>
  </si>
  <si>
    <t>150030047417</t>
  </si>
  <si>
    <t>MI22053466</t>
  </si>
  <si>
    <t>WI22052465</t>
  </si>
  <si>
    <t>MI220524032</t>
  </si>
  <si>
    <t>WI2205247</t>
  </si>
  <si>
    <t>MI22053497</t>
  </si>
  <si>
    <t>WI2205260</t>
  </si>
  <si>
    <t>MI22053698</t>
  </si>
  <si>
    <t>WI22052747</t>
  </si>
  <si>
    <t>150030055315</t>
  </si>
  <si>
    <t>MI220526111</t>
  </si>
  <si>
    <t>WI2205279</t>
  </si>
  <si>
    <t>MI22053898</t>
  </si>
  <si>
    <t>WI2205283</t>
  </si>
  <si>
    <t>MI22053911</t>
  </si>
  <si>
    <t>WI22052840</t>
  </si>
  <si>
    <t>MI220527260</t>
  </si>
  <si>
    <t>WI22052873</t>
  </si>
  <si>
    <t>MI220527775</t>
  </si>
  <si>
    <t>WI2205291</t>
  </si>
  <si>
    <t>MI22053954</t>
  </si>
  <si>
    <t>WI2205293</t>
  </si>
  <si>
    <t>MI22053965</t>
  </si>
  <si>
    <t>WI2205336</t>
  </si>
  <si>
    <t>150030055117</t>
  </si>
  <si>
    <t>MI22054430</t>
  </si>
  <si>
    <t>WI2205340</t>
  </si>
  <si>
    <t>MI22054520</t>
  </si>
  <si>
    <t>WI22053738</t>
  </si>
  <si>
    <t>150030054103</t>
  </si>
  <si>
    <t>MI220537065</t>
  </si>
  <si>
    <t>WI22053739</t>
  </si>
  <si>
    <t>MI220537067</t>
  </si>
  <si>
    <t>WI22053911</t>
  </si>
  <si>
    <t>150030054459</t>
  </si>
  <si>
    <t>MI220538485</t>
  </si>
  <si>
    <t>WI22054102</t>
  </si>
  <si>
    <t>150030055490</t>
  </si>
  <si>
    <t>MI220539446</t>
  </si>
  <si>
    <t>WI22054128</t>
  </si>
  <si>
    <t>MI220539709</t>
  </si>
  <si>
    <t>WI22054208</t>
  </si>
  <si>
    <t>150030051326</t>
  </si>
  <si>
    <t>MI220540440</t>
  </si>
  <si>
    <t>WI22054325</t>
  </si>
  <si>
    <t>MI220541319</t>
  </si>
  <si>
    <t>WI22054485</t>
  </si>
  <si>
    <t>150030055338</t>
  </si>
  <si>
    <t>MI220542090</t>
  </si>
  <si>
    <t>WI2205505</t>
  </si>
  <si>
    <t>150030055493</t>
  </si>
  <si>
    <t>MI22055928</t>
  </si>
  <si>
    <t>WI2205511</t>
  </si>
  <si>
    <t>MI22055993</t>
  </si>
  <si>
    <t>WI22055722</t>
  </si>
  <si>
    <t>MI220553631</t>
  </si>
  <si>
    <t>WI22056028</t>
  </si>
  <si>
    <t>MI220557025</t>
  </si>
  <si>
    <t>WI22056078</t>
  </si>
  <si>
    <t>150030052425</t>
  </si>
  <si>
    <t>MI220557632</t>
  </si>
  <si>
    <t>WI22056141</t>
  </si>
  <si>
    <t>MI220558324</t>
  </si>
  <si>
    <t>WI22056269</t>
  </si>
  <si>
    <t>150030055560</t>
  </si>
  <si>
    <t>MI220559157</t>
  </si>
  <si>
    <t>WI2205630</t>
  </si>
  <si>
    <t>MI22056827</t>
  </si>
  <si>
    <t>WI22056685</t>
  </si>
  <si>
    <t>150030052718</t>
  </si>
  <si>
    <t>MI220562545</t>
  </si>
  <si>
    <t>WI2205697</t>
  </si>
  <si>
    <t>WI22058071</t>
  </si>
  <si>
    <t>MI220574257</t>
  </si>
  <si>
    <t>WI22058097</t>
  </si>
  <si>
    <t>MI220574545</t>
  </si>
  <si>
    <t>WI22058110</t>
  </si>
  <si>
    <t>WI22058112</t>
  </si>
  <si>
    <t>MI220574765</t>
  </si>
  <si>
    <t>WI22058113</t>
  </si>
  <si>
    <t>150030053983</t>
  </si>
  <si>
    <t>MI220574780</t>
  </si>
  <si>
    <t>WI2205820</t>
  </si>
  <si>
    <t>MI22059366</t>
  </si>
  <si>
    <t>WI22058309</t>
  </si>
  <si>
    <t>MI220576356</t>
  </si>
  <si>
    <t>WI22058369</t>
  </si>
  <si>
    <t>150030054111</t>
  </si>
  <si>
    <t>MI220576888</t>
  </si>
  <si>
    <t>WI22058372</t>
  </si>
  <si>
    <t>MI220576910</t>
  </si>
  <si>
    <t>WI22058433</t>
  </si>
  <si>
    <t>150030055589</t>
  </si>
  <si>
    <t>MI220577402</t>
  </si>
  <si>
    <t>WI22058534</t>
  </si>
  <si>
    <t>MI220578554</t>
  </si>
  <si>
    <t>WI22058725</t>
  </si>
  <si>
    <t>MI220579552</t>
  </si>
  <si>
    <t>WI22058736</t>
  </si>
  <si>
    <t>MI220579599</t>
  </si>
  <si>
    <t>WI22058742</t>
  </si>
  <si>
    <t>MI220579640</t>
  </si>
  <si>
    <t>WI22058752</t>
  </si>
  <si>
    <t>MI220579739</t>
  </si>
  <si>
    <t>WI22058796</t>
  </si>
  <si>
    <t>MI220580114</t>
  </si>
  <si>
    <t>WI22059002</t>
  </si>
  <si>
    <t>MI220581344</t>
  </si>
  <si>
    <t>WI22059110</t>
  </si>
  <si>
    <t>MI220582430</t>
  </si>
  <si>
    <t>WI22059259</t>
  </si>
  <si>
    <t>WI22059556</t>
  </si>
  <si>
    <t>MI220587641</t>
  </si>
  <si>
    <t>WI22059564</t>
  </si>
  <si>
    <t>WI22059945</t>
  </si>
  <si>
    <t>MI220591664</t>
  </si>
  <si>
    <t>WI2205999</t>
  </si>
  <si>
    <t>MI220511078</t>
  </si>
  <si>
    <t>WI22059993</t>
  </si>
  <si>
    <t>MI220591984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</si>
</sst>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44689.291668726852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44658.958333333336</v>
      </c>
    </row>
    <row r="10" spans="1:2" x14ac:dyDescent="0.45">
      <c r="A10" t="s">
        <v>16</v>
      </c>
      <c r="B10" s="1">
        <v>44689.291668726852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09"/>
  <sheetViews>
    <sheetView topLeftCell="A489" workbookViewId="0">
      <selection activeCell="A409" sqref="A409:XFD509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HYPERLINK("capsilon://?command=openfolder&amp;siteaddress=FAM.docvelocity-na8.net&amp;folderid=FXADC8BE84-980A-6E09-805D-C6CBC5044B96","FX22037362")</f>
        <v>FX22037362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2</v>
      </c>
      <c r="O2" s="1">
        <v>44659.371608796297</v>
      </c>
      <c r="P2" s="1">
        <v>44659.37940972222</v>
      </c>
      <c r="Q2">
        <v>582</v>
      </c>
      <c r="R2">
        <v>92</v>
      </c>
      <c r="S2" t="b">
        <v>0</v>
      </c>
      <c r="T2" t="s">
        <v>90</v>
      </c>
      <c r="U2" t="b">
        <v>0</v>
      </c>
      <c r="V2" t="s">
        <v>91</v>
      </c>
      <c r="W2" s="1">
        <v>44659.378935185188</v>
      </c>
      <c r="X2">
        <v>69</v>
      </c>
      <c r="Y2">
        <v>0</v>
      </c>
      <c r="Z2">
        <v>0</v>
      </c>
      <c r="AA2">
        <v>0</v>
      </c>
      <c r="AB2">
        <v>52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92</v>
      </c>
      <c r="AI2" s="1">
        <v>44659.37940972222</v>
      </c>
      <c r="AJ2">
        <v>23</v>
      </c>
      <c r="AK2">
        <v>0</v>
      </c>
      <c r="AL2">
        <v>0</v>
      </c>
      <c r="AM2">
        <v>0</v>
      </c>
      <c r="AN2">
        <v>52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HYPERLINK("capsilon://?command=openfolder&amp;siteaddress=FAM.docvelocity-na8.net&amp;folderid=FX092F9F5C-04E9-2F3D-DDE6-1F54B7CAD814","FX220210649")</f>
        <v>FX220210649</v>
      </c>
      <c r="F3" t="s">
        <v>19</v>
      </c>
      <c r="G3" t="s">
        <v>19</v>
      </c>
      <c r="H3" t="s">
        <v>85</v>
      </c>
      <c r="I3" t="s">
        <v>95</v>
      </c>
      <c r="J3">
        <v>104</v>
      </c>
      <c r="K3" t="s">
        <v>87</v>
      </c>
      <c r="L3" t="s">
        <v>88</v>
      </c>
      <c r="M3" t="s">
        <v>89</v>
      </c>
      <c r="N3">
        <v>2</v>
      </c>
      <c r="O3" s="1">
        <v>44659.388645833336</v>
      </c>
      <c r="P3" s="1">
        <v>44659.406736111108</v>
      </c>
      <c r="Q3">
        <v>372</v>
      </c>
      <c r="R3">
        <v>1191</v>
      </c>
      <c r="S3" t="b">
        <v>0</v>
      </c>
      <c r="T3" t="s">
        <v>90</v>
      </c>
      <c r="U3" t="b">
        <v>0</v>
      </c>
      <c r="V3" t="s">
        <v>91</v>
      </c>
      <c r="W3" s="1">
        <v>44659.400960648149</v>
      </c>
      <c r="X3">
        <v>664</v>
      </c>
      <c r="Y3">
        <v>76</v>
      </c>
      <c r="Z3">
        <v>0</v>
      </c>
      <c r="AA3">
        <v>76</v>
      </c>
      <c r="AB3">
        <v>0</v>
      </c>
      <c r="AC3">
        <v>27</v>
      </c>
      <c r="AD3">
        <v>28</v>
      </c>
      <c r="AE3">
        <v>0</v>
      </c>
      <c r="AF3">
        <v>0</v>
      </c>
      <c r="AG3">
        <v>0</v>
      </c>
      <c r="AH3" t="s">
        <v>96</v>
      </c>
      <c r="AI3" s="1">
        <v>44659.406736111108</v>
      </c>
      <c r="AJ3">
        <v>495</v>
      </c>
      <c r="AK3">
        <v>0</v>
      </c>
      <c r="AL3">
        <v>0</v>
      </c>
      <c r="AM3">
        <v>0</v>
      </c>
      <c r="AN3">
        <v>0</v>
      </c>
      <c r="AO3">
        <v>0</v>
      </c>
      <c r="AP3">
        <v>28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97</v>
      </c>
      <c r="B4" t="s">
        <v>82</v>
      </c>
      <c r="C4" t="s">
        <v>94</v>
      </c>
      <c r="D4" t="s">
        <v>84</v>
      </c>
      <c r="E4" s="2" t="str">
        <f>HYPERLINK("capsilon://?command=openfolder&amp;siteaddress=FAM.docvelocity-na8.net&amp;folderid=FX092F9F5C-04E9-2F3D-DDE6-1F54B7CAD814","FX220210649")</f>
        <v>FX220210649</v>
      </c>
      <c r="F4" t="s">
        <v>19</v>
      </c>
      <c r="G4" t="s">
        <v>19</v>
      </c>
      <c r="H4" t="s">
        <v>85</v>
      </c>
      <c r="I4" t="s">
        <v>98</v>
      </c>
      <c r="J4">
        <v>66</v>
      </c>
      <c r="K4" t="s">
        <v>87</v>
      </c>
      <c r="L4" t="s">
        <v>88</v>
      </c>
      <c r="M4" t="s">
        <v>89</v>
      </c>
      <c r="N4">
        <v>2</v>
      </c>
      <c r="O4" s="1">
        <v>44659.39943287037</v>
      </c>
      <c r="P4" s="1">
        <v>44659.41064814815</v>
      </c>
      <c r="Q4">
        <v>181</v>
      </c>
      <c r="R4">
        <v>788</v>
      </c>
      <c r="S4" t="b">
        <v>0</v>
      </c>
      <c r="T4" t="s">
        <v>90</v>
      </c>
      <c r="U4" t="b">
        <v>0</v>
      </c>
      <c r="V4" t="s">
        <v>91</v>
      </c>
      <c r="W4" s="1">
        <v>44659.406192129631</v>
      </c>
      <c r="X4">
        <v>451</v>
      </c>
      <c r="Y4">
        <v>43</v>
      </c>
      <c r="Z4">
        <v>0</v>
      </c>
      <c r="AA4">
        <v>43</v>
      </c>
      <c r="AB4">
        <v>0</v>
      </c>
      <c r="AC4">
        <v>17</v>
      </c>
      <c r="AD4">
        <v>23</v>
      </c>
      <c r="AE4">
        <v>0</v>
      </c>
      <c r="AF4">
        <v>0</v>
      </c>
      <c r="AG4">
        <v>0</v>
      </c>
      <c r="AH4" t="s">
        <v>96</v>
      </c>
      <c r="AI4" s="1">
        <v>44659.41064814815</v>
      </c>
      <c r="AJ4">
        <v>337</v>
      </c>
      <c r="AK4">
        <v>1</v>
      </c>
      <c r="AL4">
        <v>0</v>
      </c>
      <c r="AM4">
        <v>1</v>
      </c>
      <c r="AN4">
        <v>0</v>
      </c>
      <c r="AO4">
        <v>0</v>
      </c>
      <c r="AP4">
        <v>22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99</v>
      </c>
      <c r="B5" t="s">
        <v>82</v>
      </c>
      <c r="C5" t="s">
        <v>100</v>
      </c>
      <c r="D5" t="s">
        <v>84</v>
      </c>
      <c r="E5" s="2" t="str">
        <f>HYPERLINK("capsilon://?command=openfolder&amp;siteaddress=FAM.docvelocity-na8.net&amp;folderid=FX8EC493E7-41AE-C9E0-1711-768E3450362C","FX220313995")</f>
        <v>FX220313995</v>
      </c>
      <c r="F5" t="s">
        <v>19</v>
      </c>
      <c r="G5" t="s">
        <v>19</v>
      </c>
      <c r="H5" t="s">
        <v>85</v>
      </c>
      <c r="I5" t="s">
        <v>101</v>
      </c>
      <c r="J5">
        <v>415</v>
      </c>
      <c r="K5" t="s">
        <v>87</v>
      </c>
      <c r="L5" t="s">
        <v>88</v>
      </c>
      <c r="M5" t="s">
        <v>89</v>
      </c>
      <c r="N5">
        <v>2</v>
      </c>
      <c r="O5" s="1">
        <v>44659.414004629631</v>
      </c>
      <c r="P5" s="1">
        <v>44659.575798611113</v>
      </c>
      <c r="Q5">
        <v>11252</v>
      </c>
      <c r="R5">
        <v>2727</v>
      </c>
      <c r="S5" t="b">
        <v>0</v>
      </c>
      <c r="T5" t="s">
        <v>90</v>
      </c>
      <c r="U5" t="b">
        <v>0</v>
      </c>
      <c r="V5" t="s">
        <v>102</v>
      </c>
      <c r="W5" s="1">
        <v>44659.458356481482</v>
      </c>
      <c r="X5">
        <v>1763</v>
      </c>
      <c r="Y5">
        <v>346</v>
      </c>
      <c r="Z5">
        <v>0</v>
      </c>
      <c r="AA5">
        <v>346</v>
      </c>
      <c r="AB5">
        <v>0</v>
      </c>
      <c r="AC5">
        <v>2</v>
      </c>
      <c r="AD5">
        <v>69</v>
      </c>
      <c r="AE5">
        <v>0</v>
      </c>
      <c r="AF5">
        <v>0</v>
      </c>
      <c r="AG5">
        <v>0</v>
      </c>
      <c r="AH5" t="s">
        <v>103</v>
      </c>
      <c r="AI5" s="1">
        <v>44659.575798611113</v>
      </c>
      <c r="AJ5">
        <v>746</v>
      </c>
      <c r="AK5">
        <v>0</v>
      </c>
      <c r="AL5">
        <v>0</v>
      </c>
      <c r="AM5">
        <v>0</v>
      </c>
      <c r="AN5">
        <v>0</v>
      </c>
      <c r="AO5">
        <v>0</v>
      </c>
      <c r="AP5">
        <v>69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104</v>
      </c>
      <c r="B6" t="s">
        <v>82</v>
      </c>
      <c r="C6" t="s">
        <v>105</v>
      </c>
      <c r="D6" t="s">
        <v>84</v>
      </c>
      <c r="E6" s="2" t="str">
        <f>HYPERLINK("capsilon://?command=openfolder&amp;siteaddress=FAM.docvelocity-na8.net&amp;folderid=FX2B313CC4-CF18-EA9B-C436-5889510C3B1A","FX2204674")</f>
        <v>FX2204674</v>
      </c>
      <c r="F6" t="s">
        <v>19</v>
      </c>
      <c r="G6" t="s">
        <v>19</v>
      </c>
      <c r="H6" t="s">
        <v>85</v>
      </c>
      <c r="I6" t="s">
        <v>106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44659.428865740738</v>
      </c>
      <c r="P6" s="1">
        <v>44659.444178240738</v>
      </c>
      <c r="Q6">
        <v>1036</v>
      </c>
      <c r="R6">
        <v>287</v>
      </c>
      <c r="S6" t="b">
        <v>0</v>
      </c>
      <c r="T6" t="s">
        <v>90</v>
      </c>
      <c r="U6" t="b">
        <v>0</v>
      </c>
      <c r="V6" t="s">
        <v>107</v>
      </c>
      <c r="W6" s="1">
        <v>44659.438159722224</v>
      </c>
      <c r="X6">
        <v>155</v>
      </c>
      <c r="Y6">
        <v>9</v>
      </c>
      <c r="Z6">
        <v>0</v>
      </c>
      <c r="AA6">
        <v>9</v>
      </c>
      <c r="AB6">
        <v>0</v>
      </c>
      <c r="AC6">
        <v>2</v>
      </c>
      <c r="AD6">
        <v>-9</v>
      </c>
      <c r="AE6">
        <v>0</v>
      </c>
      <c r="AF6">
        <v>0</v>
      </c>
      <c r="AG6">
        <v>0</v>
      </c>
      <c r="AH6" t="s">
        <v>96</v>
      </c>
      <c r="AI6" s="1">
        <v>44659.444178240738</v>
      </c>
      <c r="AJ6">
        <v>132</v>
      </c>
      <c r="AK6">
        <v>1</v>
      </c>
      <c r="AL6">
        <v>0</v>
      </c>
      <c r="AM6">
        <v>1</v>
      </c>
      <c r="AN6">
        <v>0</v>
      </c>
      <c r="AO6">
        <v>1</v>
      </c>
      <c r="AP6">
        <v>-10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HYPERLINK("capsilon://?command=openfolder&amp;siteaddress=FAM.docvelocity-na8.net&amp;folderid=FXEE5A0EDB-6EDC-9B1E-05C8-C9469238B76C","FX22032481")</f>
        <v>FX22032481</v>
      </c>
      <c r="F7" t="s">
        <v>19</v>
      </c>
      <c r="G7" t="s">
        <v>19</v>
      </c>
      <c r="H7" t="s">
        <v>85</v>
      </c>
      <c r="I7" t="s">
        <v>110</v>
      </c>
      <c r="J7">
        <v>459</v>
      </c>
      <c r="K7" t="s">
        <v>87</v>
      </c>
      <c r="L7" t="s">
        <v>88</v>
      </c>
      <c r="M7" t="s">
        <v>89</v>
      </c>
      <c r="N7">
        <v>2</v>
      </c>
      <c r="O7" s="1">
        <v>44659.442731481482</v>
      </c>
      <c r="P7" s="1">
        <v>44659.579259259262</v>
      </c>
      <c r="Q7">
        <v>9953</v>
      </c>
      <c r="R7">
        <v>1843</v>
      </c>
      <c r="S7" t="b">
        <v>0</v>
      </c>
      <c r="T7" t="s">
        <v>90</v>
      </c>
      <c r="U7" t="b">
        <v>0</v>
      </c>
      <c r="V7" t="s">
        <v>111</v>
      </c>
      <c r="W7" s="1">
        <v>44659.461435185185</v>
      </c>
      <c r="X7">
        <v>1545</v>
      </c>
      <c r="Y7">
        <v>269</v>
      </c>
      <c r="Z7">
        <v>0</v>
      </c>
      <c r="AA7">
        <v>269</v>
      </c>
      <c r="AB7">
        <v>0</v>
      </c>
      <c r="AC7">
        <v>68</v>
      </c>
      <c r="AD7">
        <v>190</v>
      </c>
      <c r="AE7">
        <v>0</v>
      </c>
      <c r="AF7">
        <v>0</v>
      </c>
      <c r="AG7">
        <v>0</v>
      </c>
      <c r="AH7" t="s">
        <v>103</v>
      </c>
      <c r="AI7" s="1">
        <v>44659.579259259262</v>
      </c>
      <c r="AJ7">
        <v>298</v>
      </c>
      <c r="AK7">
        <v>0</v>
      </c>
      <c r="AL7">
        <v>0</v>
      </c>
      <c r="AM7">
        <v>0</v>
      </c>
      <c r="AN7">
        <v>0</v>
      </c>
      <c r="AO7">
        <v>0</v>
      </c>
      <c r="AP7">
        <v>190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112</v>
      </c>
      <c r="B8" t="s">
        <v>82</v>
      </c>
      <c r="C8" t="s">
        <v>113</v>
      </c>
      <c r="D8" t="s">
        <v>84</v>
      </c>
      <c r="E8" s="2" t="str">
        <f>HYPERLINK("capsilon://?command=openfolder&amp;siteaddress=FAM.docvelocity-na8.net&amp;folderid=FXD5E692DB-970A-A122-2A26-CABB42EB37F8","FX22042590")</f>
        <v>FX22042590</v>
      </c>
      <c r="F8" t="s">
        <v>19</v>
      </c>
      <c r="G8" t="s">
        <v>19</v>
      </c>
      <c r="H8" t="s">
        <v>85</v>
      </c>
      <c r="I8" t="s">
        <v>114</v>
      </c>
      <c r="J8">
        <v>196</v>
      </c>
      <c r="K8" t="s">
        <v>87</v>
      </c>
      <c r="L8" t="s">
        <v>88</v>
      </c>
      <c r="M8" t="s">
        <v>89</v>
      </c>
      <c r="N8">
        <v>2</v>
      </c>
      <c r="O8" s="1">
        <v>44659.447870370372</v>
      </c>
      <c r="P8" s="1">
        <v>44659.586643518516</v>
      </c>
      <c r="Q8">
        <v>10131</v>
      </c>
      <c r="R8">
        <v>1859</v>
      </c>
      <c r="S8" t="b">
        <v>0</v>
      </c>
      <c r="T8" t="s">
        <v>90</v>
      </c>
      <c r="U8" t="b">
        <v>0</v>
      </c>
      <c r="V8" t="s">
        <v>115</v>
      </c>
      <c r="W8" s="1">
        <v>44659.463842592595</v>
      </c>
      <c r="X8">
        <v>1148</v>
      </c>
      <c r="Y8">
        <v>155</v>
      </c>
      <c r="Z8">
        <v>0</v>
      </c>
      <c r="AA8">
        <v>155</v>
      </c>
      <c r="AB8">
        <v>0</v>
      </c>
      <c r="AC8">
        <v>28</v>
      </c>
      <c r="AD8">
        <v>41</v>
      </c>
      <c r="AE8">
        <v>0</v>
      </c>
      <c r="AF8">
        <v>0</v>
      </c>
      <c r="AG8">
        <v>0</v>
      </c>
      <c r="AH8" t="s">
        <v>116</v>
      </c>
      <c r="AI8" s="1">
        <v>44659.586643518516</v>
      </c>
      <c r="AJ8">
        <v>711</v>
      </c>
      <c r="AK8">
        <v>0</v>
      </c>
      <c r="AL8">
        <v>0</v>
      </c>
      <c r="AM8">
        <v>0</v>
      </c>
      <c r="AN8">
        <v>0</v>
      </c>
      <c r="AO8">
        <v>0</v>
      </c>
      <c r="AP8">
        <v>41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117</v>
      </c>
      <c r="B9" t="s">
        <v>82</v>
      </c>
      <c r="C9" t="s">
        <v>118</v>
      </c>
      <c r="D9" t="s">
        <v>84</v>
      </c>
      <c r="E9" s="2" t="str">
        <f>HYPERLINK("capsilon://?command=openfolder&amp;siteaddress=FAM.docvelocity-na8.net&amp;folderid=FXF1F54B78-91F4-0ECC-63D5-1447E4B0518F","FX220311304")</f>
        <v>FX220311304</v>
      </c>
      <c r="F9" t="s">
        <v>19</v>
      </c>
      <c r="G9" t="s">
        <v>19</v>
      </c>
      <c r="H9" t="s">
        <v>85</v>
      </c>
      <c r="I9" t="s">
        <v>119</v>
      </c>
      <c r="J9">
        <v>0</v>
      </c>
      <c r="K9" t="s">
        <v>87</v>
      </c>
      <c r="L9" t="s">
        <v>88</v>
      </c>
      <c r="M9" t="s">
        <v>89</v>
      </c>
      <c r="N9">
        <v>2</v>
      </c>
      <c r="O9" s="1">
        <v>44659.449201388888</v>
      </c>
      <c r="P9" s="1">
        <v>44659.453923611109</v>
      </c>
      <c r="Q9">
        <v>301</v>
      </c>
      <c r="R9">
        <v>107</v>
      </c>
      <c r="S9" t="b">
        <v>0</v>
      </c>
      <c r="T9" t="s">
        <v>90</v>
      </c>
      <c r="U9" t="b">
        <v>0</v>
      </c>
      <c r="V9" t="s">
        <v>91</v>
      </c>
      <c r="W9" s="1">
        <v>44659.45244212963</v>
      </c>
      <c r="X9">
        <v>32</v>
      </c>
      <c r="Y9">
        <v>0</v>
      </c>
      <c r="Z9">
        <v>0</v>
      </c>
      <c r="AA9">
        <v>0</v>
      </c>
      <c r="AB9">
        <v>52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120</v>
      </c>
      <c r="AI9" s="1">
        <v>44659.453923611109</v>
      </c>
      <c r="AJ9">
        <v>62</v>
      </c>
      <c r="AK9">
        <v>0</v>
      </c>
      <c r="AL9">
        <v>0</v>
      </c>
      <c r="AM9">
        <v>0</v>
      </c>
      <c r="AN9">
        <v>52</v>
      </c>
      <c r="AO9">
        <v>0</v>
      </c>
      <c r="AP9">
        <v>0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121</v>
      </c>
      <c r="B10" t="s">
        <v>82</v>
      </c>
      <c r="C10" t="s">
        <v>122</v>
      </c>
      <c r="D10" t="s">
        <v>84</v>
      </c>
      <c r="E10" s="2" t="str">
        <f>HYPERLINK("capsilon://?command=openfolder&amp;siteaddress=FAM.docvelocity-na8.net&amp;folderid=FX3E7AA6E7-C28A-9AEB-DE2D-DC3B44BA3C87","FX22042297")</f>
        <v>FX22042297</v>
      </c>
      <c r="F10" t="s">
        <v>19</v>
      </c>
      <c r="G10" t="s">
        <v>19</v>
      </c>
      <c r="H10" t="s">
        <v>85</v>
      </c>
      <c r="I10" t="s">
        <v>123</v>
      </c>
      <c r="J10">
        <v>87</v>
      </c>
      <c r="K10" t="s">
        <v>87</v>
      </c>
      <c r="L10" t="s">
        <v>88</v>
      </c>
      <c r="M10" t="s">
        <v>89</v>
      </c>
      <c r="N10">
        <v>2</v>
      </c>
      <c r="O10" s="1">
        <v>44659.47347222222</v>
      </c>
      <c r="P10" s="1">
        <v>44659.581342592595</v>
      </c>
      <c r="Q10">
        <v>8948</v>
      </c>
      <c r="R10">
        <v>372</v>
      </c>
      <c r="S10" t="b">
        <v>0</v>
      </c>
      <c r="T10" t="s">
        <v>90</v>
      </c>
      <c r="U10" t="b">
        <v>0</v>
      </c>
      <c r="V10" t="s">
        <v>111</v>
      </c>
      <c r="W10" s="1">
        <v>44659.485381944447</v>
      </c>
      <c r="X10">
        <v>193</v>
      </c>
      <c r="Y10">
        <v>75</v>
      </c>
      <c r="Z10">
        <v>0</v>
      </c>
      <c r="AA10">
        <v>75</v>
      </c>
      <c r="AB10">
        <v>0</v>
      </c>
      <c r="AC10">
        <v>1</v>
      </c>
      <c r="AD10">
        <v>12</v>
      </c>
      <c r="AE10">
        <v>0</v>
      </c>
      <c r="AF10">
        <v>0</v>
      </c>
      <c r="AG10">
        <v>0</v>
      </c>
      <c r="AH10" t="s">
        <v>103</v>
      </c>
      <c r="AI10" s="1">
        <v>44659.581342592595</v>
      </c>
      <c r="AJ10">
        <v>179</v>
      </c>
      <c r="AK10">
        <v>2</v>
      </c>
      <c r="AL10">
        <v>0</v>
      </c>
      <c r="AM10">
        <v>2</v>
      </c>
      <c r="AN10">
        <v>0</v>
      </c>
      <c r="AO10">
        <v>1</v>
      </c>
      <c r="AP10">
        <v>10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124</v>
      </c>
      <c r="B11" t="s">
        <v>82</v>
      </c>
      <c r="C11" t="s">
        <v>125</v>
      </c>
      <c r="D11" t="s">
        <v>84</v>
      </c>
      <c r="E11" s="2" t="str">
        <f>HYPERLINK("capsilon://?command=openfolder&amp;siteaddress=FAM.docvelocity-na8.net&amp;folderid=FX3969C740-2F45-5E40-481A-4210B140B490","FX22042719")</f>
        <v>FX22042719</v>
      </c>
      <c r="F11" t="s">
        <v>19</v>
      </c>
      <c r="G11" t="s">
        <v>19</v>
      </c>
      <c r="H11" t="s">
        <v>85</v>
      </c>
      <c r="I11" t="s">
        <v>126</v>
      </c>
      <c r="J11">
        <v>217</v>
      </c>
      <c r="K11" t="s">
        <v>87</v>
      </c>
      <c r="L11" t="s">
        <v>88</v>
      </c>
      <c r="M11" t="s">
        <v>89</v>
      </c>
      <c r="N11">
        <v>2</v>
      </c>
      <c r="O11" s="1">
        <v>44659.514606481483</v>
      </c>
      <c r="P11" s="1">
        <v>44659.584594907406</v>
      </c>
      <c r="Q11">
        <v>4415</v>
      </c>
      <c r="R11">
        <v>1632</v>
      </c>
      <c r="S11" t="b">
        <v>0</v>
      </c>
      <c r="T11" t="s">
        <v>90</v>
      </c>
      <c r="U11" t="b">
        <v>0</v>
      </c>
      <c r="V11" t="s">
        <v>127</v>
      </c>
      <c r="W11" s="1">
        <v>44659.530312499999</v>
      </c>
      <c r="X11">
        <v>1352</v>
      </c>
      <c r="Y11">
        <v>181</v>
      </c>
      <c r="Z11">
        <v>0</v>
      </c>
      <c r="AA11">
        <v>181</v>
      </c>
      <c r="AB11">
        <v>0</v>
      </c>
      <c r="AC11">
        <v>7</v>
      </c>
      <c r="AD11">
        <v>36</v>
      </c>
      <c r="AE11">
        <v>0</v>
      </c>
      <c r="AF11">
        <v>0</v>
      </c>
      <c r="AG11">
        <v>0</v>
      </c>
      <c r="AH11" t="s">
        <v>103</v>
      </c>
      <c r="AI11" s="1">
        <v>44659.584594907406</v>
      </c>
      <c r="AJ11">
        <v>280</v>
      </c>
      <c r="AK11">
        <v>4</v>
      </c>
      <c r="AL11">
        <v>0</v>
      </c>
      <c r="AM11">
        <v>4</v>
      </c>
      <c r="AN11">
        <v>0</v>
      </c>
      <c r="AO11">
        <v>3</v>
      </c>
      <c r="AP11">
        <v>32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128</v>
      </c>
      <c r="B12" t="s">
        <v>82</v>
      </c>
      <c r="C12" t="s">
        <v>129</v>
      </c>
      <c r="D12" t="s">
        <v>84</v>
      </c>
      <c r="E12" s="2" t="str">
        <f>HYPERLINK("capsilon://?command=openfolder&amp;siteaddress=FAM.docvelocity-na8.net&amp;folderid=FX2FFCC6B9-E2E7-BB5A-00F4-4018ED889B8B","FX22041338")</f>
        <v>FX22041338</v>
      </c>
      <c r="F12" t="s">
        <v>19</v>
      </c>
      <c r="G12" t="s">
        <v>19</v>
      </c>
      <c r="H12" t="s">
        <v>85</v>
      </c>
      <c r="I12" t="s">
        <v>130</v>
      </c>
      <c r="J12">
        <v>0</v>
      </c>
      <c r="K12" t="s">
        <v>87</v>
      </c>
      <c r="L12" t="s">
        <v>88</v>
      </c>
      <c r="M12" t="s">
        <v>89</v>
      </c>
      <c r="N12">
        <v>2</v>
      </c>
      <c r="O12" s="1">
        <v>44659.569398148145</v>
      </c>
      <c r="P12" s="1">
        <v>44659.586087962962</v>
      </c>
      <c r="Q12">
        <v>990</v>
      </c>
      <c r="R12">
        <v>452</v>
      </c>
      <c r="S12" t="b">
        <v>0</v>
      </c>
      <c r="T12" t="s">
        <v>90</v>
      </c>
      <c r="U12" t="b">
        <v>0</v>
      </c>
      <c r="V12" t="s">
        <v>131</v>
      </c>
      <c r="W12" s="1">
        <v>44659.573750000003</v>
      </c>
      <c r="X12">
        <v>314</v>
      </c>
      <c r="Y12">
        <v>37</v>
      </c>
      <c r="Z12">
        <v>0</v>
      </c>
      <c r="AA12">
        <v>37</v>
      </c>
      <c r="AB12">
        <v>0</v>
      </c>
      <c r="AC12">
        <v>15</v>
      </c>
      <c r="AD12">
        <v>-37</v>
      </c>
      <c r="AE12">
        <v>0</v>
      </c>
      <c r="AF12">
        <v>0</v>
      </c>
      <c r="AG12">
        <v>0</v>
      </c>
      <c r="AH12" t="s">
        <v>103</v>
      </c>
      <c r="AI12" s="1">
        <v>44659.586087962962</v>
      </c>
      <c r="AJ12">
        <v>128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-37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132</v>
      </c>
      <c r="B13" t="s">
        <v>82</v>
      </c>
      <c r="C13" t="s">
        <v>133</v>
      </c>
      <c r="D13" t="s">
        <v>84</v>
      </c>
      <c r="E13" s="2" t="str">
        <f>HYPERLINK("capsilon://?command=openfolder&amp;siteaddress=FAM.docvelocity-na8.net&amp;folderid=FXA3DDFE80-8717-32DE-C967-9FDE4927E03D","FX22042232")</f>
        <v>FX22042232</v>
      </c>
      <c r="F13" t="s">
        <v>19</v>
      </c>
      <c r="G13" t="s">
        <v>19</v>
      </c>
      <c r="H13" t="s">
        <v>85</v>
      </c>
      <c r="I13" t="s">
        <v>134</v>
      </c>
      <c r="J13">
        <v>498</v>
      </c>
      <c r="K13" t="s">
        <v>87</v>
      </c>
      <c r="L13" t="s">
        <v>88</v>
      </c>
      <c r="M13" t="s">
        <v>89</v>
      </c>
      <c r="N13">
        <v>2</v>
      </c>
      <c r="O13" s="1">
        <v>44659.615208333336</v>
      </c>
      <c r="P13" s="1">
        <v>44659.709641203706</v>
      </c>
      <c r="Q13">
        <v>4457</v>
      </c>
      <c r="R13">
        <v>3702</v>
      </c>
      <c r="S13" t="b">
        <v>0</v>
      </c>
      <c r="T13" t="s">
        <v>90</v>
      </c>
      <c r="U13" t="b">
        <v>0</v>
      </c>
      <c r="V13" t="s">
        <v>111</v>
      </c>
      <c r="W13" s="1">
        <v>44659.632650462961</v>
      </c>
      <c r="X13">
        <v>1263</v>
      </c>
      <c r="Y13">
        <v>405</v>
      </c>
      <c r="Z13">
        <v>0</v>
      </c>
      <c r="AA13">
        <v>405</v>
      </c>
      <c r="AB13">
        <v>0</v>
      </c>
      <c r="AC13">
        <v>31</v>
      </c>
      <c r="AD13">
        <v>93</v>
      </c>
      <c r="AE13">
        <v>0</v>
      </c>
      <c r="AF13">
        <v>0</v>
      </c>
      <c r="AG13">
        <v>0</v>
      </c>
      <c r="AH13" t="s">
        <v>135</v>
      </c>
      <c r="AI13" s="1">
        <v>44659.709641203706</v>
      </c>
      <c r="AJ13">
        <v>1735</v>
      </c>
      <c r="AK13">
        <v>20</v>
      </c>
      <c r="AL13">
        <v>0</v>
      </c>
      <c r="AM13">
        <v>20</v>
      </c>
      <c r="AN13">
        <v>0</v>
      </c>
      <c r="AO13">
        <v>23</v>
      </c>
      <c r="AP13">
        <v>73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136</v>
      </c>
      <c r="B14" t="s">
        <v>82</v>
      </c>
      <c r="C14" t="s">
        <v>137</v>
      </c>
      <c r="D14" t="s">
        <v>84</v>
      </c>
      <c r="E14" s="2" t="str">
        <f>HYPERLINK("capsilon://?command=openfolder&amp;siteaddress=FAM.docvelocity-na8.net&amp;folderid=FX8B0F2311-9D8A-C6EF-02D9-BAFDAA81F3ED","FX22037033")</f>
        <v>FX22037033</v>
      </c>
      <c r="F14" t="s">
        <v>19</v>
      </c>
      <c r="G14" t="s">
        <v>19</v>
      </c>
      <c r="H14" t="s">
        <v>85</v>
      </c>
      <c r="I14" t="s">
        <v>138</v>
      </c>
      <c r="J14">
        <v>501</v>
      </c>
      <c r="K14" t="s">
        <v>87</v>
      </c>
      <c r="L14" t="s">
        <v>88</v>
      </c>
      <c r="M14" t="s">
        <v>89</v>
      </c>
      <c r="N14">
        <v>2</v>
      </c>
      <c r="O14" s="1">
        <v>44659.648564814815</v>
      </c>
      <c r="P14" s="1">
        <v>44659.682534722226</v>
      </c>
      <c r="Q14">
        <v>508</v>
      </c>
      <c r="R14">
        <v>2427</v>
      </c>
      <c r="S14" t="b">
        <v>0</v>
      </c>
      <c r="T14" t="s">
        <v>90</v>
      </c>
      <c r="U14" t="b">
        <v>0</v>
      </c>
      <c r="V14" t="s">
        <v>127</v>
      </c>
      <c r="W14" s="1">
        <v>44659.670613425929</v>
      </c>
      <c r="X14">
        <v>1853</v>
      </c>
      <c r="Y14">
        <v>363</v>
      </c>
      <c r="Z14">
        <v>0</v>
      </c>
      <c r="AA14">
        <v>363</v>
      </c>
      <c r="AB14">
        <v>0</v>
      </c>
      <c r="AC14">
        <v>9</v>
      </c>
      <c r="AD14">
        <v>138</v>
      </c>
      <c r="AE14">
        <v>0</v>
      </c>
      <c r="AF14">
        <v>0</v>
      </c>
      <c r="AG14">
        <v>0</v>
      </c>
      <c r="AH14" t="s">
        <v>103</v>
      </c>
      <c r="AI14" s="1">
        <v>44659.682534722226</v>
      </c>
      <c r="AJ14">
        <v>539</v>
      </c>
      <c r="AK14">
        <v>2</v>
      </c>
      <c r="AL14">
        <v>0</v>
      </c>
      <c r="AM14">
        <v>2</v>
      </c>
      <c r="AN14">
        <v>0</v>
      </c>
      <c r="AO14">
        <v>1</v>
      </c>
      <c r="AP14">
        <v>136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139</v>
      </c>
      <c r="B15" t="s">
        <v>82</v>
      </c>
      <c r="C15" t="s">
        <v>140</v>
      </c>
      <c r="D15" t="s">
        <v>84</v>
      </c>
      <c r="E15" s="2" t="str">
        <f>HYPERLINK("capsilon://?command=openfolder&amp;siteaddress=FAM.docvelocity-na8.net&amp;folderid=FX788626F0-37D6-A369-4A35-2873A48B7A2F","FX22039325")</f>
        <v>FX22039325</v>
      </c>
      <c r="F15" t="s">
        <v>19</v>
      </c>
      <c r="G15" t="s">
        <v>19</v>
      </c>
      <c r="H15" t="s">
        <v>85</v>
      </c>
      <c r="I15" t="s">
        <v>141</v>
      </c>
      <c r="J15">
        <v>286</v>
      </c>
      <c r="K15" t="s">
        <v>87</v>
      </c>
      <c r="L15" t="s">
        <v>88</v>
      </c>
      <c r="M15" t="s">
        <v>89</v>
      </c>
      <c r="N15">
        <v>2</v>
      </c>
      <c r="O15" s="1">
        <v>44659.656967592593</v>
      </c>
      <c r="P15" s="1">
        <v>44659.720891203702</v>
      </c>
      <c r="Q15">
        <v>3165</v>
      </c>
      <c r="R15">
        <v>2358</v>
      </c>
      <c r="S15" t="b">
        <v>0</v>
      </c>
      <c r="T15" t="s">
        <v>90</v>
      </c>
      <c r="U15" t="b">
        <v>0</v>
      </c>
      <c r="V15" t="s">
        <v>127</v>
      </c>
      <c r="W15" s="1">
        <v>44659.684236111112</v>
      </c>
      <c r="X15">
        <v>1176</v>
      </c>
      <c r="Y15">
        <v>238</v>
      </c>
      <c r="Z15">
        <v>0</v>
      </c>
      <c r="AA15">
        <v>238</v>
      </c>
      <c r="AB15">
        <v>0</v>
      </c>
      <c r="AC15">
        <v>9</v>
      </c>
      <c r="AD15">
        <v>48</v>
      </c>
      <c r="AE15">
        <v>0</v>
      </c>
      <c r="AF15">
        <v>0</v>
      </c>
      <c r="AG15">
        <v>0</v>
      </c>
      <c r="AH15" t="s">
        <v>135</v>
      </c>
      <c r="AI15" s="1">
        <v>44659.720891203702</v>
      </c>
      <c r="AJ15">
        <v>972</v>
      </c>
      <c r="AK15">
        <v>6</v>
      </c>
      <c r="AL15">
        <v>0</v>
      </c>
      <c r="AM15">
        <v>6</v>
      </c>
      <c r="AN15">
        <v>0</v>
      </c>
      <c r="AO15">
        <v>7</v>
      </c>
      <c r="AP15">
        <v>42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142</v>
      </c>
      <c r="B16" t="s">
        <v>82</v>
      </c>
      <c r="C16" t="s">
        <v>143</v>
      </c>
      <c r="D16" t="s">
        <v>84</v>
      </c>
      <c r="E16" s="2" t="str">
        <f>HYPERLINK("capsilon://?command=openfolder&amp;siteaddress=FAM.docvelocity-na8.net&amp;folderid=FX717BC0A3-2E7B-688F-5DE7-0DC4BD7E562C","FX220312103")</f>
        <v>FX220312103</v>
      </c>
      <c r="F16" t="s">
        <v>19</v>
      </c>
      <c r="G16" t="s">
        <v>19</v>
      </c>
      <c r="H16" t="s">
        <v>85</v>
      </c>
      <c r="I16" t="s">
        <v>144</v>
      </c>
      <c r="J16">
        <v>0</v>
      </c>
      <c r="K16" t="s">
        <v>87</v>
      </c>
      <c r="L16" t="s">
        <v>88</v>
      </c>
      <c r="M16" t="s">
        <v>89</v>
      </c>
      <c r="N16">
        <v>2</v>
      </c>
      <c r="O16" s="1">
        <v>44659.685185185182</v>
      </c>
      <c r="P16" s="1">
        <v>44659.723009259258</v>
      </c>
      <c r="Q16">
        <v>2861</v>
      </c>
      <c r="R16">
        <v>407</v>
      </c>
      <c r="S16" t="b">
        <v>0</v>
      </c>
      <c r="T16" t="s">
        <v>90</v>
      </c>
      <c r="U16" t="b">
        <v>0</v>
      </c>
      <c r="V16" t="s">
        <v>145</v>
      </c>
      <c r="W16" s="1">
        <v>44659.689143518517</v>
      </c>
      <c r="X16">
        <v>225</v>
      </c>
      <c r="Y16">
        <v>52</v>
      </c>
      <c r="Z16">
        <v>0</v>
      </c>
      <c r="AA16">
        <v>52</v>
      </c>
      <c r="AB16">
        <v>0</v>
      </c>
      <c r="AC16">
        <v>17</v>
      </c>
      <c r="AD16">
        <v>-52</v>
      </c>
      <c r="AE16">
        <v>0</v>
      </c>
      <c r="AF16">
        <v>0</v>
      </c>
      <c r="AG16">
        <v>0</v>
      </c>
      <c r="AH16" t="s">
        <v>135</v>
      </c>
      <c r="AI16" s="1">
        <v>44659.723009259258</v>
      </c>
      <c r="AJ16">
        <v>182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-53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146</v>
      </c>
      <c r="B17" t="s">
        <v>82</v>
      </c>
      <c r="C17" t="s">
        <v>147</v>
      </c>
      <c r="D17" t="s">
        <v>84</v>
      </c>
      <c r="E17" s="2" t="str">
        <f>HYPERLINK("capsilon://?command=openfolder&amp;siteaddress=FAM.docvelocity-na8.net&amp;folderid=FXB1D780EF-F41C-D0D6-F26D-BF455BF5839C","FX22038490")</f>
        <v>FX22038490</v>
      </c>
      <c r="F17" t="s">
        <v>19</v>
      </c>
      <c r="G17" t="s">
        <v>19</v>
      </c>
      <c r="H17" t="s">
        <v>85</v>
      </c>
      <c r="I17" t="s">
        <v>148</v>
      </c>
      <c r="J17">
        <v>32</v>
      </c>
      <c r="K17" t="s">
        <v>87</v>
      </c>
      <c r="L17" t="s">
        <v>88</v>
      </c>
      <c r="M17" t="s">
        <v>89</v>
      </c>
      <c r="N17">
        <v>2</v>
      </c>
      <c r="O17" s="1">
        <v>44662.33798611111</v>
      </c>
      <c r="P17" s="1">
        <v>44662.354849537034</v>
      </c>
      <c r="Q17">
        <v>794</v>
      </c>
      <c r="R17">
        <v>663</v>
      </c>
      <c r="S17" t="b">
        <v>0</v>
      </c>
      <c r="T17" t="s">
        <v>90</v>
      </c>
      <c r="U17" t="b">
        <v>0</v>
      </c>
      <c r="V17" t="s">
        <v>91</v>
      </c>
      <c r="W17" s="1">
        <v>44662.350937499999</v>
      </c>
      <c r="X17">
        <v>344</v>
      </c>
      <c r="Y17">
        <v>37</v>
      </c>
      <c r="Z17">
        <v>0</v>
      </c>
      <c r="AA17">
        <v>37</v>
      </c>
      <c r="AB17">
        <v>0</v>
      </c>
      <c r="AC17">
        <v>27</v>
      </c>
      <c r="AD17">
        <v>-5</v>
      </c>
      <c r="AE17">
        <v>0</v>
      </c>
      <c r="AF17">
        <v>0</v>
      </c>
      <c r="AG17">
        <v>0</v>
      </c>
      <c r="AH17" t="s">
        <v>149</v>
      </c>
      <c r="AI17" s="1">
        <v>44662.354849537034</v>
      </c>
      <c r="AJ17">
        <v>319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-5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150</v>
      </c>
      <c r="B18" t="s">
        <v>82</v>
      </c>
      <c r="C18" t="s">
        <v>151</v>
      </c>
      <c r="D18" t="s">
        <v>84</v>
      </c>
      <c r="E18" s="2" t="str">
        <f>HYPERLINK("capsilon://?command=openfolder&amp;siteaddress=FAM.docvelocity-na8.net&amp;folderid=FX3D23E868-A69F-2CF7-163A-CD65799DA57B","FX21125162")</f>
        <v>FX21125162</v>
      </c>
      <c r="F18" t="s">
        <v>19</v>
      </c>
      <c r="G18" t="s">
        <v>19</v>
      </c>
      <c r="H18" t="s">
        <v>85</v>
      </c>
      <c r="I18" t="s">
        <v>152</v>
      </c>
      <c r="J18">
        <v>96</v>
      </c>
      <c r="K18" t="s">
        <v>87</v>
      </c>
      <c r="L18" t="s">
        <v>88</v>
      </c>
      <c r="M18" t="s">
        <v>89</v>
      </c>
      <c r="N18">
        <v>2</v>
      </c>
      <c r="O18" s="1">
        <v>44662.349293981482</v>
      </c>
      <c r="P18" s="1">
        <v>44662.367824074077</v>
      </c>
      <c r="Q18">
        <v>397</v>
      </c>
      <c r="R18">
        <v>1204</v>
      </c>
      <c r="S18" t="b">
        <v>0</v>
      </c>
      <c r="T18" t="s">
        <v>90</v>
      </c>
      <c r="U18" t="b">
        <v>0</v>
      </c>
      <c r="V18" t="s">
        <v>91</v>
      </c>
      <c r="W18" s="1">
        <v>44662.362118055556</v>
      </c>
      <c r="X18">
        <v>715</v>
      </c>
      <c r="Y18">
        <v>113</v>
      </c>
      <c r="Z18">
        <v>0</v>
      </c>
      <c r="AA18">
        <v>113</v>
      </c>
      <c r="AB18">
        <v>0</v>
      </c>
      <c r="AC18">
        <v>69</v>
      </c>
      <c r="AD18">
        <v>-17</v>
      </c>
      <c r="AE18">
        <v>0</v>
      </c>
      <c r="AF18">
        <v>0</v>
      </c>
      <c r="AG18">
        <v>0</v>
      </c>
      <c r="AH18" t="s">
        <v>92</v>
      </c>
      <c r="AI18" s="1">
        <v>44662.367824074077</v>
      </c>
      <c r="AJ18">
        <v>489</v>
      </c>
      <c r="AK18">
        <v>3</v>
      </c>
      <c r="AL18">
        <v>0</v>
      </c>
      <c r="AM18">
        <v>3</v>
      </c>
      <c r="AN18">
        <v>0</v>
      </c>
      <c r="AO18">
        <v>3</v>
      </c>
      <c r="AP18">
        <v>-20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153</v>
      </c>
      <c r="B19" t="s">
        <v>82</v>
      </c>
      <c r="C19" t="s">
        <v>154</v>
      </c>
      <c r="D19" t="s">
        <v>84</v>
      </c>
      <c r="E19" s="2" t="str">
        <f>HYPERLINK("capsilon://?command=openfolder&amp;siteaddress=FAM.docvelocity-na8.net&amp;folderid=FX9948C7FC-CC33-DF8B-0822-5462EB2B416C","FX220312441")</f>
        <v>FX220312441</v>
      </c>
      <c r="F19" t="s">
        <v>19</v>
      </c>
      <c r="G19" t="s">
        <v>19</v>
      </c>
      <c r="H19" t="s">
        <v>85</v>
      </c>
      <c r="I19" t="s">
        <v>155</v>
      </c>
      <c r="J19">
        <v>120</v>
      </c>
      <c r="K19" t="s">
        <v>87</v>
      </c>
      <c r="L19" t="s">
        <v>88</v>
      </c>
      <c r="M19" t="s">
        <v>89</v>
      </c>
      <c r="N19">
        <v>2</v>
      </c>
      <c r="O19" s="1">
        <v>44662.355740740742</v>
      </c>
      <c r="P19" s="1">
        <v>44662.388148148151</v>
      </c>
      <c r="Q19">
        <v>78</v>
      </c>
      <c r="R19">
        <v>2722</v>
      </c>
      <c r="S19" t="b">
        <v>0</v>
      </c>
      <c r="T19" t="s">
        <v>90</v>
      </c>
      <c r="U19" t="b">
        <v>0</v>
      </c>
      <c r="V19" t="s">
        <v>156</v>
      </c>
      <c r="W19" s="1">
        <v>44662.373124999998</v>
      </c>
      <c r="X19">
        <v>1430</v>
      </c>
      <c r="Y19">
        <v>209</v>
      </c>
      <c r="Z19">
        <v>0</v>
      </c>
      <c r="AA19">
        <v>209</v>
      </c>
      <c r="AB19">
        <v>0</v>
      </c>
      <c r="AC19">
        <v>181</v>
      </c>
      <c r="AD19">
        <v>-89</v>
      </c>
      <c r="AE19">
        <v>0</v>
      </c>
      <c r="AF19">
        <v>0</v>
      </c>
      <c r="AG19">
        <v>0</v>
      </c>
      <c r="AH19" t="s">
        <v>149</v>
      </c>
      <c r="AI19" s="1">
        <v>44662.388148148151</v>
      </c>
      <c r="AJ19">
        <v>1292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-89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157</v>
      </c>
      <c r="B20" t="s">
        <v>82</v>
      </c>
      <c r="C20" t="s">
        <v>158</v>
      </c>
      <c r="D20" t="s">
        <v>84</v>
      </c>
      <c r="E20" s="2" t="str">
        <f>HYPERLINK("capsilon://?command=openfolder&amp;siteaddress=FAM.docvelocity-na8.net&amp;folderid=FXF97699B0-01FC-F562-CB76-C7ED4179B92D","FX22041164")</f>
        <v>FX22041164</v>
      </c>
      <c r="F20" t="s">
        <v>19</v>
      </c>
      <c r="G20" t="s">
        <v>19</v>
      </c>
      <c r="H20" t="s">
        <v>85</v>
      </c>
      <c r="I20" t="s">
        <v>159</v>
      </c>
      <c r="J20">
        <v>128</v>
      </c>
      <c r="K20" t="s">
        <v>87</v>
      </c>
      <c r="L20" t="s">
        <v>88</v>
      </c>
      <c r="M20" t="s">
        <v>89</v>
      </c>
      <c r="N20">
        <v>2</v>
      </c>
      <c r="O20" s="1">
        <v>44662.381608796299</v>
      </c>
      <c r="P20" s="1">
        <v>44662.41065972222</v>
      </c>
      <c r="Q20">
        <v>23</v>
      </c>
      <c r="R20">
        <v>2487</v>
      </c>
      <c r="S20" t="b">
        <v>0</v>
      </c>
      <c r="T20" t="s">
        <v>90</v>
      </c>
      <c r="U20" t="b">
        <v>0</v>
      </c>
      <c r="V20" t="s">
        <v>156</v>
      </c>
      <c r="W20" s="1">
        <v>44662.399444444447</v>
      </c>
      <c r="X20">
        <v>1519</v>
      </c>
      <c r="Y20">
        <v>209</v>
      </c>
      <c r="Z20">
        <v>0</v>
      </c>
      <c r="AA20">
        <v>209</v>
      </c>
      <c r="AB20">
        <v>0</v>
      </c>
      <c r="AC20">
        <v>166</v>
      </c>
      <c r="AD20">
        <v>-81</v>
      </c>
      <c r="AE20">
        <v>0</v>
      </c>
      <c r="AF20">
        <v>0</v>
      </c>
      <c r="AG20">
        <v>0</v>
      </c>
      <c r="AH20" t="s">
        <v>96</v>
      </c>
      <c r="AI20" s="1">
        <v>44662.41065972222</v>
      </c>
      <c r="AJ20">
        <v>968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-83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160</v>
      </c>
      <c r="B21" t="s">
        <v>82</v>
      </c>
      <c r="C21" t="s">
        <v>161</v>
      </c>
      <c r="D21" t="s">
        <v>84</v>
      </c>
      <c r="E21" s="2" t="str">
        <f>HYPERLINK("capsilon://?command=openfolder&amp;siteaddress=FAM.docvelocity-na8.net&amp;folderid=FX3F2AA48B-2674-72AA-9E52-E80848B79DAB","FX22039614")</f>
        <v>FX22039614</v>
      </c>
      <c r="F21" t="s">
        <v>19</v>
      </c>
      <c r="G21" t="s">
        <v>19</v>
      </c>
      <c r="H21" t="s">
        <v>85</v>
      </c>
      <c r="I21" t="s">
        <v>162</v>
      </c>
      <c r="J21">
        <v>0</v>
      </c>
      <c r="K21" t="s">
        <v>87</v>
      </c>
      <c r="L21" t="s">
        <v>88</v>
      </c>
      <c r="M21" t="s">
        <v>89</v>
      </c>
      <c r="N21">
        <v>2</v>
      </c>
      <c r="O21" s="1">
        <v>44662.405833333331</v>
      </c>
      <c r="P21" s="1">
        <v>44662.407511574071</v>
      </c>
      <c r="Q21">
        <v>10</v>
      </c>
      <c r="R21">
        <v>135</v>
      </c>
      <c r="S21" t="b">
        <v>0</v>
      </c>
      <c r="T21" t="s">
        <v>90</v>
      </c>
      <c r="U21" t="b">
        <v>0</v>
      </c>
      <c r="V21" t="s">
        <v>156</v>
      </c>
      <c r="W21" s="1">
        <v>44662.406458333331</v>
      </c>
      <c r="X21">
        <v>50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149</v>
      </c>
      <c r="AI21" s="1">
        <v>44662.407511574071</v>
      </c>
      <c r="AJ21">
        <v>85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0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163</v>
      </c>
      <c r="B22" t="s">
        <v>82</v>
      </c>
      <c r="C22" t="s">
        <v>161</v>
      </c>
      <c r="D22" t="s">
        <v>84</v>
      </c>
      <c r="E22" s="2" t="str">
        <f>HYPERLINK("capsilon://?command=openfolder&amp;siteaddress=FAM.docvelocity-na8.net&amp;folderid=FX3F2AA48B-2674-72AA-9E52-E80848B79DAB","FX22039614")</f>
        <v>FX22039614</v>
      </c>
      <c r="F22" t="s">
        <v>19</v>
      </c>
      <c r="G22" t="s">
        <v>19</v>
      </c>
      <c r="H22" t="s">
        <v>85</v>
      </c>
      <c r="I22" t="s">
        <v>164</v>
      </c>
      <c r="J22">
        <v>0</v>
      </c>
      <c r="K22" t="s">
        <v>87</v>
      </c>
      <c r="L22" t="s">
        <v>88</v>
      </c>
      <c r="M22" t="s">
        <v>89</v>
      </c>
      <c r="N22">
        <v>2</v>
      </c>
      <c r="O22" s="1">
        <v>44662.40766203704</v>
      </c>
      <c r="P22" s="1">
        <v>44662.40896990741</v>
      </c>
      <c r="Q22">
        <v>29</v>
      </c>
      <c r="R22">
        <v>84</v>
      </c>
      <c r="S22" t="b">
        <v>0</v>
      </c>
      <c r="T22" t="s">
        <v>90</v>
      </c>
      <c r="U22" t="b">
        <v>0</v>
      </c>
      <c r="V22" t="s">
        <v>156</v>
      </c>
      <c r="W22" s="1">
        <v>44662.408171296294</v>
      </c>
      <c r="X22">
        <v>38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149</v>
      </c>
      <c r="AI22" s="1">
        <v>44662.40896990741</v>
      </c>
      <c r="AJ22">
        <v>46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165</v>
      </c>
      <c r="B23" t="s">
        <v>82</v>
      </c>
      <c r="C23" t="s">
        <v>166</v>
      </c>
      <c r="D23" t="s">
        <v>84</v>
      </c>
      <c r="E23" s="2" t="str">
        <f>HYPERLINK("capsilon://?command=openfolder&amp;siteaddress=FAM.docvelocity-na8.net&amp;folderid=FXDC63B5F4-AD30-CB94-5AB5-D8F72C472F9D","FX220310904")</f>
        <v>FX220310904</v>
      </c>
      <c r="F23" t="s">
        <v>19</v>
      </c>
      <c r="G23" t="s">
        <v>19</v>
      </c>
      <c r="H23" t="s">
        <v>85</v>
      </c>
      <c r="I23" t="s">
        <v>167</v>
      </c>
      <c r="J23">
        <v>32</v>
      </c>
      <c r="K23" t="s">
        <v>87</v>
      </c>
      <c r="L23" t="s">
        <v>88</v>
      </c>
      <c r="M23" t="s">
        <v>89</v>
      </c>
      <c r="N23">
        <v>1</v>
      </c>
      <c r="O23" s="1">
        <v>44662.409780092596</v>
      </c>
      <c r="P23" s="1">
        <v>44662.431458333333</v>
      </c>
      <c r="Q23">
        <v>704</v>
      </c>
      <c r="R23">
        <v>1169</v>
      </c>
      <c r="S23" t="b">
        <v>0</v>
      </c>
      <c r="T23" t="s">
        <v>90</v>
      </c>
      <c r="U23" t="b">
        <v>0</v>
      </c>
      <c r="V23" t="s">
        <v>156</v>
      </c>
      <c r="W23" s="1">
        <v>44662.431458333333</v>
      </c>
      <c r="X23">
        <v>1140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32</v>
      </c>
      <c r="AE23">
        <v>27</v>
      </c>
      <c r="AF23">
        <v>0</v>
      </c>
      <c r="AG23">
        <v>65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168</v>
      </c>
      <c r="B24" t="s">
        <v>82</v>
      </c>
      <c r="C24" t="s">
        <v>169</v>
      </c>
      <c r="D24" t="s">
        <v>84</v>
      </c>
      <c r="E24" s="2" t="str">
        <f>HYPERLINK("capsilon://?command=openfolder&amp;siteaddress=FAM.docvelocity-na8.net&amp;folderid=FX6EA8971F-F606-6F86-2DAC-D238A2FA6F1A","FX220312400")</f>
        <v>FX220312400</v>
      </c>
      <c r="F24" t="s">
        <v>19</v>
      </c>
      <c r="G24" t="s">
        <v>19</v>
      </c>
      <c r="H24" t="s">
        <v>85</v>
      </c>
      <c r="I24" t="s">
        <v>170</v>
      </c>
      <c r="J24">
        <v>0</v>
      </c>
      <c r="K24" t="s">
        <v>87</v>
      </c>
      <c r="L24" t="s">
        <v>88</v>
      </c>
      <c r="M24" t="s">
        <v>89</v>
      </c>
      <c r="N24">
        <v>2</v>
      </c>
      <c r="O24" s="1">
        <v>44662.426608796297</v>
      </c>
      <c r="P24" s="1">
        <v>44662.43209490741</v>
      </c>
      <c r="Q24">
        <v>344</v>
      </c>
      <c r="R24">
        <v>130</v>
      </c>
      <c r="S24" t="b">
        <v>0</v>
      </c>
      <c r="T24" t="s">
        <v>90</v>
      </c>
      <c r="U24" t="b">
        <v>0</v>
      </c>
      <c r="V24" t="s">
        <v>171</v>
      </c>
      <c r="W24" s="1">
        <v>44662.431747685187</v>
      </c>
      <c r="X24">
        <v>104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96</v>
      </c>
      <c r="AI24" s="1">
        <v>44662.43209490741</v>
      </c>
      <c r="AJ24">
        <v>26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0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172</v>
      </c>
      <c r="B25" t="s">
        <v>82</v>
      </c>
      <c r="C25" t="s">
        <v>173</v>
      </c>
      <c r="D25" t="s">
        <v>84</v>
      </c>
      <c r="E25" s="2" t="str">
        <f>HYPERLINK("capsilon://?command=openfolder&amp;siteaddress=FAM.docvelocity-na8.net&amp;folderid=FXB267A0F6-36A8-8E04-C50E-A71CE04897F5","FX21076750")</f>
        <v>FX21076750</v>
      </c>
      <c r="F25" t="s">
        <v>19</v>
      </c>
      <c r="G25" t="s">
        <v>19</v>
      </c>
      <c r="H25" t="s">
        <v>85</v>
      </c>
      <c r="I25" t="s">
        <v>174</v>
      </c>
      <c r="J25">
        <v>190</v>
      </c>
      <c r="K25" t="s">
        <v>87</v>
      </c>
      <c r="L25" t="s">
        <v>88</v>
      </c>
      <c r="M25" t="s">
        <v>89</v>
      </c>
      <c r="N25">
        <v>2</v>
      </c>
      <c r="O25" s="1">
        <v>44662.438067129631</v>
      </c>
      <c r="P25" s="1">
        <v>44662.56391203704</v>
      </c>
      <c r="Q25">
        <v>7553</v>
      </c>
      <c r="R25">
        <v>3320</v>
      </c>
      <c r="S25" t="b">
        <v>0</v>
      </c>
      <c r="T25" t="s">
        <v>90</v>
      </c>
      <c r="U25" t="b">
        <v>0</v>
      </c>
      <c r="V25" t="s">
        <v>145</v>
      </c>
      <c r="W25" s="1">
        <v>44662.540266203701</v>
      </c>
      <c r="X25">
        <v>2267</v>
      </c>
      <c r="Y25">
        <v>270</v>
      </c>
      <c r="Z25">
        <v>0</v>
      </c>
      <c r="AA25">
        <v>270</v>
      </c>
      <c r="AB25">
        <v>0</v>
      </c>
      <c r="AC25">
        <v>195</v>
      </c>
      <c r="AD25">
        <v>-80</v>
      </c>
      <c r="AE25">
        <v>0</v>
      </c>
      <c r="AF25">
        <v>0</v>
      </c>
      <c r="AG25">
        <v>0</v>
      </c>
      <c r="AH25" t="s">
        <v>103</v>
      </c>
      <c r="AI25" s="1">
        <v>44662.56391203704</v>
      </c>
      <c r="AJ25">
        <v>528</v>
      </c>
      <c r="AK25">
        <v>2</v>
      </c>
      <c r="AL25">
        <v>0</v>
      </c>
      <c r="AM25">
        <v>2</v>
      </c>
      <c r="AN25">
        <v>0</v>
      </c>
      <c r="AO25">
        <v>1</v>
      </c>
      <c r="AP25">
        <v>-82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175</v>
      </c>
      <c r="B26" t="s">
        <v>82</v>
      </c>
      <c r="C26" t="s">
        <v>166</v>
      </c>
      <c r="D26" t="s">
        <v>84</v>
      </c>
      <c r="E26" s="2" t="str">
        <f>HYPERLINK("capsilon://?command=openfolder&amp;siteaddress=FAM.docvelocity-na8.net&amp;folderid=FXDC63B5F4-AD30-CB94-5AB5-D8F72C472F9D","FX220310904")</f>
        <v>FX220310904</v>
      </c>
      <c r="F26" t="s">
        <v>19</v>
      </c>
      <c r="G26" t="s">
        <v>19</v>
      </c>
      <c r="H26" t="s">
        <v>85</v>
      </c>
      <c r="I26" t="s">
        <v>167</v>
      </c>
      <c r="J26">
        <v>2080</v>
      </c>
      <c r="K26" t="s">
        <v>87</v>
      </c>
      <c r="L26" t="s">
        <v>88</v>
      </c>
      <c r="M26" t="s">
        <v>89</v>
      </c>
      <c r="N26">
        <v>2</v>
      </c>
      <c r="O26" s="1">
        <v>44662.438842592594</v>
      </c>
      <c r="P26" s="1">
        <v>44662.55777777778</v>
      </c>
      <c r="Q26">
        <v>4671</v>
      </c>
      <c r="R26">
        <v>5605</v>
      </c>
      <c r="S26" t="b">
        <v>0</v>
      </c>
      <c r="T26" t="s">
        <v>90</v>
      </c>
      <c r="U26" t="b">
        <v>1</v>
      </c>
      <c r="V26" t="s">
        <v>176</v>
      </c>
      <c r="W26" s="1">
        <v>44662.539861111109</v>
      </c>
      <c r="X26">
        <v>4295</v>
      </c>
      <c r="Y26">
        <v>450</v>
      </c>
      <c r="Z26">
        <v>0</v>
      </c>
      <c r="AA26">
        <v>450</v>
      </c>
      <c r="AB26">
        <v>1620</v>
      </c>
      <c r="AC26">
        <v>367</v>
      </c>
      <c r="AD26">
        <v>1630</v>
      </c>
      <c r="AE26">
        <v>0</v>
      </c>
      <c r="AF26">
        <v>0</v>
      </c>
      <c r="AG26">
        <v>0</v>
      </c>
      <c r="AH26" t="s">
        <v>103</v>
      </c>
      <c r="AI26" s="1">
        <v>44662.55777777778</v>
      </c>
      <c r="AJ26">
        <v>849</v>
      </c>
      <c r="AK26">
        <v>0</v>
      </c>
      <c r="AL26">
        <v>0</v>
      </c>
      <c r="AM26">
        <v>0</v>
      </c>
      <c r="AN26">
        <v>1620</v>
      </c>
      <c r="AO26">
        <v>0</v>
      </c>
      <c r="AP26">
        <v>1630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177</v>
      </c>
      <c r="B27" t="s">
        <v>82</v>
      </c>
      <c r="C27" t="s">
        <v>178</v>
      </c>
      <c r="D27" t="s">
        <v>84</v>
      </c>
      <c r="E27" s="2" t="str">
        <f>HYPERLINK("capsilon://?command=openfolder&amp;siteaddress=FAM.docvelocity-na8.net&amp;folderid=FX701BA284-BE6B-E8E0-A149-3B35399C0603","FX22036538")</f>
        <v>FX22036538</v>
      </c>
      <c r="F27" t="s">
        <v>19</v>
      </c>
      <c r="G27" t="s">
        <v>19</v>
      </c>
      <c r="H27" t="s">
        <v>85</v>
      </c>
      <c r="I27" t="s">
        <v>179</v>
      </c>
      <c r="J27">
        <v>272</v>
      </c>
      <c r="K27" t="s">
        <v>87</v>
      </c>
      <c r="L27" t="s">
        <v>88</v>
      </c>
      <c r="M27" t="s">
        <v>89</v>
      </c>
      <c r="N27">
        <v>2</v>
      </c>
      <c r="O27" s="1">
        <v>44662.475787037038</v>
      </c>
      <c r="P27" s="1">
        <v>44662.576354166667</v>
      </c>
      <c r="Q27">
        <v>2924</v>
      </c>
      <c r="R27">
        <v>5765</v>
      </c>
      <c r="S27" t="b">
        <v>0</v>
      </c>
      <c r="T27" t="s">
        <v>90</v>
      </c>
      <c r="U27" t="b">
        <v>0</v>
      </c>
      <c r="V27" t="s">
        <v>180</v>
      </c>
      <c r="W27" s="1">
        <v>44662.567175925928</v>
      </c>
      <c r="X27">
        <v>4607</v>
      </c>
      <c r="Y27">
        <v>330</v>
      </c>
      <c r="Z27">
        <v>0</v>
      </c>
      <c r="AA27">
        <v>330</v>
      </c>
      <c r="AB27">
        <v>0</v>
      </c>
      <c r="AC27">
        <v>272</v>
      </c>
      <c r="AD27">
        <v>-58</v>
      </c>
      <c r="AE27">
        <v>0</v>
      </c>
      <c r="AF27">
        <v>0</v>
      </c>
      <c r="AG27">
        <v>0</v>
      </c>
      <c r="AH27" t="s">
        <v>103</v>
      </c>
      <c r="AI27" s="1">
        <v>44662.576354166667</v>
      </c>
      <c r="AJ27">
        <v>658</v>
      </c>
      <c r="AK27">
        <v>3</v>
      </c>
      <c r="AL27">
        <v>0</v>
      </c>
      <c r="AM27">
        <v>3</v>
      </c>
      <c r="AN27">
        <v>0</v>
      </c>
      <c r="AO27">
        <v>2</v>
      </c>
      <c r="AP27">
        <v>-61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181</v>
      </c>
      <c r="B28" t="s">
        <v>82</v>
      </c>
      <c r="C28" t="s">
        <v>182</v>
      </c>
      <c r="D28" t="s">
        <v>84</v>
      </c>
      <c r="E28" s="2" t="str">
        <f>HYPERLINK("capsilon://?command=openfolder&amp;siteaddress=FAM.docvelocity-na8.net&amp;folderid=FXA28731A9-D113-8497-1CD4-E7603F0155EB","FX22014948")</f>
        <v>FX22014948</v>
      </c>
      <c r="F28" t="s">
        <v>19</v>
      </c>
      <c r="G28" t="s">
        <v>19</v>
      </c>
      <c r="H28" t="s">
        <v>85</v>
      </c>
      <c r="I28" t="s">
        <v>183</v>
      </c>
      <c r="J28">
        <v>64</v>
      </c>
      <c r="K28" t="s">
        <v>87</v>
      </c>
      <c r="L28" t="s">
        <v>88</v>
      </c>
      <c r="M28" t="s">
        <v>89</v>
      </c>
      <c r="N28">
        <v>2</v>
      </c>
      <c r="O28" s="1">
        <v>44662.481562499997</v>
      </c>
      <c r="P28" s="1">
        <v>44662.536307870374</v>
      </c>
      <c r="Q28">
        <v>2892</v>
      </c>
      <c r="R28">
        <v>1838</v>
      </c>
      <c r="S28" t="b">
        <v>0</v>
      </c>
      <c r="T28" t="s">
        <v>90</v>
      </c>
      <c r="U28" t="b">
        <v>0</v>
      </c>
      <c r="V28" t="s">
        <v>184</v>
      </c>
      <c r="W28" s="1">
        <v>44662.51289351852</v>
      </c>
      <c r="X28">
        <v>1233</v>
      </c>
      <c r="Y28">
        <v>102</v>
      </c>
      <c r="Z28">
        <v>0</v>
      </c>
      <c r="AA28">
        <v>102</v>
      </c>
      <c r="AB28">
        <v>0</v>
      </c>
      <c r="AC28">
        <v>84</v>
      </c>
      <c r="AD28">
        <v>-38</v>
      </c>
      <c r="AE28">
        <v>0</v>
      </c>
      <c r="AF28">
        <v>0</v>
      </c>
      <c r="AG28">
        <v>0</v>
      </c>
      <c r="AH28" t="s">
        <v>185</v>
      </c>
      <c r="AI28" s="1">
        <v>44662.536307870374</v>
      </c>
      <c r="AJ28">
        <v>565</v>
      </c>
      <c r="AK28">
        <v>3</v>
      </c>
      <c r="AL28">
        <v>0</v>
      </c>
      <c r="AM28">
        <v>3</v>
      </c>
      <c r="AN28">
        <v>0</v>
      </c>
      <c r="AO28">
        <v>3</v>
      </c>
      <c r="AP28">
        <v>-41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186</v>
      </c>
      <c r="B29" t="s">
        <v>82</v>
      </c>
      <c r="C29" t="s">
        <v>187</v>
      </c>
      <c r="D29" t="s">
        <v>84</v>
      </c>
      <c r="E29" s="2" t="str">
        <f>HYPERLINK("capsilon://?command=openfolder&amp;siteaddress=FAM.docvelocity-na8.net&amp;folderid=FX50A8BD1B-C8D6-A5F2-E342-3AD8C0E74E68","FX220313350")</f>
        <v>FX220313350</v>
      </c>
      <c r="F29" t="s">
        <v>19</v>
      </c>
      <c r="G29" t="s">
        <v>19</v>
      </c>
      <c r="H29" t="s">
        <v>85</v>
      </c>
      <c r="I29" t="s">
        <v>188</v>
      </c>
      <c r="J29">
        <v>92</v>
      </c>
      <c r="K29" t="s">
        <v>87</v>
      </c>
      <c r="L29" t="s">
        <v>88</v>
      </c>
      <c r="M29" t="s">
        <v>89</v>
      </c>
      <c r="N29">
        <v>2</v>
      </c>
      <c r="O29" s="1">
        <v>44662.487071759257</v>
      </c>
      <c r="P29" s="1">
        <v>44662.568726851852</v>
      </c>
      <c r="Q29">
        <v>5500</v>
      </c>
      <c r="R29">
        <v>1555</v>
      </c>
      <c r="S29" t="b">
        <v>0</v>
      </c>
      <c r="T29" t="s">
        <v>90</v>
      </c>
      <c r="U29" t="b">
        <v>0</v>
      </c>
      <c r="V29" t="s">
        <v>111</v>
      </c>
      <c r="W29" s="1">
        <v>44662.522673611114</v>
      </c>
      <c r="X29">
        <v>1100</v>
      </c>
      <c r="Y29">
        <v>138</v>
      </c>
      <c r="Z29">
        <v>0</v>
      </c>
      <c r="AA29">
        <v>138</v>
      </c>
      <c r="AB29">
        <v>0</v>
      </c>
      <c r="AC29">
        <v>119</v>
      </c>
      <c r="AD29">
        <v>-46</v>
      </c>
      <c r="AE29">
        <v>0</v>
      </c>
      <c r="AF29">
        <v>0</v>
      </c>
      <c r="AG29">
        <v>0</v>
      </c>
      <c r="AH29" t="s">
        <v>103</v>
      </c>
      <c r="AI29" s="1">
        <v>44662.568726851852</v>
      </c>
      <c r="AJ29">
        <v>415</v>
      </c>
      <c r="AK29">
        <v>2</v>
      </c>
      <c r="AL29">
        <v>0</v>
      </c>
      <c r="AM29">
        <v>2</v>
      </c>
      <c r="AN29">
        <v>0</v>
      </c>
      <c r="AO29">
        <v>1</v>
      </c>
      <c r="AP29">
        <v>-48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189</v>
      </c>
      <c r="B30" t="s">
        <v>82</v>
      </c>
      <c r="C30" t="s">
        <v>190</v>
      </c>
      <c r="D30" t="s">
        <v>84</v>
      </c>
      <c r="E30" s="2" t="str">
        <f>HYPERLINK("capsilon://?command=openfolder&amp;siteaddress=FAM.docvelocity-na8.net&amp;folderid=FX433BC098-F307-D372-9BDE-312CB0DB4EFE","FX22043294")</f>
        <v>FX22043294</v>
      </c>
      <c r="F30" t="s">
        <v>19</v>
      </c>
      <c r="G30" t="s">
        <v>19</v>
      </c>
      <c r="H30" t="s">
        <v>85</v>
      </c>
      <c r="I30" t="s">
        <v>191</v>
      </c>
      <c r="J30">
        <v>480</v>
      </c>
      <c r="K30" t="s">
        <v>87</v>
      </c>
      <c r="L30" t="s">
        <v>88</v>
      </c>
      <c r="M30" t="s">
        <v>89</v>
      </c>
      <c r="N30">
        <v>2</v>
      </c>
      <c r="O30" s="1">
        <v>44662.517893518518</v>
      </c>
      <c r="P30" s="1">
        <v>44662.751851851855</v>
      </c>
      <c r="Q30">
        <v>13928</v>
      </c>
      <c r="R30">
        <v>6286</v>
      </c>
      <c r="S30" t="b">
        <v>0</v>
      </c>
      <c r="T30" t="s">
        <v>90</v>
      </c>
      <c r="U30" t="b">
        <v>0</v>
      </c>
      <c r="V30" t="s">
        <v>192</v>
      </c>
      <c r="W30" s="1">
        <v>44662.615185185183</v>
      </c>
      <c r="X30">
        <v>2866</v>
      </c>
      <c r="Y30">
        <v>351</v>
      </c>
      <c r="Z30">
        <v>0</v>
      </c>
      <c r="AA30">
        <v>351</v>
      </c>
      <c r="AB30">
        <v>167</v>
      </c>
      <c r="AC30">
        <v>299</v>
      </c>
      <c r="AD30">
        <v>129</v>
      </c>
      <c r="AE30">
        <v>0</v>
      </c>
      <c r="AF30">
        <v>0</v>
      </c>
      <c r="AG30">
        <v>0</v>
      </c>
      <c r="AH30" t="s">
        <v>116</v>
      </c>
      <c r="AI30" s="1">
        <v>44662.751851851855</v>
      </c>
      <c r="AJ30">
        <v>2827</v>
      </c>
      <c r="AK30">
        <v>12</v>
      </c>
      <c r="AL30">
        <v>0</v>
      </c>
      <c r="AM30">
        <v>12</v>
      </c>
      <c r="AN30">
        <v>167</v>
      </c>
      <c r="AO30">
        <v>11</v>
      </c>
      <c r="AP30">
        <v>117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193</v>
      </c>
      <c r="B31" t="s">
        <v>82</v>
      </c>
      <c r="C31" t="s">
        <v>194</v>
      </c>
      <c r="D31" t="s">
        <v>84</v>
      </c>
      <c r="E31" s="2" t="str">
        <f>HYPERLINK("capsilon://?command=openfolder&amp;siteaddress=FAM.docvelocity-na8.net&amp;folderid=FXB9DCF81F-02A3-3346-1D9E-67BC52D2D740","FX22042781")</f>
        <v>FX22042781</v>
      </c>
      <c r="F31" t="s">
        <v>19</v>
      </c>
      <c r="G31" t="s">
        <v>19</v>
      </c>
      <c r="H31" t="s">
        <v>85</v>
      </c>
      <c r="I31" t="s">
        <v>195</v>
      </c>
      <c r="J31">
        <v>152</v>
      </c>
      <c r="K31" t="s">
        <v>87</v>
      </c>
      <c r="L31" t="s">
        <v>88</v>
      </c>
      <c r="M31" t="s">
        <v>89</v>
      </c>
      <c r="N31">
        <v>2</v>
      </c>
      <c r="O31" s="1">
        <v>44662.518703703703</v>
      </c>
      <c r="P31" s="1">
        <v>44662.647650462961</v>
      </c>
      <c r="Q31">
        <v>9143</v>
      </c>
      <c r="R31">
        <v>1998</v>
      </c>
      <c r="S31" t="b">
        <v>0</v>
      </c>
      <c r="T31" t="s">
        <v>90</v>
      </c>
      <c r="U31" t="b">
        <v>0</v>
      </c>
      <c r="V31" t="s">
        <v>111</v>
      </c>
      <c r="W31" s="1">
        <v>44662.556840277779</v>
      </c>
      <c r="X31">
        <v>1333</v>
      </c>
      <c r="Y31">
        <v>159</v>
      </c>
      <c r="Z31">
        <v>0</v>
      </c>
      <c r="AA31">
        <v>159</v>
      </c>
      <c r="AB31">
        <v>0</v>
      </c>
      <c r="AC31">
        <v>147</v>
      </c>
      <c r="AD31">
        <v>-7</v>
      </c>
      <c r="AE31">
        <v>0</v>
      </c>
      <c r="AF31">
        <v>0</v>
      </c>
      <c r="AG31">
        <v>0</v>
      </c>
      <c r="AH31" t="s">
        <v>185</v>
      </c>
      <c r="AI31" s="1">
        <v>44662.647650462961</v>
      </c>
      <c r="AJ31">
        <v>564</v>
      </c>
      <c r="AK31">
        <v>5</v>
      </c>
      <c r="AL31">
        <v>0</v>
      </c>
      <c r="AM31">
        <v>5</v>
      </c>
      <c r="AN31">
        <v>0</v>
      </c>
      <c r="AO31">
        <v>5</v>
      </c>
      <c r="AP31">
        <v>-12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196</v>
      </c>
      <c r="B32" t="s">
        <v>82</v>
      </c>
      <c r="C32" t="s">
        <v>197</v>
      </c>
      <c r="D32" t="s">
        <v>84</v>
      </c>
      <c r="E32" s="2" t="str">
        <f>HYPERLINK("capsilon://?command=openfolder&amp;siteaddress=FAM.docvelocity-na8.net&amp;folderid=FX2CAA482E-D244-58B1-DE08-559C63C619DE","FX22042817")</f>
        <v>FX22042817</v>
      </c>
      <c r="F32" t="s">
        <v>19</v>
      </c>
      <c r="G32" t="s">
        <v>19</v>
      </c>
      <c r="H32" t="s">
        <v>85</v>
      </c>
      <c r="I32" t="s">
        <v>198</v>
      </c>
      <c r="J32">
        <v>248</v>
      </c>
      <c r="K32" t="s">
        <v>87</v>
      </c>
      <c r="L32" t="s">
        <v>88</v>
      </c>
      <c r="M32" t="s">
        <v>89</v>
      </c>
      <c r="N32">
        <v>2</v>
      </c>
      <c r="O32" s="1">
        <v>44662.5234837963</v>
      </c>
      <c r="P32" s="1">
        <v>44662.757696759261</v>
      </c>
      <c r="Q32">
        <v>13258</v>
      </c>
      <c r="R32">
        <v>6978</v>
      </c>
      <c r="S32" t="b">
        <v>0</v>
      </c>
      <c r="T32" t="s">
        <v>90</v>
      </c>
      <c r="U32" t="b">
        <v>0</v>
      </c>
      <c r="V32" t="s">
        <v>176</v>
      </c>
      <c r="W32" s="1">
        <v>44662.712384259263</v>
      </c>
      <c r="X32">
        <v>4360</v>
      </c>
      <c r="Y32">
        <v>402</v>
      </c>
      <c r="Z32">
        <v>0</v>
      </c>
      <c r="AA32">
        <v>402</v>
      </c>
      <c r="AB32">
        <v>85</v>
      </c>
      <c r="AC32">
        <v>316</v>
      </c>
      <c r="AD32">
        <v>-154</v>
      </c>
      <c r="AE32">
        <v>0</v>
      </c>
      <c r="AF32">
        <v>0</v>
      </c>
      <c r="AG32">
        <v>0</v>
      </c>
      <c r="AH32" t="s">
        <v>103</v>
      </c>
      <c r="AI32" s="1">
        <v>44662.757696759261</v>
      </c>
      <c r="AJ32">
        <v>595</v>
      </c>
      <c r="AK32">
        <v>12</v>
      </c>
      <c r="AL32">
        <v>0</v>
      </c>
      <c r="AM32">
        <v>12</v>
      </c>
      <c r="AN32">
        <v>85</v>
      </c>
      <c r="AO32">
        <v>11</v>
      </c>
      <c r="AP32">
        <v>-166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199</v>
      </c>
      <c r="B33" t="s">
        <v>82</v>
      </c>
      <c r="C33" t="s">
        <v>200</v>
      </c>
      <c r="D33" t="s">
        <v>84</v>
      </c>
      <c r="E33" s="2" t="str">
        <f>HYPERLINK("capsilon://?command=openfolder&amp;siteaddress=FAM.docvelocity-na8.net&amp;folderid=FX5E16BD0C-7AA5-C05A-53C3-5B2D8D47F53F","FX22043381")</f>
        <v>FX22043381</v>
      </c>
      <c r="F33" t="s">
        <v>19</v>
      </c>
      <c r="G33" t="s">
        <v>19</v>
      </c>
      <c r="H33" t="s">
        <v>85</v>
      </c>
      <c r="I33" t="s">
        <v>201</v>
      </c>
      <c r="J33">
        <v>152</v>
      </c>
      <c r="K33" t="s">
        <v>87</v>
      </c>
      <c r="L33" t="s">
        <v>88</v>
      </c>
      <c r="M33" t="s">
        <v>89</v>
      </c>
      <c r="N33">
        <v>2</v>
      </c>
      <c r="O33" s="1">
        <v>44662.528287037036</v>
      </c>
      <c r="P33" s="1">
        <v>44662.766053240739</v>
      </c>
      <c r="Q33">
        <v>17494</v>
      </c>
      <c r="R33">
        <v>3049</v>
      </c>
      <c r="S33" t="b">
        <v>0</v>
      </c>
      <c r="T33" t="s">
        <v>90</v>
      </c>
      <c r="U33" t="b">
        <v>0</v>
      </c>
      <c r="V33" t="s">
        <v>111</v>
      </c>
      <c r="W33" s="1">
        <v>44662.577141203707</v>
      </c>
      <c r="X33">
        <v>1674</v>
      </c>
      <c r="Y33">
        <v>165</v>
      </c>
      <c r="Z33">
        <v>0</v>
      </c>
      <c r="AA33">
        <v>165</v>
      </c>
      <c r="AB33">
        <v>0</v>
      </c>
      <c r="AC33">
        <v>150</v>
      </c>
      <c r="AD33">
        <v>-13</v>
      </c>
      <c r="AE33">
        <v>0</v>
      </c>
      <c r="AF33">
        <v>0</v>
      </c>
      <c r="AG33">
        <v>0</v>
      </c>
      <c r="AH33" t="s">
        <v>116</v>
      </c>
      <c r="AI33" s="1">
        <v>44662.766053240739</v>
      </c>
      <c r="AJ33">
        <v>1226</v>
      </c>
      <c r="AK33">
        <v>7</v>
      </c>
      <c r="AL33">
        <v>0</v>
      </c>
      <c r="AM33">
        <v>7</v>
      </c>
      <c r="AN33">
        <v>0</v>
      </c>
      <c r="AO33">
        <v>5</v>
      </c>
      <c r="AP33">
        <v>-20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202</v>
      </c>
      <c r="B34" t="s">
        <v>82</v>
      </c>
      <c r="C34" t="s">
        <v>203</v>
      </c>
      <c r="D34" t="s">
        <v>84</v>
      </c>
      <c r="E34" s="2" t="str">
        <f>HYPERLINK("capsilon://?command=openfolder&amp;siteaddress=FAM.docvelocity-na8.net&amp;folderid=FX0CD88D24-DACF-3A03-8617-88E759B78085","FX22034866")</f>
        <v>FX22034866</v>
      </c>
      <c r="F34" t="s">
        <v>19</v>
      </c>
      <c r="G34" t="s">
        <v>19</v>
      </c>
      <c r="H34" t="s">
        <v>85</v>
      </c>
      <c r="I34" t="s">
        <v>204</v>
      </c>
      <c r="J34">
        <v>60</v>
      </c>
      <c r="K34" t="s">
        <v>87</v>
      </c>
      <c r="L34" t="s">
        <v>88</v>
      </c>
      <c r="M34" t="s">
        <v>89</v>
      </c>
      <c r="N34">
        <v>1</v>
      </c>
      <c r="O34" s="1">
        <v>44662.530601851853</v>
      </c>
      <c r="P34" s="1">
        <v>44662.559710648151</v>
      </c>
      <c r="Q34">
        <v>2235</v>
      </c>
      <c r="R34">
        <v>280</v>
      </c>
      <c r="S34" t="b">
        <v>0</v>
      </c>
      <c r="T34" t="s">
        <v>90</v>
      </c>
      <c r="U34" t="b">
        <v>0</v>
      </c>
      <c r="V34" t="s">
        <v>205</v>
      </c>
      <c r="W34" s="1">
        <v>44662.559710648151</v>
      </c>
      <c r="X34">
        <v>280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60</v>
      </c>
      <c r="AE34">
        <v>48</v>
      </c>
      <c r="AF34">
        <v>0</v>
      </c>
      <c r="AG34">
        <v>3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206</v>
      </c>
      <c r="B35" t="s">
        <v>82</v>
      </c>
      <c r="C35" t="s">
        <v>207</v>
      </c>
      <c r="D35" t="s">
        <v>84</v>
      </c>
      <c r="E35" s="2" t="str">
        <f>HYPERLINK("capsilon://?command=openfolder&amp;siteaddress=FAM.docvelocity-na8.net&amp;folderid=FXC3A8354E-3AFF-C8F8-1BC3-8FC78FBFBBF6","FX220311235")</f>
        <v>FX220311235</v>
      </c>
      <c r="F35" t="s">
        <v>19</v>
      </c>
      <c r="G35" t="s">
        <v>19</v>
      </c>
      <c r="H35" t="s">
        <v>85</v>
      </c>
      <c r="I35" t="s">
        <v>208</v>
      </c>
      <c r="J35">
        <v>28</v>
      </c>
      <c r="K35" t="s">
        <v>87</v>
      </c>
      <c r="L35" t="s">
        <v>88</v>
      </c>
      <c r="M35" t="s">
        <v>89</v>
      </c>
      <c r="N35">
        <v>2</v>
      </c>
      <c r="O35" s="1">
        <v>44662.545243055552</v>
      </c>
      <c r="P35" s="1">
        <v>44662.758599537039</v>
      </c>
      <c r="Q35">
        <v>17877</v>
      </c>
      <c r="R35">
        <v>557</v>
      </c>
      <c r="S35" t="b">
        <v>0</v>
      </c>
      <c r="T35" t="s">
        <v>90</v>
      </c>
      <c r="U35" t="b">
        <v>0</v>
      </c>
      <c r="V35" t="s">
        <v>131</v>
      </c>
      <c r="W35" s="1">
        <v>44662.594513888886</v>
      </c>
      <c r="X35">
        <v>430</v>
      </c>
      <c r="Y35">
        <v>21</v>
      </c>
      <c r="Z35">
        <v>0</v>
      </c>
      <c r="AA35">
        <v>21</v>
      </c>
      <c r="AB35">
        <v>0</v>
      </c>
      <c r="AC35">
        <v>21</v>
      </c>
      <c r="AD35">
        <v>7</v>
      </c>
      <c r="AE35">
        <v>0</v>
      </c>
      <c r="AF35">
        <v>0</v>
      </c>
      <c r="AG35">
        <v>0</v>
      </c>
      <c r="AH35" t="s">
        <v>103</v>
      </c>
      <c r="AI35" s="1">
        <v>44662.758599537039</v>
      </c>
      <c r="AJ35">
        <v>77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209</v>
      </c>
      <c r="B36" t="s">
        <v>82</v>
      </c>
      <c r="C36" t="s">
        <v>210</v>
      </c>
      <c r="D36" t="s">
        <v>84</v>
      </c>
      <c r="E36" s="2" t="str">
        <f>HYPERLINK("capsilon://?command=openfolder&amp;siteaddress=FAM.docvelocity-na8.net&amp;folderid=FX9E50B82F-995D-B6DC-AABB-84ED4125C588","FX220312590")</f>
        <v>FX220312590</v>
      </c>
      <c r="F36" t="s">
        <v>19</v>
      </c>
      <c r="G36" t="s">
        <v>19</v>
      </c>
      <c r="H36" t="s">
        <v>85</v>
      </c>
      <c r="I36" t="s">
        <v>211</v>
      </c>
      <c r="J36">
        <v>212</v>
      </c>
      <c r="K36" t="s">
        <v>87</v>
      </c>
      <c r="L36" t="s">
        <v>88</v>
      </c>
      <c r="M36" t="s">
        <v>89</v>
      </c>
      <c r="N36">
        <v>1</v>
      </c>
      <c r="O36" s="1">
        <v>44662.553310185183</v>
      </c>
      <c r="P36" s="1">
        <v>44662.566157407404</v>
      </c>
      <c r="Q36">
        <v>637</v>
      </c>
      <c r="R36">
        <v>473</v>
      </c>
      <c r="S36" t="b">
        <v>0</v>
      </c>
      <c r="T36" t="s">
        <v>90</v>
      </c>
      <c r="U36" t="b">
        <v>0</v>
      </c>
      <c r="V36" t="s">
        <v>205</v>
      </c>
      <c r="W36" s="1">
        <v>44662.566157407404</v>
      </c>
      <c r="X36">
        <v>451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212</v>
      </c>
      <c r="AE36">
        <v>171</v>
      </c>
      <c r="AF36">
        <v>0</v>
      </c>
      <c r="AG36">
        <v>17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212</v>
      </c>
      <c r="B37" t="s">
        <v>82</v>
      </c>
      <c r="C37" t="s">
        <v>203</v>
      </c>
      <c r="D37" t="s">
        <v>84</v>
      </c>
      <c r="E37" s="2" t="str">
        <f>HYPERLINK("capsilon://?command=openfolder&amp;siteaddress=FAM.docvelocity-na8.net&amp;folderid=FX0CD88D24-DACF-3A03-8617-88E759B78085","FX22034866")</f>
        <v>FX22034866</v>
      </c>
      <c r="F37" t="s">
        <v>19</v>
      </c>
      <c r="G37" t="s">
        <v>19</v>
      </c>
      <c r="H37" t="s">
        <v>85</v>
      </c>
      <c r="I37" t="s">
        <v>204</v>
      </c>
      <c r="J37">
        <v>92</v>
      </c>
      <c r="K37" t="s">
        <v>87</v>
      </c>
      <c r="L37" t="s">
        <v>88</v>
      </c>
      <c r="M37" t="s">
        <v>89</v>
      </c>
      <c r="N37">
        <v>2</v>
      </c>
      <c r="O37" s="1">
        <v>44662.563402777778</v>
      </c>
      <c r="P37" s="1">
        <v>44662.649930555555</v>
      </c>
      <c r="Q37">
        <v>5002</v>
      </c>
      <c r="R37">
        <v>2474</v>
      </c>
      <c r="S37" t="b">
        <v>0</v>
      </c>
      <c r="T37" t="s">
        <v>90</v>
      </c>
      <c r="U37" t="b">
        <v>1</v>
      </c>
      <c r="V37" t="s">
        <v>180</v>
      </c>
      <c r="W37" s="1">
        <v>44662.585300925923</v>
      </c>
      <c r="X37">
        <v>1565</v>
      </c>
      <c r="Y37">
        <v>109</v>
      </c>
      <c r="Z37">
        <v>0</v>
      </c>
      <c r="AA37">
        <v>109</v>
      </c>
      <c r="AB37">
        <v>0</v>
      </c>
      <c r="AC37">
        <v>93</v>
      </c>
      <c r="AD37">
        <v>-17</v>
      </c>
      <c r="AE37">
        <v>0</v>
      </c>
      <c r="AF37">
        <v>0</v>
      </c>
      <c r="AG37">
        <v>0</v>
      </c>
      <c r="AH37" t="s">
        <v>116</v>
      </c>
      <c r="AI37" s="1">
        <v>44662.649930555555</v>
      </c>
      <c r="AJ37">
        <v>905</v>
      </c>
      <c r="AK37">
        <v>2</v>
      </c>
      <c r="AL37">
        <v>0</v>
      </c>
      <c r="AM37">
        <v>2</v>
      </c>
      <c r="AN37">
        <v>0</v>
      </c>
      <c r="AO37">
        <v>1</v>
      </c>
      <c r="AP37">
        <v>-19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213</v>
      </c>
      <c r="B38" t="s">
        <v>82</v>
      </c>
      <c r="C38" t="s">
        <v>214</v>
      </c>
      <c r="D38" t="s">
        <v>84</v>
      </c>
      <c r="E38" s="2" t="str">
        <f>HYPERLINK("capsilon://?command=openfolder&amp;siteaddress=FAM.docvelocity-na8.net&amp;folderid=FX9A76284F-D2F7-46E1-ED3B-00232D319279","FX22043240")</f>
        <v>FX22043240</v>
      </c>
      <c r="F38" t="s">
        <v>19</v>
      </c>
      <c r="G38" t="s">
        <v>19</v>
      </c>
      <c r="H38" t="s">
        <v>85</v>
      </c>
      <c r="I38" t="s">
        <v>215</v>
      </c>
      <c r="J38">
        <v>156</v>
      </c>
      <c r="K38" t="s">
        <v>87</v>
      </c>
      <c r="L38" t="s">
        <v>88</v>
      </c>
      <c r="M38" t="s">
        <v>89</v>
      </c>
      <c r="N38">
        <v>2</v>
      </c>
      <c r="O38" s="1">
        <v>44662.565798611111</v>
      </c>
      <c r="P38" s="1">
        <v>44662.764965277776</v>
      </c>
      <c r="Q38">
        <v>13508</v>
      </c>
      <c r="R38">
        <v>3700</v>
      </c>
      <c r="S38" t="b">
        <v>0</v>
      </c>
      <c r="T38" t="s">
        <v>90</v>
      </c>
      <c r="U38" t="b">
        <v>0</v>
      </c>
      <c r="V38" t="s">
        <v>192</v>
      </c>
      <c r="W38" s="1">
        <v>44662.64984953704</v>
      </c>
      <c r="X38">
        <v>2994</v>
      </c>
      <c r="Y38">
        <v>289</v>
      </c>
      <c r="Z38">
        <v>0</v>
      </c>
      <c r="AA38">
        <v>289</v>
      </c>
      <c r="AB38">
        <v>0</v>
      </c>
      <c r="AC38">
        <v>243</v>
      </c>
      <c r="AD38">
        <v>-133</v>
      </c>
      <c r="AE38">
        <v>0</v>
      </c>
      <c r="AF38">
        <v>0</v>
      </c>
      <c r="AG38">
        <v>0</v>
      </c>
      <c r="AH38" t="s">
        <v>103</v>
      </c>
      <c r="AI38" s="1">
        <v>44662.764965277776</v>
      </c>
      <c r="AJ38">
        <v>549</v>
      </c>
      <c r="AK38">
        <v>6</v>
      </c>
      <c r="AL38">
        <v>0</v>
      </c>
      <c r="AM38">
        <v>6</v>
      </c>
      <c r="AN38">
        <v>0</v>
      </c>
      <c r="AO38">
        <v>5</v>
      </c>
      <c r="AP38">
        <v>-139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216</v>
      </c>
      <c r="B39" t="s">
        <v>82</v>
      </c>
      <c r="C39" t="s">
        <v>143</v>
      </c>
      <c r="D39" t="s">
        <v>84</v>
      </c>
      <c r="E39" s="2" t="str">
        <f>HYPERLINK("capsilon://?command=openfolder&amp;siteaddress=FAM.docvelocity-na8.net&amp;folderid=FX717BC0A3-2E7B-688F-5DE7-0DC4BD7E562C","FX220312103")</f>
        <v>FX220312103</v>
      </c>
      <c r="F39" t="s">
        <v>19</v>
      </c>
      <c r="G39" t="s">
        <v>19</v>
      </c>
      <c r="H39" t="s">
        <v>85</v>
      </c>
      <c r="I39" t="s">
        <v>217</v>
      </c>
      <c r="J39">
        <v>0</v>
      </c>
      <c r="K39" t="s">
        <v>87</v>
      </c>
      <c r="L39" t="s">
        <v>88</v>
      </c>
      <c r="M39" t="s">
        <v>89</v>
      </c>
      <c r="N39">
        <v>2</v>
      </c>
      <c r="O39" s="1">
        <v>44662.568773148145</v>
      </c>
      <c r="P39" s="1">
        <v>44662.759363425925</v>
      </c>
      <c r="Q39">
        <v>16173</v>
      </c>
      <c r="R39">
        <v>294</v>
      </c>
      <c r="S39" t="b">
        <v>0</v>
      </c>
      <c r="T39" t="s">
        <v>90</v>
      </c>
      <c r="U39" t="b">
        <v>0</v>
      </c>
      <c r="V39" t="s">
        <v>218</v>
      </c>
      <c r="W39" s="1">
        <v>44662.619583333333</v>
      </c>
      <c r="X39">
        <v>257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185</v>
      </c>
      <c r="AI39" s="1">
        <v>44662.759363425925</v>
      </c>
      <c r="AJ39">
        <v>16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219</v>
      </c>
      <c r="B40" t="s">
        <v>82</v>
      </c>
      <c r="C40" t="s">
        <v>210</v>
      </c>
      <c r="D40" t="s">
        <v>84</v>
      </c>
      <c r="E40" s="2" t="str">
        <f>HYPERLINK("capsilon://?command=openfolder&amp;siteaddress=FAM.docvelocity-na8.net&amp;folderid=FX9E50B82F-995D-B6DC-AABB-84ED4125C588","FX220312590")</f>
        <v>FX220312590</v>
      </c>
      <c r="F40" t="s">
        <v>19</v>
      </c>
      <c r="G40" t="s">
        <v>19</v>
      </c>
      <c r="H40" t="s">
        <v>85</v>
      </c>
      <c r="I40" t="s">
        <v>211</v>
      </c>
      <c r="J40">
        <v>532</v>
      </c>
      <c r="K40" t="s">
        <v>87</v>
      </c>
      <c r="L40" t="s">
        <v>88</v>
      </c>
      <c r="M40" t="s">
        <v>89</v>
      </c>
      <c r="N40">
        <v>2</v>
      </c>
      <c r="O40" s="1">
        <v>44662.570127314815</v>
      </c>
      <c r="P40" s="1">
        <v>44662.724340277775</v>
      </c>
      <c r="Q40">
        <v>4799</v>
      </c>
      <c r="R40">
        <v>8525</v>
      </c>
      <c r="S40" t="b">
        <v>0</v>
      </c>
      <c r="T40" t="s">
        <v>90</v>
      </c>
      <c r="U40" t="b">
        <v>1</v>
      </c>
      <c r="V40" t="s">
        <v>127</v>
      </c>
      <c r="W40" s="1">
        <v>44662.652731481481</v>
      </c>
      <c r="X40">
        <v>6348</v>
      </c>
      <c r="Y40">
        <v>550</v>
      </c>
      <c r="Z40">
        <v>0</v>
      </c>
      <c r="AA40">
        <v>550</v>
      </c>
      <c r="AB40">
        <v>135</v>
      </c>
      <c r="AC40">
        <v>472</v>
      </c>
      <c r="AD40">
        <v>-18</v>
      </c>
      <c r="AE40">
        <v>0</v>
      </c>
      <c r="AF40">
        <v>0</v>
      </c>
      <c r="AG40">
        <v>0</v>
      </c>
      <c r="AH40" t="s">
        <v>185</v>
      </c>
      <c r="AI40" s="1">
        <v>44662.724340277775</v>
      </c>
      <c r="AJ40">
        <v>2074</v>
      </c>
      <c r="AK40">
        <v>8</v>
      </c>
      <c r="AL40">
        <v>0</v>
      </c>
      <c r="AM40">
        <v>8</v>
      </c>
      <c r="AN40">
        <v>135</v>
      </c>
      <c r="AO40">
        <v>8</v>
      </c>
      <c r="AP40">
        <v>-26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220</v>
      </c>
      <c r="B41" t="s">
        <v>82</v>
      </c>
      <c r="C41" t="s">
        <v>221</v>
      </c>
      <c r="D41" t="s">
        <v>84</v>
      </c>
      <c r="E41" s="2" t="str">
        <f>HYPERLINK("capsilon://?command=openfolder&amp;siteaddress=FAM.docvelocity-na8.net&amp;folderid=FX6FFB7AC6-36AC-E5C8-0D78-DC99F4CFB936","FX220311814")</f>
        <v>FX220311814</v>
      </c>
      <c r="F41" t="s">
        <v>19</v>
      </c>
      <c r="G41" t="s">
        <v>19</v>
      </c>
      <c r="H41" t="s">
        <v>85</v>
      </c>
      <c r="I41" t="s">
        <v>222</v>
      </c>
      <c r="J41">
        <v>28</v>
      </c>
      <c r="K41" t="s">
        <v>87</v>
      </c>
      <c r="L41" t="s">
        <v>88</v>
      </c>
      <c r="M41" t="s">
        <v>89</v>
      </c>
      <c r="N41">
        <v>2</v>
      </c>
      <c r="O41" s="1">
        <v>44662.572870370372</v>
      </c>
      <c r="P41" s="1">
        <v>44662.761782407404</v>
      </c>
      <c r="Q41">
        <v>15631</v>
      </c>
      <c r="R41">
        <v>691</v>
      </c>
      <c r="S41" t="b">
        <v>0</v>
      </c>
      <c r="T41" t="s">
        <v>90</v>
      </c>
      <c r="U41" t="b">
        <v>0</v>
      </c>
      <c r="V41" t="s">
        <v>131</v>
      </c>
      <c r="W41" s="1">
        <v>44662.615254629629</v>
      </c>
      <c r="X41">
        <v>447</v>
      </c>
      <c r="Y41">
        <v>21</v>
      </c>
      <c r="Z41">
        <v>0</v>
      </c>
      <c r="AA41">
        <v>21</v>
      </c>
      <c r="AB41">
        <v>0</v>
      </c>
      <c r="AC41">
        <v>20</v>
      </c>
      <c r="AD41">
        <v>7</v>
      </c>
      <c r="AE41">
        <v>0</v>
      </c>
      <c r="AF41">
        <v>0</v>
      </c>
      <c r="AG41">
        <v>0</v>
      </c>
      <c r="AH41" t="s">
        <v>185</v>
      </c>
      <c r="AI41" s="1">
        <v>44662.761782407404</v>
      </c>
      <c r="AJ41">
        <v>208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6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223</v>
      </c>
      <c r="B42" t="s">
        <v>82</v>
      </c>
      <c r="C42" t="s">
        <v>224</v>
      </c>
      <c r="D42" t="s">
        <v>84</v>
      </c>
      <c r="E42" s="2" t="str">
        <f>HYPERLINK("capsilon://?command=openfolder&amp;siteaddress=FAM.docvelocity-na8.net&amp;folderid=FX618E2B4F-68DE-3F51-C7A5-6ADA658B2332","FX220313246")</f>
        <v>FX220313246</v>
      </c>
      <c r="F42" t="s">
        <v>19</v>
      </c>
      <c r="G42" t="s">
        <v>19</v>
      </c>
      <c r="H42" t="s">
        <v>85</v>
      </c>
      <c r="I42" t="s">
        <v>225</v>
      </c>
      <c r="J42">
        <v>56</v>
      </c>
      <c r="K42" t="s">
        <v>87</v>
      </c>
      <c r="L42" t="s">
        <v>88</v>
      </c>
      <c r="M42" t="s">
        <v>89</v>
      </c>
      <c r="N42">
        <v>2</v>
      </c>
      <c r="O42" s="1">
        <v>44662.579560185186</v>
      </c>
      <c r="P42" s="1">
        <v>44662.765682870369</v>
      </c>
      <c r="Q42">
        <v>14895</v>
      </c>
      <c r="R42">
        <v>1186</v>
      </c>
      <c r="S42" t="b">
        <v>0</v>
      </c>
      <c r="T42" t="s">
        <v>90</v>
      </c>
      <c r="U42" t="b">
        <v>0</v>
      </c>
      <c r="V42" t="s">
        <v>184</v>
      </c>
      <c r="W42" s="1">
        <v>44662.668981481482</v>
      </c>
      <c r="X42">
        <v>577</v>
      </c>
      <c r="Y42">
        <v>42</v>
      </c>
      <c r="Z42">
        <v>0</v>
      </c>
      <c r="AA42">
        <v>42</v>
      </c>
      <c r="AB42">
        <v>0</v>
      </c>
      <c r="AC42">
        <v>37</v>
      </c>
      <c r="AD42">
        <v>14</v>
      </c>
      <c r="AE42">
        <v>0</v>
      </c>
      <c r="AF42">
        <v>0</v>
      </c>
      <c r="AG42">
        <v>0</v>
      </c>
      <c r="AH42" t="s">
        <v>185</v>
      </c>
      <c r="AI42" s="1">
        <v>44662.765682870369</v>
      </c>
      <c r="AJ42">
        <v>336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13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226</v>
      </c>
      <c r="B43" t="s">
        <v>82</v>
      </c>
      <c r="C43" t="s">
        <v>227</v>
      </c>
      <c r="D43" t="s">
        <v>84</v>
      </c>
      <c r="E43" s="2" t="str">
        <f>HYPERLINK("capsilon://?command=openfolder&amp;siteaddress=FAM.docvelocity-na8.net&amp;folderid=FXB59A85BC-FBC1-FF2C-0AB2-0595515B4FFB","FX2112751")</f>
        <v>FX2112751</v>
      </c>
      <c r="F43" t="s">
        <v>19</v>
      </c>
      <c r="G43" t="s">
        <v>19</v>
      </c>
      <c r="H43" t="s">
        <v>85</v>
      </c>
      <c r="I43" t="s">
        <v>228</v>
      </c>
      <c r="J43">
        <v>64</v>
      </c>
      <c r="K43" t="s">
        <v>87</v>
      </c>
      <c r="L43" t="s">
        <v>88</v>
      </c>
      <c r="M43" t="s">
        <v>89</v>
      </c>
      <c r="N43">
        <v>2</v>
      </c>
      <c r="O43" s="1">
        <v>44662.58252314815</v>
      </c>
      <c r="P43" s="1">
        <v>44662.76767361111</v>
      </c>
      <c r="Q43">
        <v>14329</v>
      </c>
      <c r="R43">
        <v>1668</v>
      </c>
      <c r="S43" t="b">
        <v>0</v>
      </c>
      <c r="T43" t="s">
        <v>90</v>
      </c>
      <c r="U43" t="b">
        <v>0</v>
      </c>
      <c r="V43" t="s">
        <v>218</v>
      </c>
      <c r="W43" s="1">
        <v>44662.635891203703</v>
      </c>
      <c r="X43">
        <v>1408</v>
      </c>
      <c r="Y43">
        <v>138</v>
      </c>
      <c r="Z43">
        <v>0</v>
      </c>
      <c r="AA43">
        <v>138</v>
      </c>
      <c r="AB43">
        <v>0</v>
      </c>
      <c r="AC43">
        <v>131</v>
      </c>
      <c r="AD43">
        <v>-74</v>
      </c>
      <c r="AE43">
        <v>0</v>
      </c>
      <c r="AF43">
        <v>0</v>
      </c>
      <c r="AG43">
        <v>0</v>
      </c>
      <c r="AH43" t="s">
        <v>103</v>
      </c>
      <c r="AI43" s="1">
        <v>44662.76767361111</v>
      </c>
      <c r="AJ43">
        <v>233</v>
      </c>
      <c r="AK43">
        <v>3</v>
      </c>
      <c r="AL43">
        <v>0</v>
      </c>
      <c r="AM43">
        <v>3</v>
      </c>
      <c r="AN43">
        <v>0</v>
      </c>
      <c r="AO43">
        <v>2</v>
      </c>
      <c r="AP43">
        <v>-77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229</v>
      </c>
      <c r="B44" t="s">
        <v>82</v>
      </c>
      <c r="C44" t="s">
        <v>230</v>
      </c>
      <c r="D44" t="s">
        <v>84</v>
      </c>
      <c r="E44" s="2" t="str">
        <f>HYPERLINK("capsilon://?command=openfolder&amp;siteaddress=FAM.docvelocity-na8.net&amp;folderid=FX988BC0C9-627C-362C-863D-A2BD4894ED54","FX220310368")</f>
        <v>FX220310368</v>
      </c>
      <c r="F44" t="s">
        <v>19</v>
      </c>
      <c r="G44" t="s">
        <v>19</v>
      </c>
      <c r="H44" t="s">
        <v>85</v>
      </c>
      <c r="I44" t="s">
        <v>231</v>
      </c>
      <c r="J44">
        <v>28</v>
      </c>
      <c r="K44" t="s">
        <v>87</v>
      </c>
      <c r="L44" t="s">
        <v>88</v>
      </c>
      <c r="M44" t="s">
        <v>89</v>
      </c>
      <c r="N44">
        <v>1</v>
      </c>
      <c r="O44" s="1">
        <v>44662.586770833332</v>
      </c>
      <c r="P44" s="1">
        <v>44662.626550925925</v>
      </c>
      <c r="Q44">
        <v>3337</v>
      </c>
      <c r="R44">
        <v>100</v>
      </c>
      <c r="S44" t="b">
        <v>0</v>
      </c>
      <c r="T44" t="s">
        <v>90</v>
      </c>
      <c r="U44" t="b">
        <v>0</v>
      </c>
      <c r="V44" t="s">
        <v>205</v>
      </c>
      <c r="W44" s="1">
        <v>44662.626550925925</v>
      </c>
      <c r="X44">
        <v>100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28</v>
      </c>
      <c r="AE44">
        <v>21</v>
      </c>
      <c r="AF44">
        <v>0</v>
      </c>
      <c r="AG44">
        <v>2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232</v>
      </c>
      <c r="B45" t="s">
        <v>82</v>
      </c>
      <c r="C45" t="s">
        <v>233</v>
      </c>
      <c r="D45" t="s">
        <v>84</v>
      </c>
      <c r="E45" s="2" t="str">
        <f>HYPERLINK("capsilon://?command=openfolder&amp;siteaddress=FAM.docvelocity-na8.net&amp;folderid=FXAF6263D3-16A1-B4FC-D9BB-B5742714358B","FX22042509")</f>
        <v>FX22042509</v>
      </c>
      <c r="F45" t="s">
        <v>19</v>
      </c>
      <c r="G45" t="s">
        <v>19</v>
      </c>
      <c r="H45" t="s">
        <v>85</v>
      </c>
      <c r="I45" t="s">
        <v>234</v>
      </c>
      <c r="J45">
        <v>184</v>
      </c>
      <c r="K45" t="s">
        <v>87</v>
      </c>
      <c r="L45" t="s">
        <v>88</v>
      </c>
      <c r="M45" t="s">
        <v>89</v>
      </c>
      <c r="N45">
        <v>2</v>
      </c>
      <c r="O45" s="1">
        <v>44662.591469907406</v>
      </c>
      <c r="P45" s="1">
        <v>44662.772685185184</v>
      </c>
      <c r="Q45">
        <v>12313</v>
      </c>
      <c r="R45">
        <v>3344</v>
      </c>
      <c r="S45" t="b">
        <v>0</v>
      </c>
      <c r="T45" t="s">
        <v>90</v>
      </c>
      <c r="U45" t="b">
        <v>0</v>
      </c>
      <c r="V45" t="s">
        <v>184</v>
      </c>
      <c r="W45" s="1">
        <v>44662.701122685183</v>
      </c>
      <c r="X45">
        <v>2599</v>
      </c>
      <c r="Y45">
        <v>289</v>
      </c>
      <c r="Z45">
        <v>0</v>
      </c>
      <c r="AA45">
        <v>289</v>
      </c>
      <c r="AB45">
        <v>0</v>
      </c>
      <c r="AC45">
        <v>268</v>
      </c>
      <c r="AD45">
        <v>-105</v>
      </c>
      <c r="AE45">
        <v>0</v>
      </c>
      <c r="AF45">
        <v>0</v>
      </c>
      <c r="AG45">
        <v>0</v>
      </c>
      <c r="AH45" t="s">
        <v>103</v>
      </c>
      <c r="AI45" s="1">
        <v>44662.772685185184</v>
      </c>
      <c r="AJ45">
        <v>432</v>
      </c>
      <c r="AK45">
        <v>3</v>
      </c>
      <c r="AL45">
        <v>0</v>
      </c>
      <c r="AM45">
        <v>3</v>
      </c>
      <c r="AN45">
        <v>0</v>
      </c>
      <c r="AO45">
        <v>2</v>
      </c>
      <c r="AP45">
        <v>-108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235</v>
      </c>
      <c r="B46" t="s">
        <v>82</v>
      </c>
      <c r="C46" t="s">
        <v>182</v>
      </c>
      <c r="D46" t="s">
        <v>84</v>
      </c>
      <c r="E46" s="2" t="str">
        <f>HYPERLINK("capsilon://?command=openfolder&amp;siteaddress=FAM.docvelocity-na8.net&amp;folderid=FXA28731A9-D113-8497-1CD4-E7603F0155EB","FX22014948")</f>
        <v>FX22014948</v>
      </c>
      <c r="F46" t="s">
        <v>19</v>
      </c>
      <c r="G46" t="s">
        <v>19</v>
      </c>
      <c r="H46" t="s">
        <v>85</v>
      </c>
      <c r="I46" t="s">
        <v>236</v>
      </c>
      <c r="J46">
        <v>32</v>
      </c>
      <c r="K46" t="s">
        <v>87</v>
      </c>
      <c r="L46" t="s">
        <v>88</v>
      </c>
      <c r="M46" t="s">
        <v>89</v>
      </c>
      <c r="N46">
        <v>2</v>
      </c>
      <c r="O46" s="1">
        <v>44662.593784722223</v>
      </c>
      <c r="P46" s="1">
        <v>44662.772997685184</v>
      </c>
      <c r="Q46">
        <v>14769</v>
      </c>
      <c r="R46">
        <v>715</v>
      </c>
      <c r="S46" t="b">
        <v>0</v>
      </c>
      <c r="T46" t="s">
        <v>90</v>
      </c>
      <c r="U46" t="b">
        <v>0</v>
      </c>
      <c r="V46" t="s">
        <v>145</v>
      </c>
      <c r="W46" s="1">
        <v>44662.699120370373</v>
      </c>
      <c r="X46">
        <v>251</v>
      </c>
      <c r="Y46">
        <v>44</v>
      </c>
      <c r="Z46">
        <v>0</v>
      </c>
      <c r="AA46">
        <v>44</v>
      </c>
      <c r="AB46">
        <v>0</v>
      </c>
      <c r="AC46">
        <v>40</v>
      </c>
      <c r="AD46">
        <v>-12</v>
      </c>
      <c r="AE46">
        <v>0</v>
      </c>
      <c r="AF46">
        <v>0</v>
      </c>
      <c r="AG46">
        <v>0</v>
      </c>
      <c r="AH46" t="s">
        <v>237</v>
      </c>
      <c r="AI46" s="1">
        <v>44662.772997685184</v>
      </c>
      <c r="AJ46">
        <v>401</v>
      </c>
      <c r="AK46">
        <v>2</v>
      </c>
      <c r="AL46">
        <v>0</v>
      </c>
      <c r="AM46">
        <v>2</v>
      </c>
      <c r="AN46">
        <v>0</v>
      </c>
      <c r="AO46">
        <v>2</v>
      </c>
      <c r="AP46">
        <v>-14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238</v>
      </c>
      <c r="B47" t="s">
        <v>82</v>
      </c>
      <c r="C47" t="s">
        <v>239</v>
      </c>
      <c r="D47" t="s">
        <v>84</v>
      </c>
      <c r="E47" s="2" t="str">
        <f>HYPERLINK("capsilon://?command=openfolder&amp;siteaddress=FAM.docvelocity-na8.net&amp;folderid=FX27EEB2C4-2EF4-1D01-7929-D29CAB38178B","FX220312448")</f>
        <v>FX220312448</v>
      </c>
      <c r="F47" t="s">
        <v>19</v>
      </c>
      <c r="G47" t="s">
        <v>19</v>
      </c>
      <c r="H47" t="s">
        <v>85</v>
      </c>
      <c r="I47" t="s">
        <v>240</v>
      </c>
      <c r="J47">
        <v>32</v>
      </c>
      <c r="K47" t="s">
        <v>87</v>
      </c>
      <c r="L47" t="s">
        <v>88</v>
      </c>
      <c r="M47" t="s">
        <v>89</v>
      </c>
      <c r="N47">
        <v>2</v>
      </c>
      <c r="O47" s="1">
        <v>44662.616238425922</v>
      </c>
      <c r="P47" s="1">
        <v>44662.772800925923</v>
      </c>
      <c r="Q47">
        <v>12820</v>
      </c>
      <c r="R47">
        <v>707</v>
      </c>
      <c r="S47" t="b">
        <v>0</v>
      </c>
      <c r="T47" t="s">
        <v>90</v>
      </c>
      <c r="U47" t="b">
        <v>0</v>
      </c>
      <c r="V47" t="s">
        <v>241</v>
      </c>
      <c r="W47" s="1">
        <v>44662.700520833336</v>
      </c>
      <c r="X47">
        <v>354</v>
      </c>
      <c r="Y47">
        <v>63</v>
      </c>
      <c r="Z47">
        <v>0</v>
      </c>
      <c r="AA47">
        <v>63</v>
      </c>
      <c r="AB47">
        <v>0</v>
      </c>
      <c r="AC47">
        <v>60</v>
      </c>
      <c r="AD47">
        <v>-31</v>
      </c>
      <c r="AE47">
        <v>0</v>
      </c>
      <c r="AF47">
        <v>0</v>
      </c>
      <c r="AG47">
        <v>0</v>
      </c>
      <c r="AH47" t="s">
        <v>185</v>
      </c>
      <c r="AI47" s="1">
        <v>44662.772800925923</v>
      </c>
      <c r="AJ47">
        <v>346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-31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242</v>
      </c>
      <c r="B48" t="s">
        <v>82</v>
      </c>
      <c r="C48" t="s">
        <v>243</v>
      </c>
      <c r="D48" t="s">
        <v>84</v>
      </c>
      <c r="E48" s="2" t="str">
        <f>HYPERLINK("capsilon://?command=openfolder&amp;siteaddress=FAM.docvelocity-na8.net&amp;folderid=FXA16104EE-71C4-263B-322A-EAD81D502C3A","FX220311918")</f>
        <v>FX220311918</v>
      </c>
      <c r="F48" t="s">
        <v>19</v>
      </c>
      <c r="G48" t="s">
        <v>19</v>
      </c>
      <c r="H48" t="s">
        <v>85</v>
      </c>
      <c r="I48" t="s">
        <v>244</v>
      </c>
      <c r="J48">
        <v>0</v>
      </c>
      <c r="K48" t="s">
        <v>87</v>
      </c>
      <c r="L48" t="s">
        <v>88</v>
      </c>
      <c r="M48" t="s">
        <v>89</v>
      </c>
      <c r="N48">
        <v>2</v>
      </c>
      <c r="O48" s="1">
        <v>44662.618506944447</v>
      </c>
      <c r="P48" s="1">
        <v>44662.774328703701</v>
      </c>
      <c r="Q48">
        <v>12868</v>
      </c>
      <c r="R48">
        <v>595</v>
      </c>
      <c r="S48" t="b">
        <v>0</v>
      </c>
      <c r="T48" t="s">
        <v>90</v>
      </c>
      <c r="U48" t="b">
        <v>0</v>
      </c>
      <c r="V48" t="s">
        <v>127</v>
      </c>
      <c r="W48" s="1">
        <v>44662.703576388885</v>
      </c>
      <c r="X48">
        <v>400</v>
      </c>
      <c r="Y48">
        <v>52</v>
      </c>
      <c r="Z48">
        <v>0</v>
      </c>
      <c r="AA48">
        <v>52</v>
      </c>
      <c r="AB48">
        <v>52</v>
      </c>
      <c r="AC48">
        <v>3</v>
      </c>
      <c r="AD48">
        <v>-52</v>
      </c>
      <c r="AE48">
        <v>0</v>
      </c>
      <c r="AF48">
        <v>0</v>
      </c>
      <c r="AG48">
        <v>0</v>
      </c>
      <c r="AH48" t="s">
        <v>103</v>
      </c>
      <c r="AI48" s="1">
        <v>44662.774328703701</v>
      </c>
      <c r="AJ48">
        <v>142</v>
      </c>
      <c r="AK48">
        <v>0</v>
      </c>
      <c r="AL48">
        <v>0</v>
      </c>
      <c r="AM48">
        <v>0</v>
      </c>
      <c r="AN48">
        <v>52</v>
      </c>
      <c r="AO48">
        <v>1</v>
      </c>
      <c r="AP48">
        <v>-52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245</v>
      </c>
      <c r="B49" t="s">
        <v>82</v>
      </c>
      <c r="C49" t="s">
        <v>230</v>
      </c>
      <c r="D49" t="s">
        <v>84</v>
      </c>
      <c r="E49" s="2" t="str">
        <f>HYPERLINK("capsilon://?command=openfolder&amp;siteaddress=FAM.docvelocity-na8.net&amp;folderid=FX988BC0C9-627C-362C-863D-A2BD4894ED54","FX220310368")</f>
        <v>FX220310368</v>
      </c>
      <c r="F49" t="s">
        <v>19</v>
      </c>
      <c r="G49" t="s">
        <v>19</v>
      </c>
      <c r="H49" t="s">
        <v>85</v>
      </c>
      <c r="I49" t="s">
        <v>231</v>
      </c>
      <c r="J49">
        <v>56</v>
      </c>
      <c r="K49" t="s">
        <v>87</v>
      </c>
      <c r="L49" t="s">
        <v>88</v>
      </c>
      <c r="M49" t="s">
        <v>89</v>
      </c>
      <c r="N49">
        <v>2</v>
      </c>
      <c r="O49" s="1">
        <v>44662.629849537036</v>
      </c>
      <c r="P49" s="1">
        <v>44662.651516203703</v>
      </c>
      <c r="Q49">
        <v>612</v>
      </c>
      <c r="R49">
        <v>1260</v>
      </c>
      <c r="S49" t="b">
        <v>0</v>
      </c>
      <c r="T49" t="s">
        <v>90</v>
      </c>
      <c r="U49" t="b">
        <v>1</v>
      </c>
      <c r="V49" t="s">
        <v>131</v>
      </c>
      <c r="W49" s="1">
        <v>44662.643900462965</v>
      </c>
      <c r="X49">
        <v>927</v>
      </c>
      <c r="Y49">
        <v>42</v>
      </c>
      <c r="Z49">
        <v>0</v>
      </c>
      <c r="AA49">
        <v>42</v>
      </c>
      <c r="AB49">
        <v>0</v>
      </c>
      <c r="AC49">
        <v>36</v>
      </c>
      <c r="AD49">
        <v>14</v>
      </c>
      <c r="AE49">
        <v>0</v>
      </c>
      <c r="AF49">
        <v>0</v>
      </c>
      <c r="AG49">
        <v>0</v>
      </c>
      <c r="AH49" t="s">
        <v>185</v>
      </c>
      <c r="AI49" s="1">
        <v>44662.651516203703</v>
      </c>
      <c r="AJ49">
        <v>333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14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246</v>
      </c>
      <c r="B50" t="s">
        <v>82</v>
      </c>
      <c r="C50" t="s">
        <v>247</v>
      </c>
      <c r="D50" t="s">
        <v>84</v>
      </c>
      <c r="E50" s="2" t="str">
        <f>HYPERLINK("capsilon://?command=openfolder&amp;siteaddress=FAM.docvelocity-na8.net&amp;folderid=FX444EC0D6-0D07-A477-D122-1CE508E25564","FX22027465")</f>
        <v>FX22027465</v>
      </c>
      <c r="F50" t="s">
        <v>19</v>
      </c>
      <c r="G50" t="s">
        <v>19</v>
      </c>
      <c r="H50" t="s">
        <v>85</v>
      </c>
      <c r="I50" t="s">
        <v>248</v>
      </c>
      <c r="J50">
        <v>214</v>
      </c>
      <c r="K50" t="s">
        <v>87</v>
      </c>
      <c r="L50" t="s">
        <v>88</v>
      </c>
      <c r="M50" t="s">
        <v>89</v>
      </c>
      <c r="N50">
        <v>2</v>
      </c>
      <c r="O50" s="1">
        <v>44662.668449074074</v>
      </c>
      <c r="P50" s="1">
        <v>44662.779143518521</v>
      </c>
      <c r="Q50">
        <v>7685</v>
      </c>
      <c r="R50">
        <v>1879</v>
      </c>
      <c r="S50" t="b">
        <v>0</v>
      </c>
      <c r="T50" t="s">
        <v>90</v>
      </c>
      <c r="U50" t="b">
        <v>0</v>
      </c>
      <c r="V50" t="s">
        <v>241</v>
      </c>
      <c r="W50" s="1">
        <v>44662.716620370367</v>
      </c>
      <c r="X50">
        <v>1391</v>
      </c>
      <c r="Y50">
        <v>241</v>
      </c>
      <c r="Z50">
        <v>0</v>
      </c>
      <c r="AA50">
        <v>241</v>
      </c>
      <c r="AB50">
        <v>42</v>
      </c>
      <c r="AC50">
        <v>175</v>
      </c>
      <c r="AD50">
        <v>-27</v>
      </c>
      <c r="AE50">
        <v>0</v>
      </c>
      <c r="AF50">
        <v>0</v>
      </c>
      <c r="AG50">
        <v>0</v>
      </c>
      <c r="AH50" t="s">
        <v>103</v>
      </c>
      <c r="AI50" s="1">
        <v>44662.779143518521</v>
      </c>
      <c r="AJ50">
        <v>415</v>
      </c>
      <c r="AK50">
        <v>3</v>
      </c>
      <c r="AL50">
        <v>0</v>
      </c>
      <c r="AM50">
        <v>3</v>
      </c>
      <c r="AN50">
        <v>42</v>
      </c>
      <c r="AO50">
        <v>2</v>
      </c>
      <c r="AP50">
        <v>-30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249</v>
      </c>
      <c r="B51" t="s">
        <v>82</v>
      </c>
      <c r="C51" t="s">
        <v>250</v>
      </c>
      <c r="D51" t="s">
        <v>84</v>
      </c>
      <c r="E51" s="2" t="str">
        <f>HYPERLINK("capsilon://?command=openfolder&amp;siteaddress=FAM.docvelocity-na8.net&amp;folderid=FX78B846F6-4B5E-7696-6AE4-B99635B73A14","FX2203542")</f>
        <v>FX2203542</v>
      </c>
      <c r="F51" t="s">
        <v>19</v>
      </c>
      <c r="G51" t="s">
        <v>19</v>
      </c>
      <c r="H51" t="s">
        <v>85</v>
      </c>
      <c r="I51" t="s">
        <v>251</v>
      </c>
      <c r="J51">
        <v>0</v>
      </c>
      <c r="K51" t="s">
        <v>87</v>
      </c>
      <c r="L51" t="s">
        <v>88</v>
      </c>
      <c r="M51" t="s">
        <v>89</v>
      </c>
      <c r="N51">
        <v>2</v>
      </c>
      <c r="O51" s="1">
        <v>44662.761354166665</v>
      </c>
      <c r="P51" s="1">
        <v>44662.779560185183</v>
      </c>
      <c r="Q51">
        <v>1430</v>
      </c>
      <c r="R51">
        <v>143</v>
      </c>
      <c r="S51" t="b">
        <v>0</v>
      </c>
      <c r="T51" t="s">
        <v>90</v>
      </c>
      <c r="U51" t="b">
        <v>0</v>
      </c>
      <c r="V51" t="s">
        <v>218</v>
      </c>
      <c r="W51" s="1">
        <v>44662.764780092592</v>
      </c>
      <c r="X51">
        <v>58</v>
      </c>
      <c r="Y51">
        <v>0</v>
      </c>
      <c r="Z51">
        <v>0</v>
      </c>
      <c r="AA51">
        <v>0</v>
      </c>
      <c r="AB51">
        <v>52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103</v>
      </c>
      <c r="AI51" s="1">
        <v>44662.779560185183</v>
      </c>
      <c r="AJ51">
        <v>35</v>
      </c>
      <c r="AK51">
        <v>0</v>
      </c>
      <c r="AL51">
        <v>0</v>
      </c>
      <c r="AM51">
        <v>0</v>
      </c>
      <c r="AN51">
        <v>52</v>
      </c>
      <c r="AO51">
        <v>0</v>
      </c>
      <c r="AP51">
        <v>0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252</v>
      </c>
      <c r="B52" t="s">
        <v>82</v>
      </c>
      <c r="C52" t="s">
        <v>253</v>
      </c>
      <c r="D52" t="s">
        <v>84</v>
      </c>
      <c r="E52" s="2" t="str">
        <f>HYPERLINK("capsilon://?command=openfolder&amp;siteaddress=FAM.docvelocity-na8.net&amp;folderid=FX8592EE79-A82A-DF4B-148A-03DE943FB461","FX22029850")</f>
        <v>FX22029850</v>
      </c>
      <c r="F52" t="s">
        <v>19</v>
      </c>
      <c r="G52" t="s">
        <v>19</v>
      </c>
      <c r="H52" t="s">
        <v>85</v>
      </c>
      <c r="I52" t="s">
        <v>254</v>
      </c>
      <c r="J52">
        <v>140</v>
      </c>
      <c r="K52" t="s">
        <v>87</v>
      </c>
      <c r="L52" t="s">
        <v>88</v>
      </c>
      <c r="M52" t="s">
        <v>89</v>
      </c>
      <c r="N52">
        <v>1</v>
      </c>
      <c r="O52" s="1">
        <v>44663.308749999997</v>
      </c>
      <c r="P52" s="1">
        <v>44663.346145833333</v>
      </c>
      <c r="Q52">
        <v>2712</v>
      </c>
      <c r="R52">
        <v>519</v>
      </c>
      <c r="S52" t="b">
        <v>0</v>
      </c>
      <c r="T52" t="s">
        <v>90</v>
      </c>
      <c r="U52" t="b">
        <v>0</v>
      </c>
      <c r="V52" t="s">
        <v>171</v>
      </c>
      <c r="W52" s="1">
        <v>44663.346145833333</v>
      </c>
      <c r="X52">
        <v>519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140</v>
      </c>
      <c r="AE52">
        <v>123</v>
      </c>
      <c r="AF52">
        <v>0</v>
      </c>
      <c r="AG52">
        <v>4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255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HYPERLINK("capsilon://?command=openfolder&amp;siteaddress=FAM.docvelocity-na8.net&amp;folderid=FX8592EE79-A82A-DF4B-148A-03DE943FB461","FX22029850")</f>
        <v>FX22029850</v>
      </c>
      <c r="F53" t="s">
        <v>19</v>
      </c>
      <c r="G53" t="s">
        <v>19</v>
      </c>
      <c r="H53" t="s">
        <v>85</v>
      </c>
      <c r="I53" t="s">
        <v>254</v>
      </c>
      <c r="J53">
        <v>168</v>
      </c>
      <c r="K53" t="s">
        <v>87</v>
      </c>
      <c r="L53" t="s">
        <v>88</v>
      </c>
      <c r="M53" t="s">
        <v>89</v>
      </c>
      <c r="N53">
        <v>2</v>
      </c>
      <c r="O53" s="1">
        <v>44663.347546296296</v>
      </c>
      <c r="P53" s="1">
        <v>44663.370208333334</v>
      </c>
      <c r="Q53">
        <v>30</v>
      </c>
      <c r="R53">
        <v>1928</v>
      </c>
      <c r="S53" t="b">
        <v>0</v>
      </c>
      <c r="T53" t="s">
        <v>90</v>
      </c>
      <c r="U53" t="b">
        <v>1</v>
      </c>
      <c r="V53" t="s">
        <v>171</v>
      </c>
      <c r="W53" s="1">
        <v>44663.357442129629</v>
      </c>
      <c r="X53">
        <v>844</v>
      </c>
      <c r="Y53">
        <v>144</v>
      </c>
      <c r="Z53">
        <v>0</v>
      </c>
      <c r="AA53">
        <v>144</v>
      </c>
      <c r="AB53">
        <v>0</v>
      </c>
      <c r="AC53">
        <v>18</v>
      </c>
      <c r="AD53">
        <v>24</v>
      </c>
      <c r="AE53">
        <v>0</v>
      </c>
      <c r="AF53">
        <v>0</v>
      </c>
      <c r="AG53">
        <v>0</v>
      </c>
      <c r="AH53" t="s">
        <v>96</v>
      </c>
      <c r="AI53" s="1">
        <v>44663.370208333334</v>
      </c>
      <c r="AJ53">
        <v>1084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23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256</v>
      </c>
      <c r="B54" t="s">
        <v>82</v>
      </c>
      <c r="C54" t="s">
        <v>257</v>
      </c>
      <c r="D54" t="s">
        <v>84</v>
      </c>
      <c r="E54" s="2" t="str">
        <f>HYPERLINK("capsilon://?command=openfolder&amp;siteaddress=FAM.docvelocity-na8.net&amp;folderid=FX336A7C44-D110-017E-8F02-4EF86D3AA95C","FX22038768")</f>
        <v>FX22038768</v>
      </c>
      <c r="F54" t="s">
        <v>19</v>
      </c>
      <c r="G54" t="s">
        <v>19</v>
      </c>
      <c r="H54" t="s">
        <v>85</v>
      </c>
      <c r="I54" t="s">
        <v>258</v>
      </c>
      <c r="J54">
        <v>0</v>
      </c>
      <c r="K54" t="s">
        <v>87</v>
      </c>
      <c r="L54" t="s">
        <v>88</v>
      </c>
      <c r="M54" t="s">
        <v>89</v>
      </c>
      <c r="N54">
        <v>2</v>
      </c>
      <c r="O54" s="1">
        <v>44663.385335648149</v>
      </c>
      <c r="P54" s="1">
        <v>44663.393171296295</v>
      </c>
      <c r="Q54">
        <v>591</v>
      </c>
      <c r="R54">
        <v>86</v>
      </c>
      <c r="S54" t="b">
        <v>0</v>
      </c>
      <c r="T54" t="s">
        <v>90</v>
      </c>
      <c r="U54" t="b">
        <v>0</v>
      </c>
      <c r="V54" t="s">
        <v>107</v>
      </c>
      <c r="W54" s="1">
        <v>44663.392592592594</v>
      </c>
      <c r="X54">
        <v>59</v>
      </c>
      <c r="Y54">
        <v>0</v>
      </c>
      <c r="Z54">
        <v>0</v>
      </c>
      <c r="AA54">
        <v>0</v>
      </c>
      <c r="AB54">
        <v>52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149</v>
      </c>
      <c r="AI54" s="1">
        <v>44663.393171296295</v>
      </c>
      <c r="AJ54">
        <v>27</v>
      </c>
      <c r="AK54">
        <v>0</v>
      </c>
      <c r="AL54">
        <v>0</v>
      </c>
      <c r="AM54">
        <v>0</v>
      </c>
      <c r="AN54">
        <v>52</v>
      </c>
      <c r="AO54">
        <v>0</v>
      </c>
      <c r="AP54">
        <v>0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259</v>
      </c>
      <c r="B55" t="s">
        <v>82</v>
      </c>
      <c r="C55" t="s">
        <v>260</v>
      </c>
      <c r="D55" t="s">
        <v>84</v>
      </c>
      <c r="E55" s="2" t="str">
        <f>HYPERLINK("capsilon://?command=openfolder&amp;siteaddress=FAM.docvelocity-na8.net&amp;folderid=FXC3B3BA73-52DA-82BE-4660-F90AC1EB4A62","FX220312289")</f>
        <v>FX220312289</v>
      </c>
      <c r="F55" t="s">
        <v>19</v>
      </c>
      <c r="G55" t="s">
        <v>19</v>
      </c>
      <c r="H55" t="s">
        <v>85</v>
      </c>
      <c r="I55" t="s">
        <v>261</v>
      </c>
      <c r="J55">
        <v>28</v>
      </c>
      <c r="K55" t="s">
        <v>87</v>
      </c>
      <c r="L55" t="s">
        <v>88</v>
      </c>
      <c r="M55" t="s">
        <v>89</v>
      </c>
      <c r="N55">
        <v>2</v>
      </c>
      <c r="O55" s="1">
        <v>44663.387557870374</v>
      </c>
      <c r="P55" s="1">
        <v>44663.396828703706</v>
      </c>
      <c r="Q55">
        <v>452</v>
      </c>
      <c r="R55">
        <v>349</v>
      </c>
      <c r="S55" t="b">
        <v>0</v>
      </c>
      <c r="T55" t="s">
        <v>90</v>
      </c>
      <c r="U55" t="b">
        <v>0</v>
      </c>
      <c r="V55" t="s">
        <v>107</v>
      </c>
      <c r="W55" s="1">
        <v>44663.39539351852</v>
      </c>
      <c r="X55">
        <v>242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92</v>
      </c>
      <c r="AI55" s="1">
        <v>44663.396828703706</v>
      </c>
      <c r="AJ55">
        <v>107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hidden="1" x14ac:dyDescent="0.45">
      <c r="A56" t="s">
        <v>262</v>
      </c>
      <c r="B56" t="s">
        <v>82</v>
      </c>
      <c r="C56" t="s">
        <v>263</v>
      </c>
      <c r="D56" t="s">
        <v>84</v>
      </c>
      <c r="E56" s="2" t="str">
        <f>HYPERLINK("capsilon://?command=openfolder&amp;siteaddress=FAM.docvelocity-na8.net&amp;folderid=FX71F3F47B-DBF6-7678-FC27-451435AE28FD","FX220310064")</f>
        <v>FX220310064</v>
      </c>
      <c r="F56" t="s">
        <v>19</v>
      </c>
      <c r="G56" t="s">
        <v>19</v>
      </c>
      <c r="H56" t="s">
        <v>85</v>
      </c>
      <c r="I56" t="s">
        <v>264</v>
      </c>
      <c r="J56">
        <v>56</v>
      </c>
      <c r="K56" t="s">
        <v>87</v>
      </c>
      <c r="L56" t="s">
        <v>88</v>
      </c>
      <c r="M56" t="s">
        <v>89</v>
      </c>
      <c r="N56">
        <v>2</v>
      </c>
      <c r="O56" s="1">
        <v>44663.409016203703</v>
      </c>
      <c r="P56" s="1">
        <v>44663.423784722225</v>
      </c>
      <c r="Q56">
        <v>593</v>
      </c>
      <c r="R56">
        <v>683</v>
      </c>
      <c r="S56" t="b">
        <v>0</v>
      </c>
      <c r="T56" t="s">
        <v>90</v>
      </c>
      <c r="U56" t="b">
        <v>0</v>
      </c>
      <c r="V56" t="s">
        <v>91</v>
      </c>
      <c r="W56" s="1">
        <v>44663.420694444445</v>
      </c>
      <c r="X56">
        <v>546</v>
      </c>
      <c r="Y56">
        <v>47</v>
      </c>
      <c r="Z56">
        <v>0</v>
      </c>
      <c r="AA56">
        <v>47</v>
      </c>
      <c r="AB56">
        <v>0</v>
      </c>
      <c r="AC56">
        <v>10</v>
      </c>
      <c r="AD56">
        <v>9</v>
      </c>
      <c r="AE56">
        <v>0</v>
      </c>
      <c r="AF56">
        <v>0</v>
      </c>
      <c r="AG56">
        <v>0</v>
      </c>
      <c r="AH56" t="s">
        <v>92</v>
      </c>
      <c r="AI56" s="1">
        <v>44663.423784722225</v>
      </c>
      <c r="AJ56">
        <v>137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9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45">
      <c r="A57" t="s">
        <v>265</v>
      </c>
      <c r="B57" t="s">
        <v>82</v>
      </c>
      <c r="C57" t="s">
        <v>266</v>
      </c>
      <c r="D57" t="s">
        <v>84</v>
      </c>
      <c r="E57" s="2" t="str">
        <f>HYPERLINK("capsilon://?command=openfolder&amp;siteaddress=FAM.docvelocity-na8.net&amp;folderid=FX25B10F14-5D3F-C68A-91AC-6C008DB34937","FX220312693")</f>
        <v>FX220312693</v>
      </c>
      <c r="F57" t="s">
        <v>19</v>
      </c>
      <c r="G57" t="s">
        <v>19</v>
      </c>
      <c r="H57" t="s">
        <v>85</v>
      </c>
      <c r="I57" t="s">
        <v>267</v>
      </c>
      <c r="J57">
        <v>199</v>
      </c>
      <c r="K57" t="s">
        <v>87</v>
      </c>
      <c r="L57" t="s">
        <v>88</v>
      </c>
      <c r="M57" t="s">
        <v>89</v>
      </c>
      <c r="N57">
        <v>2</v>
      </c>
      <c r="O57" s="1">
        <v>44663.422650462962</v>
      </c>
      <c r="P57" s="1">
        <v>44663.435868055552</v>
      </c>
      <c r="Q57">
        <v>76</v>
      </c>
      <c r="R57">
        <v>1066</v>
      </c>
      <c r="S57" t="b">
        <v>0</v>
      </c>
      <c r="T57" t="s">
        <v>90</v>
      </c>
      <c r="U57" t="b">
        <v>0</v>
      </c>
      <c r="V57" t="s">
        <v>268</v>
      </c>
      <c r="W57" s="1">
        <v>44663.428449074076</v>
      </c>
      <c r="X57">
        <v>477</v>
      </c>
      <c r="Y57">
        <v>170</v>
      </c>
      <c r="Z57">
        <v>0</v>
      </c>
      <c r="AA57">
        <v>170</v>
      </c>
      <c r="AB57">
        <v>0</v>
      </c>
      <c r="AC57">
        <v>0</v>
      </c>
      <c r="AD57">
        <v>29</v>
      </c>
      <c r="AE57">
        <v>0</v>
      </c>
      <c r="AF57">
        <v>0</v>
      </c>
      <c r="AG57">
        <v>0</v>
      </c>
      <c r="AH57" t="s">
        <v>269</v>
      </c>
      <c r="AI57" s="1">
        <v>44663.435868055552</v>
      </c>
      <c r="AJ57">
        <v>589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28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hidden="1" x14ac:dyDescent="0.45">
      <c r="A58" t="s">
        <v>270</v>
      </c>
      <c r="B58" t="s">
        <v>82</v>
      </c>
      <c r="C58" t="s">
        <v>271</v>
      </c>
      <c r="D58" t="s">
        <v>84</v>
      </c>
      <c r="E58" s="2" t="str">
        <f>HYPERLINK("capsilon://?command=openfolder&amp;siteaddress=FAM.docvelocity-na8.net&amp;folderid=FXC6071B03-A37E-355D-8E1C-4B8C0E696469","FX220311631")</f>
        <v>FX220311631</v>
      </c>
      <c r="F58" t="s">
        <v>19</v>
      </c>
      <c r="G58" t="s">
        <v>19</v>
      </c>
      <c r="H58" t="s">
        <v>85</v>
      </c>
      <c r="I58" t="s">
        <v>272</v>
      </c>
      <c r="J58">
        <v>316</v>
      </c>
      <c r="K58" t="s">
        <v>87</v>
      </c>
      <c r="L58" t="s">
        <v>88</v>
      </c>
      <c r="M58" t="s">
        <v>89</v>
      </c>
      <c r="N58">
        <v>2</v>
      </c>
      <c r="O58" s="1">
        <v>44663.464421296296</v>
      </c>
      <c r="P58" s="1">
        <v>44663.533113425925</v>
      </c>
      <c r="Q58">
        <v>2213</v>
      </c>
      <c r="R58">
        <v>3722</v>
      </c>
      <c r="S58" t="b">
        <v>0</v>
      </c>
      <c r="T58" t="s">
        <v>90</v>
      </c>
      <c r="U58" t="b">
        <v>0</v>
      </c>
      <c r="V58" t="s">
        <v>176</v>
      </c>
      <c r="W58" s="1">
        <v>44663.517175925925</v>
      </c>
      <c r="X58">
        <v>2073</v>
      </c>
      <c r="Y58">
        <v>230</v>
      </c>
      <c r="Z58">
        <v>0</v>
      </c>
      <c r="AA58">
        <v>230</v>
      </c>
      <c r="AB58">
        <v>0</v>
      </c>
      <c r="AC58">
        <v>37</v>
      </c>
      <c r="AD58">
        <v>86</v>
      </c>
      <c r="AE58">
        <v>0</v>
      </c>
      <c r="AF58">
        <v>0</v>
      </c>
      <c r="AG58">
        <v>0</v>
      </c>
      <c r="AH58" t="s">
        <v>273</v>
      </c>
      <c r="AI58" s="1">
        <v>44663.533113425925</v>
      </c>
      <c r="AJ58">
        <v>991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85</v>
      </c>
      <c r="AQ58">
        <v>33</v>
      </c>
      <c r="AR58">
        <v>0</v>
      </c>
      <c r="AS58">
        <v>2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hidden="1" x14ac:dyDescent="0.45">
      <c r="A59" t="s">
        <v>274</v>
      </c>
      <c r="B59" t="s">
        <v>82</v>
      </c>
      <c r="C59" t="s">
        <v>275</v>
      </c>
      <c r="D59" t="s">
        <v>84</v>
      </c>
      <c r="E59" s="2" t="str">
        <f>HYPERLINK("capsilon://?command=openfolder&amp;siteaddress=FAM.docvelocity-na8.net&amp;folderid=FX76D6FDB6-63DC-ADC4-0FFE-B4858E0FA3D3","FX22041120")</f>
        <v>FX22041120</v>
      </c>
      <c r="F59" t="s">
        <v>19</v>
      </c>
      <c r="G59" t="s">
        <v>19</v>
      </c>
      <c r="H59" t="s">
        <v>85</v>
      </c>
      <c r="I59" t="s">
        <v>276</v>
      </c>
      <c r="J59">
        <v>53</v>
      </c>
      <c r="K59" t="s">
        <v>87</v>
      </c>
      <c r="L59" t="s">
        <v>88</v>
      </c>
      <c r="M59" t="s">
        <v>89</v>
      </c>
      <c r="N59">
        <v>2</v>
      </c>
      <c r="O59" s="1">
        <v>44663.474560185183</v>
      </c>
      <c r="P59" s="1">
        <v>44663.48741898148</v>
      </c>
      <c r="Q59">
        <v>50</v>
      </c>
      <c r="R59">
        <v>1061</v>
      </c>
      <c r="S59" t="b">
        <v>0</v>
      </c>
      <c r="T59" t="s">
        <v>90</v>
      </c>
      <c r="U59" t="b">
        <v>0</v>
      </c>
      <c r="V59" t="s">
        <v>111</v>
      </c>
      <c r="W59" s="1">
        <v>44663.482835648145</v>
      </c>
      <c r="X59">
        <v>695</v>
      </c>
      <c r="Y59">
        <v>48</v>
      </c>
      <c r="Z59">
        <v>0</v>
      </c>
      <c r="AA59">
        <v>48</v>
      </c>
      <c r="AB59">
        <v>0</v>
      </c>
      <c r="AC59">
        <v>12</v>
      </c>
      <c r="AD59">
        <v>5</v>
      </c>
      <c r="AE59">
        <v>0</v>
      </c>
      <c r="AF59">
        <v>0</v>
      </c>
      <c r="AG59">
        <v>0</v>
      </c>
      <c r="AH59" t="s">
        <v>185</v>
      </c>
      <c r="AI59" s="1">
        <v>44663.48741898148</v>
      </c>
      <c r="AJ59">
        <v>366</v>
      </c>
      <c r="AK59">
        <v>7</v>
      </c>
      <c r="AL59">
        <v>0</v>
      </c>
      <c r="AM59">
        <v>7</v>
      </c>
      <c r="AN59">
        <v>0</v>
      </c>
      <c r="AO59">
        <v>5</v>
      </c>
      <c r="AP59">
        <v>-2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hidden="1" x14ac:dyDescent="0.45">
      <c r="A60" t="s">
        <v>277</v>
      </c>
      <c r="B60" t="s">
        <v>82</v>
      </c>
      <c r="C60" t="s">
        <v>278</v>
      </c>
      <c r="D60" t="s">
        <v>84</v>
      </c>
      <c r="E60" s="2" t="str">
        <f>HYPERLINK("capsilon://?command=openfolder&amp;siteaddress=FAM.docvelocity-na8.net&amp;folderid=FX1286755D-AD8C-7111-1A17-BFD30280A4F5","FX22043659")</f>
        <v>FX22043659</v>
      </c>
      <c r="F60" t="s">
        <v>19</v>
      </c>
      <c r="G60" t="s">
        <v>19</v>
      </c>
      <c r="H60" t="s">
        <v>85</v>
      </c>
      <c r="I60" t="s">
        <v>279</v>
      </c>
      <c r="J60">
        <v>356</v>
      </c>
      <c r="K60" t="s">
        <v>87</v>
      </c>
      <c r="L60" t="s">
        <v>88</v>
      </c>
      <c r="M60" t="s">
        <v>89</v>
      </c>
      <c r="N60">
        <v>2</v>
      </c>
      <c r="O60" s="1">
        <v>44663.478738425925</v>
      </c>
      <c r="P60" s="1">
        <v>44663.521631944444</v>
      </c>
      <c r="Q60">
        <v>572</v>
      </c>
      <c r="R60">
        <v>3134</v>
      </c>
      <c r="S60" t="b">
        <v>0</v>
      </c>
      <c r="T60" t="s">
        <v>90</v>
      </c>
      <c r="U60" t="b">
        <v>0</v>
      </c>
      <c r="V60" t="s">
        <v>145</v>
      </c>
      <c r="W60" s="1">
        <v>44663.506666666668</v>
      </c>
      <c r="X60">
        <v>1781</v>
      </c>
      <c r="Y60">
        <v>308</v>
      </c>
      <c r="Z60">
        <v>0</v>
      </c>
      <c r="AA60">
        <v>308</v>
      </c>
      <c r="AB60">
        <v>0</v>
      </c>
      <c r="AC60">
        <v>11</v>
      </c>
      <c r="AD60">
        <v>48</v>
      </c>
      <c r="AE60">
        <v>0</v>
      </c>
      <c r="AF60">
        <v>0</v>
      </c>
      <c r="AG60">
        <v>0</v>
      </c>
      <c r="AH60" t="s">
        <v>273</v>
      </c>
      <c r="AI60" s="1">
        <v>44663.521631944444</v>
      </c>
      <c r="AJ60">
        <v>1288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45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hidden="1" x14ac:dyDescent="0.45">
      <c r="A61" t="s">
        <v>280</v>
      </c>
      <c r="B61" t="s">
        <v>82</v>
      </c>
      <c r="C61" t="s">
        <v>281</v>
      </c>
      <c r="D61" t="s">
        <v>84</v>
      </c>
      <c r="E61" s="2" t="str">
        <f>HYPERLINK("capsilon://?command=openfolder&amp;siteaddress=FAM.docvelocity-na8.net&amp;folderid=FX09F5403C-B19C-90FF-1486-92BCD9D82102","FX22042888")</f>
        <v>FX22042888</v>
      </c>
      <c r="F61" t="s">
        <v>19</v>
      </c>
      <c r="G61" t="s">
        <v>19</v>
      </c>
      <c r="H61" t="s">
        <v>85</v>
      </c>
      <c r="I61" t="s">
        <v>282</v>
      </c>
      <c r="J61">
        <v>315</v>
      </c>
      <c r="K61" t="s">
        <v>87</v>
      </c>
      <c r="L61" t="s">
        <v>88</v>
      </c>
      <c r="M61" t="s">
        <v>89</v>
      </c>
      <c r="N61">
        <v>2</v>
      </c>
      <c r="O61" s="1">
        <v>44663.483761574076</v>
      </c>
      <c r="P61" s="1">
        <v>44663.531388888892</v>
      </c>
      <c r="Q61">
        <v>467</v>
      </c>
      <c r="R61">
        <v>3648</v>
      </c>
      <c r="S61" t="b">
        <v>0</v>
      </c>
      <c r="T61" t="s">
        <v>90</v>
      </c>
      <c r="U61" t="b">
        <v>0</v>
      </c>
      <c r="V61" t="s">
        <v>192</v>
      </c>
      <c r="W61" s="1">
        <v>44663.510381944441</v>
      </c>
      <c r="X61">
        <v>1931</v>
      </c>
      <c r="Y61">
        <v>214</v>
      </c>
      <c r="Z61">
        <v>0</v>
      </c>
      <c r="AA61">
        <v>214</v>
      </c>
      <c r="AB61">
        <v>42</v>
      </c>
      <c r="AC61">
        <v>29</v>
      </c>
      <c r="AD61">
        <v>101</v>
      </c>
      <c r="AE61">
        <v>0</v>
      </c>
      <c r="AF61">
        <v>0</v>
      </c>
      <c r="AG61">
        <v>0</v>
      </c>
      <c r="AH61" t="s">
        <v>185</v>
      </c>
      <c r="AI61" s="1">
        <v>44663.531388888892</v>
      </c>
      <c r="AJ61">
        <v>475</v>
      </c>
      <c r="AK61">
        <v>3</v>
      </c>
      <c r="AL61">
        <v>0</v>
      </c>
      <c r="AM61">
        <v>3</v>
      </c>
      <c r="AN61">
        <v>42</v>
      </c>
      <c r="AO61">
        <v>0</v>
      </c>
      <c r="AP61">
        <v>98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hidden="1" x14ac:dyDescent="0.45">
      <c r="A62" t="s">
        <v>283</v>
      </c>
      <c r="B62" t="s">
        <v>82</v>
      </c>
      <c r="C62" t="s">
        <v>284</v>
      </c>
      <c r="D62" t="s">
        <v>84</v>
      </c>
      <c r="E62" s="2" t="str">
        <f>HYPERLINK("capsilon://?command=openfolder&amp;siteaddress=FAM.docvelocity-na8.net&amp;folderid=FX551C93B8-8BD0-AA0D-835F-DD27BC574B81","FX22043190")</f>
        <v>FX22043190</v>
      </c>
      <c r="F62" t="s">
        <v>19</v>
      </c>
      <c r="G62" t="s">
        <v>19</v>
      </c>
      <c r="H62" t="s">
        <v>85</v>
      </c>
      <c r="I62" t="s">
        <v>285</v>
      </c>
      <c r="J62">
        <v>300</v>
      </c>
      <c r="K62" t="s">
        <v>87</v>
      </c>
      <c r="L62" t="s">
        <v>88</v>
      </c>
      <c r="M62" t="s">
        <v>89</v>
      </c>
      <c r="N62">
        <v>1</v>
      </c>
      <c r="O62" s="1">
        <v>44663.491828703707</v>
      </c>
      <c r="P62" s="1">
        <v>44663.509525462963</v>
      </c>
      <c r="Q62">
        <v>938</v>
      </c>
      <c r="R62">
        <v>591</v>
      </c>
      <c r="S62" t="b">
        <v>0</v>
      </c>
      <c r="T62" t="s">
        <v>90</v>
      </c>
      <c r="U62" t="b">
        <v>0</v>
      </c>
      <c r="V62" t="s">
        <v>205</v>
      </c>
      <c r="W62" s="1">
        <v>44663.509525462963</v>
      </c>
      <c r="X62">
        <v>295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300</v>
      </c>
      <c r="AE62">
        <v>266</v>
      </c>
      <c r="AF62">
        <v>0</v>
      </c>
      <c r="AG62">
        <v>7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hidden="1" x14ac:dyDescent="0.45">
      <c r="A63" t="s">
        <v>286</v>
      </c>
      <c r="B63" t="s">
        <v>82</v>
      </c>
      <c r="C63" t="s">
        <v>287</v>
      </c>
      <c r="D63" t="s">
        <v>84</v>
      </c>
      <c r="E63" s="2" t="str">
        <f>HYPERLINK("capsilon://?command=openfolder&amp;siteaddress=FAM.docvelocity-na8.net&amp;folderid=FXDA1D1048-07BA-554F-A8B2-F3D8AE884A7B","FX22029412")</f>
        <v>FX22029412</v>
      </c>
      <c r="F63" t="s">
        <v>19</v>
      </c>
      <c r="G63" t="s">
        <v>19</v>
      </c>
      <c r="H63" t="s">
        <v>85</v>
      </c>
      <c r="I63" t="s">
        <v>288</v>
      </c>
      <c r="J63">
        <v>236</v>
      </c>
      <c r="K63" t="s">
        <v>87</v>
      </c>
      <c r="L63" t="s">
        <v>88</v>
      </c>
      <c r="M63" t="s">
        <v>89</v>
      </c>
      <c r="N63">
        <v>2</v>
      </c>
      <c r="O63" s="1">
        <v>44663.500393518516</v>
      </c>
      <c r="P63" s="1">
        <v>44663.547615740739</v>
      </c>
      <c r="Q63">
        <v>1871</v>
      </c>
      <c r="R63">
        <v>2209</v>
      </c>
      <c r="S63" t="b">
        <v>0</v>
      </c>
      <c r="T63" t="s">
        <v>90</v>
      </c>
      <c r="U63" t="b">
        <v>0</v>
      </c>
      <c r="V63" t="s">
        <v>184</v>
      </c>
      <c r="W63" s="1">
        <v>44663.521192129629</v>
      </c>
      <c r="X63">
        <v>651</v>
      </c>
      <c r="Y63">
        <v>215</v>
      </c>
      <c r="Z63">
        <v>0</v>
      </c>
      <c r="AA63">
        <v>215</v>
      </c>
      <c r="AB63">
        <v>0</v>
      </c>
      <c r="AC63">
        <v>24</v>
      </c>
      <c r="AD63">
        <v>21</v>
      </c>
      <c r="AE63">
        <v>0</v>
      </c>
      <c r="AF63">
        <v>0</v>
      </c>
      <c r="AG63">
        <v>0</v>
      </c>
      <c r="AH63" t="s">
        <v>273</v>
      </c>
      <c r="AI63" s="1">
        <v>44663.547615740739</v>
      </c>
      <c r="AJ63">
        <v>82</v>
      </c>
      <c r="AK63">
        <v>0</v>
      </c>
      <c r="AL63">
        <v>0</v>
      </c>
      <c r="AM63">
        <v>0</v>
      </c>
      <c r="AN63">
        <v>89</v>
      </c>
      <c r="AO63">
        <v>0</v>
      </c>
      <c r="AP63">
        <v>21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hidden="1" x14ac:dyDescent="0.45">
      <c r="A64" t="s">
        <v>289</v>
      </c>
      <c r="B64" t="s">
        <v>82</v>
      </c>
      <c r="C64" t="s">
        <v>290</v>
      </c>
      <c r="D64" t="s">
        <v>84</v>
      </c>
      <c r="E64" s="2" t="str">
        <f>HYPERLINK("capsilon://?command=openfolder&amp;siteaddress=FAM.docvelocity-na8.net&amp;folderid=FX69675416-2288-BD94-9C20-BFFBB584F0D9","FX22043679")</f>
        <v>FX22043679</v>
      </c>
      <c r="F64" t="s">
        <v>19</v>
      </c>
      <c r="G64" t="s">
        <v>19</v>
      </c>
      <c r="H64" t="s">
        <v>85</v>
      </c>
      <c r="I64" t="s">
        <v>291</v>
      </c>
      <c r="J64">
        <v>142</v>
      </c>
      <c r="K64" t="s">
        <v>87</v>
      </c>
      <c r="L64" t="s">
        <v>88</v>
      </c>
      <c r="M64" t="s">
        <v>89</v>
      </c>
      <c r="N64">
        <v>2</v>
      </c>
      <c r="O64" s="1">
        <v>44663.504247685189</v>
      </c>
      <c r="P64" s="1">
        <v>44663.548425925925</v>
      </c>
      <c r="Q64">
        <v>2914</v>
      </c>
      <c r="R64">
        <v>903</v>
      </c>
      <c r="S64" t="b">
        <v>0</v>
      </c>
      <c r="T64" t="s">
        <v>90</v>
      </c>
      <c r="U64" t="b">
        <v>0</v>
      </c>
      <c r="V64" t="s">
        <v>145</v>
      </c>
      <c r="W64" s="1">
        <v>44663.513344907406</v>
      </c>
      <c r="X64">
        <v>443</v>
      </c>
      <c r="Y64">
        <v>118</v>
      </c>
      <c r="Z64">
        <v>0</v>
      </c>
      <c r="AA64">
        <v>118</v>
      </c>
      <c r="AB64">
        <v>0</v>
      </c>
      <c r="AC64">
        <v>4</v>
      </c>
      <c r="AD64">
        <v>24</v>
      </c>
      <c r="AE64">
        <v>0</v>
      </c>
      <c r="AF64">
        <v>0</v>
      </c>
      <c r="AG64">
        <v>0</v>
      </c>
      <c r="AH64" t="s">
        <v>185</v>
      </c>
      <c r="AI64" s="1">
        <v>44663.548425925925</v>
      </c>
      <c r="AJ64">
        <v>460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24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45">
      <c r="A65" t="s">
        <v>292</v>
      </c>
      <c r="B65" t="s">
        <v>82</v>
      </c>
      <c r="C65" t="s">
        <v>293</v>
      </c>
      <c r="D65" t="s">
        <v>84</v>
      </c>
      <c r="E65" s="2" t="str">
        <f>HYPERLINK("capsilon://?command=openfolder&amp;siteaddress=FAM.docvelocity-na8.net&amp;folderid=FX4B3F3133-AF09-C6B0-6674-BB76CE572800","FX22042739")</f>
        <v>FX22042739</v>
      </c>
      <c r="F65" t="s">
        <v>19</v>
      </c>
      <c r="G65" t="s">
        <v>19</v>
      </c>
      <c r="H65" t="s">
        <v>85</v>
      </c>
      <c r="I65" t="s">
        <v>294</v>
      </c>
      <c r="J65">
        <v>150</v>
      </c>
      <c r="K65" t="s">
        <v>87</v>
      </c>
      <c r="L65" t="s">
        <v>88</v>
      </c>
      <c r="M65" t="s">
        <v>89</v>
      </c>
      <c r="N65">
        <v>2</v>
      </c>
      <c r="O65" s="1">
        <v>44663.506527777776</v>
      </c>
      <c r="P65" s="1">
        <v>44663.553877314815</v>
      </c>
      <c r="Q65">
        <v>3005</v>
      </c>
      <c r="R65">
        <v>1086</v>
      </c>
      <c r="S65" t="b">
        <v>0</v>
      </c>
      <c r="T65" t="s">
        <v>90</v>
      </c>
      <c r="U65" t="b">
        <v>0</v>
      </c>
      <c r="V65" t="s">
        <v>131</v>
      </c>
      <c r="W65" s="1">
        <v>44663.515590277777</v>
      </c>
      <c r="X65">
        <v>579</v>
      </c>
      <c r="Y65">
        <v>133</v>
      </c>
      <c r="Z65">
        <v>0</v>
      </c>
      <c r="AA65">
        <v>133</v>
      </c>
      <c r="AB65">
        <v>0</v>
      </c>
      <c r="AC65">
        <v>4</v>
      </c>
      <c r="AD65">
        <v>17</v>
      </c>
      <c r="AE65">
        <v>0</v>
      </c>
      <c r="AF65">
        <v>0</v>
      </c>
      <c r="AG65">
        <v>0</v>
      </c>
      <c r="AH65" t="s">
        <v>273</v>
      </c>
      <c r="AI65" s="1">
        <v>44663.553877314815</v>
      </c>
      <c r="AJ65">
        <v>500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17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hidden="1" x14ac:dyDescent="0.45">
      <c r="A66" t="s">
        <v>295</v>
      </c>
      <c r="B66" t="s">
        <v>82</v>
      </c>
      <c r="C66" t="s">
        <v>296</v>
      </c>
      <c r="D66" t="s">
        <v>84</v>
      </c>
      <c r="E66" s="2" t="str">
        <f>HYPERLINK("capsilon://?command=openfolder&amp;siteaddress=FAM.docvelocity-na8.net&amp;folderid=FXE0CEFD1B-F774-8CCE-1F6E-922E4AB5406A","FX22042637")</f>
        <v>FX22042637</v>
      </c>
      <c r="F66" t="s">
        <v>19</v>
      </c>
      <c r="G66" t="s">
        <v>19</v>
      </c>
      <c r="H66" t="s">
        <v>85</v>
      </c>
      <c r="I66" t="s">
        <v>297</v>
      </c>
      <c r="J66">
        <v>153</v>
      </c>
      <c r="K66" t="s">
        <v>87</v>
      </c>
      <c r="L66" t="s">
        <v>88</v>
      </c>
      <c r="M66" t="s">
        <v>89</v>
      </c>
      <c r="N66">
        <v>2</v>
      </c>
      <c r="O66" s="1">
        <v>44663.506921296299</v>
      </c>
      <c r="P66" s="1">
        <v>44663.55505787037</v>
      </c>
      <c r="Q66">
        <v>3155</v>
      </c>
      <c r="R66">
        <v>1004</v>
      </c>
      <c r="S66" t="b">
        <v>0</v>
      </c>
      <c r="T66" t="s">
        <v>90</v>
      </c>
      <c r="U66" t="b">
        <v>0</v>
      </c>
      <c r="V66" t="s">
        <v>145</v>
      </c>
      <c r="W66" s="1">
        <v>44663.518055555556</v>
      </c>
      <c r="X66">
        <v>406</v>
      </c>
      <c r="Y66">
        <v>129</v>
      </c>
      <c r="Z66">
        <v>0</v>
      </c>
      <c r="AA66">
        <v>129</v>
      </c>
      <c r="AB66">
        <v>0</v>
      </c>
      <c r="AC66">
        <v>1</v>
      </c>
      <c r="AD66">
        <v>24</v>
      </c>
      <c r="AE66">
        <v>0</v>
      </c>
      <c r="AF66">
        <v>0</v>
      </c>
      <c r="AG66">
        <v>0</v>
      </c>
      <c r="AH66" t="s">
        <v>185</v>
      </c>
      <c r="AI66" s="1">
        <v>44663.55505787037</v>
      </c>
      <c r="AJ66">
        <v>572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24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hidden="1" x14ac:dyDescent="0.45">
      <c r="A67" t="s">
        <v>298</v>
      </c>
      <c r="B67" t="s">
        <v>82</v>
      </c>
      <c r="C67" t="s">
        <v>284</v>
      </c>
      <c r="D67" t="s">
        <v>84</v>
      </c>
      <c r="E67" s="2" t="str">
        <f>HYPERLINK("capsilon://?command=openfolder&amp;siteaddress=FAM.docvelocity-na8.net&amp;folderid=FX551C93B8-8BD0-AA0D-835F-DD27BC574B81","FX22043190")</f>
        <v>FX22043190</v>
      </c>
      <c r="F67" t="s">
        <v>19</v>
      </c>
      <c r="G67" t="s">
        <v>19</v>
      </c>
      <c r="H67" t="s">
        <v>85</v>
      </c>
      <c r="I67" t="s">
        <v>285</v>
      </c>
      <c r="J67">
        <v>328</v>
      </c>
      <c r="K67" t="s">
        <v>87</v>
      </c>
      <c r="L67" t="s">
        <v>88</v>
      </c>
      <c r="M67" t="s">
        <v>89</v>
      </c>
      <c r="N67">
        <v>2</v>
      </c>
      <c r="O67" s="1">
        <v>44663.510648148149</v>
      </c>
      <c r="P67" s="1">
        <v>44663.543090277781</v>
      </c>
      <c r="Q67">
        <v>122</v>
      </c>
      <c r="R67">
        <v>2681</v>
      </c>
      <c r="S67" t="b">
        <v>0</v>
      </c>
      <c r="T67" t="s">
        <v>90</v>
      </c>
      <c r="U67" t="b">
        <v>1</v>
      </c>
      <c r="V67" t="s">
        <v>192</v>
      </c>
      <c r="W67" s="1">
        <v>44663.530752314815</v>
      </c>
      <c r="X67">
        <v>1685</v>
      </c>
      <c r="Y67">
        <v>281</v>
      </c>
      <c r="Z67">
        <v>0</v>
      </c>
      <c r="AA67">
        <v>281</v>
      </c>
      <c r="AB67">
        <v>0</v>
      </c>
      <c r="AC67">
        <v>4</v>
      </c>
      <c r="AD67">
        <v>47</v>
      </c>
      <c r="AE67">
        <v>0</v>
      </c>
      <c r="AF67">
        <v>0</v>
      </c>
      <c r="AG67">
        <v>0</v>
      </c>
      <c r="AH67" t="s">
        <v>185</v>
      </c>
      <c r="AI67" s="1">
        <v>44663.543090277781</v>
      </c>
      <c r="AJ67">
        <v>836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47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hidden="1" x14ac:dyDescent="0.45">
      <c r="A68" t="s">
        <v>299</v>
      </c>
      <c r="B68" t="s">
        <v>82</v>
      </c>
      <c r="C68" t="s">
        <v>300</v>
      </c>
      <c r="D68" t="s">
        <v>84</v>
      </c>
      <c r="E68" s="2" t="str">
        <f>HYPERLINK("capsilon://?command=openfolder&amp;siteaddress=FAM.docvelocity-na8.net&amp;folderid=FX4C291457-6152-9799-DBDC-5E675E8C3F73","FX22044184")</f>
        <v>FX22044184</v>
      </c>
      <c r="F68" t="s">
        <v>19</v>
      </c>
      <c r="G68" t="s">
        <v>19</v>
      </c>
      <c r="H68" t="s">
        <v>85</v>
      </c>
      <c r="I68" t="s">
        <v>301</v>
      </c>
      <c r="J68">
        <v>150</v>
      </c>
      <c r="K68" t="s">
        <v>87</v>
      </c>
      <c r="L68" t="s">
        <v>88</v>
      </c>
      <c r="M68" t="s">
        <v>89</v>
      </c>
      <c r="N68">
        <v>2</v>
      </c>
      <c r="O68" s="1">
        <v>44663.511979166666</v>
      </c>
      <c r="P68" s="1">
        <v>44663.612523148149</v>
      </c>
      <c r="Q68">
        <v>7115</v>
      </c>
      <c r="R68">
        <v>1572</v>
      </c>
      <c r="S68" t="b">
        <v>0</v>
      </c>
      <c r="T68" t="s">
        <v>90</v>
      </c>
      <c r="U68" t="b">
        <v>0</v>
      </c>
      <c r="V68" t="s">
        <v>131</v>
      </c>
      <c r="W68" s="1">
        <v>44663.525046296294</v>
      </c>
      <c r="X68">
        <v>785</v>
      </c>
      <c r="Y68">
        <v>126</v>
      </c>
      <c r="Z68">
        <v>0</v>
      </c>
      <c r="AA68">
        <v>126</v>
      </c>
      <c r="AB68">
        <v>0</v>
      </c>
      <c r="AC68">
        <v>7</v>
      </c>
      <c r="AD68">
        <v>24</v>
      </c>
      <c r="AE68">
        <v>0</v>
      </c>
      <c r="AF68">
        <v>0</v>
      </c>
      <c r="AG68">
        <v>0</v>
      </c>
      <c r="AH68" t="s">
        <v>185</v>
      </c>
      <c r="AI68" s="1">
        <v>44663.612523148149</v>
      </c>
      <c r="AJ68">
        <v>568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24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hidden="1" x14ac:dyDescent="0.45">
      <c r="A69" t="s">
        <v>302</v>
      </c>
      <c r="B69" t="s">
        <v>82</v>
      </c>
      <c r="C69" t="s">
        <v>271</v>
      </c>
      <c r="D69" t="s">
        <v>84</v>
      </c>
      <c r="E69" s="2" t="str">
        <f>HYPERLINK("capsilon://?command=openfolder&amp;siteaddress=FAM.docvelocity-na8.net&amp;folderid=FXC6071B03-A37E-355D-8E1C-4B8C0E696469","FX220311631")</f>
        <v>FX220311631</v>
      </c>
      <c r="F69" t="s">
        <v>19</v>
      </c>
      <c r="G69" t="s">
        <v>19</v>
      </c>
      <c r="H69" t="s">
        <v>85</v>
      </c>
      <c r="I69" t="s">
        <v>272</v>
      </c>
      <c r="J69">
        <v>82</v>
      </c>
      <c r="K69" t="s">
        <v>87</v>
      </c>
      <c r="L69" t="s">
        <v>88</v>
      </c>
      <c r="M69" t="s">
        <v>89</v>
      </c>
      <c r="N69">
        <v>2</v>
      </c>
      <c r="O69" s="1">
        <v>44663.533888888887</v>
      </c>
      <c r="P69" s="1">
        <v>44663.609027777777</v>
      </c>
      <c r="Q69">
        <v>2730</v>
      </c>
      <c r="R69">
        <v>3762</v>
      </c>
      <c r="S69" t="b">
        <v>0</v>
      </c>
      <c r="T69" t="s">
        <v>90</v>
      </c>
      <c r="U69" t="b">
        <v>1</v>
      </c>
      <c r="V69" t="s">
        <v>145</v>
      </c>
      <c r="W69" s="1">
        <v>44663.550740740742</v>
      </c>
      <c r="X69">
        <v>1206</v>
      </c>
      <c r="Y69">
        <v>267</v>
      </c>
      <c r="Z69">
        <v>0</v>
      </c>
      <c r="AA69">
        <v>267</v>
      </c>
      <c r="AB69">
        <v>0</v>
      </c>
      <c r="AC69">
        <v>38</v>
      </c>
      <c r="AD69">
        <v>-185</v>
      </c>
      <c r="AE69">
        <v>0</v>
      </c>
      <c r="AF69">
        <v>0</v>
      </c>
      <c r="AG69">
        <v>0</v>
      </c>
      <c r="AH69" t="s">
        <v>273</v>
      </c>
      <c r="AI69" s="1">
        <v>44663.609027777777</v>
      </c>
      <c r="AJ69">
        <v>2350</v>
      </c>
      <c r="AK69">
        <v>6</v>
      </c>
      <c r="AL69">
        <v>0</v>
      </c>
      <c r="AM69">
        <v>6</v>
      </c>
      <c r="AN69">
        <v>0</v>
      </c>
      <c r="AO69">
        <v>6</v>
      </c>
      <c r="AP69">
        <v>-191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hidden="1" x14ac:dyDescent="0.45">
      <c r="A70" t="s">
        <v>303</v>
      </c>
      <c r="B70" t="s">
        <v>82</v>
      </c>
      <c r="C70" t="s">
        <v>284</v>
      </c>
      <c r="D70" t="s">
        <v>84</v>
      </c>
      <c r="E70" s="2" t="str">
        <f>HYPERLINK("capsilon://?command=openfolder&amp;siteaddress=FAM.docvelocity-na8.net&amp;folderid=FX551C93B8-8BD0-AA0D-835F-DD27BC574B81","FX22043190")</f>
        <v>FX22043190</v>
      </c>
      <c r="F70" t="s">
        <v>19</v>
      </c>
      <c r="G70" t="s">
        <v>19</v>
      </c>
      <c r="H70" t="s">
        <v>85</v>
      </c>
      <c r="I70" t="s">
        <v>304</v>
      </c>
      <c r="J70">
        <v>192</v>
      </c>
      <c r="K70" t="s">
        <v>87</v>
      </c>
      <c r="L70" t="s">
        <v>88</v>
      </c>
      <c r="M70" t="s">
        <v>89</v>
      </c>
      <c r="N70">
        <v>2</v>
      </c>
      <c r="O70" s="1">
        <v>44663.541018518517</v>
      </c>
      <c r="P70" s="1">
        <v>44663.618576388886</v>
      </c>
      <c r="Q70">
        <v>4467</v>
      </c>
      <c r="R70">
        <v>2234</v>
      </c>
      <c r="S70" t="b">
        <v>0</v>
      </c>
      <c r="T70" t="s">
        <v>90</v>
      </c>
      <c r="U70" t="b">
        <v>0</v>
      </c>
      <c r="V70" t="s">
        <v>131</v>
      </c>
      <c r="W70" s="1">
        <v>44663.557372685187</v>
      </c>
      <c r="X70">
        <v>1410</v>
      </c>
      <c r="Y70">
        <v>161</v>
      </c>
      <c r="Z70">
        <v>0</v>
      </c>
      <c r="AA70">
        <v>161</v>
      </c>
      <c r="AB70">
        <v>0</v>
      </c>
      <c r="AC70">
        <v>32</v>
      </c>
      <c r="AD70">
        <v>31</v>
      </c>
      <c r="AE70">
        <v>0</v>
      </c>
      <c r="AF70">
        <v>0</v>
      </c>
      <c r="AG70">
        <v>0</v>
      </c>
      <c r="AH70" t="s">
        <v>273</v>
      </c>
      <c r="AI70" s="1">
        <v>44663.618576388886</v>
      </c>
      <c r="AJ70">
        <v>824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31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45">
      <c r="A71" t="s">
        <v>305</v>
      </c>
      <c r="B71" t="s">
        <v>82</v>
      </c>
      <c r="C71" t="s">
        <v>306</v>
      </c>
      <c r="D71" t="s">
        <v>84</v>
      </c>
      <c r="E71" s="2" t="str">
        <f>HYPERLINK("capsilon://?command=openfolder&amp;siteaddress=FAM.docvelocity-na8.net&amp;folderid=FXEF3D24EB-595A-9791-CAF3-B8C89BBDDB8C","FX22043170")</f>
        <v>FX22043170</v>
      </c>
      <c r="F71" t="s">
        <v>19</v>
      </c>
      <c r="G71" t="s">
        <v>19</v>
      </c>
      <c r="H71" t="s">
        <v>85</v>
      </c>
      <c r="I71" t="s">
        <v>307</v>
      </c>
      <c r="J71">
        <v>231</v>
      </c>
      <c r="K71" t="s">
        <v>87</v>
      </c>
      <c r="L71" t="s">
        <v>88</v>
      </c>
      <c r="M71" t="s">
        <v>89</v>
      </c>
      <c r="N71">
        <v>2</v>
      </c>
      <c r="O71" s="1">
        <v>44663.651574074072</v>
      </c>
      <c r="P71" s="1">
        <v>44663.766956018517</v>
      </c>
      <c r="Q71">
        <v>7395</v>
      </c>
      <c r="R71">
        <v>2574</v>
      </c>
      <c r="S71" t="b">
        <v>0</v>
      </c>
      <c r="T71" t="s">
        <v>90</v>
      </c>
      <c r="U71" t="b">
        <v>0</v>
      </c>
      <c r="V71" t="s">
        <v>145</v>
      </c>
      <c r="W71" s="1">
        <v>44663.693090277775</v>
      </c>
      <c r="X71">
        <v>1334</v>
      </c>
      <c r="Y71">
        <v>155</v>
      </c>
      <c r="Z71">
        <v>0</v>
      </c>
      <c r="AA71">
        <v>155</v>
      </c>
      <c r="AB71">
        <v>0</v>
      </c>
      <c r="AC71">
        <v>46</v>
      </c>
      <c r="AD71">
        <v>76</v>
      </c>
      <c r="AE71">
        <v>0</v>
      </c>
      <c r="AF71">
        <v>0</v>
      </c>
      <c r="AG71">
        <v>0</v>
      </c>
      <c r="AH71" t="s">
        <v>185</v>
      </c>
      <c r="AI71" s="1">
        <v>44663.766956018517</v>
      </c>
      <c r="AJ71">
        <v>1049</v>
      </c>
      <c r="AK71">
        <v>1</v>
      </c>
      <c r="AL71">
        <v>0</v>
      </c>
      <c r="AM71">
        <v>1</v>
      </c>
      <c r="AN71">
        <v>0</v>
      </c>
      <c r="AO71">
        <v>2</v>
      </c>
      <c r="AP71">
        <v>75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hidden="1" x14ac:dyDescent="0.45">
      <c r="A72" t="s">
        <v>308</v>
      </c>
      <c r="B72" t="s">
        <v>82</v>
      </c>
      <c r="C72" t="s">
        <v>309</v>
      </c>
      <c r="D72" t="s">
        <v>84</v>
      </c>
      <c r="E72" s="2" t="str">
        <f>HYPERLINK("capsilon://?command=openfolder&amp;siteaddress=FAM.docvelocity-na8.net&amp;folderid=FX91B5109D-E415-389A-EB3C-55FF5581ADD8","FX21127884")</f>
        <v>FX21127884</v>
      </c>
      <c r="F72" t="s">
        <v>19</v>
      </c>
      <c r="G72" t="s">
        <v>19</v>
      </c>
      <c r="H72" t="s">
        <v>85</v>
      </c>
      <c r="I72" t="s">
        <v>310</v>
      </c>
      <c r="J72">
        <v>613</v>
      </c>
      <c r="K72" t="s">
        <v>87</v>
      </c>
      <c r="L72" t="s">
        <v>88</v>
      </c>
      <c r="M72" t="s">
        <v>89</v>
      </c>
      <c r="N72">
        <v>2</v>
      </c>
      <c r="O72" s="1">
        <v>44663.653402777774</v>
      </c>
      <c r="P72" s="1">
        <v>44663.852476851855</v>
      </c>
      <c r="Q72">
        <v>13059</v>
      </c>
      <c r="R72">
        <v>4141</v>
      </c>
      <c r="S72" t="b">
        <v>0</v>
      </c>
      <c r="T72" t="s">
        <v>90</v>
      </c>
      <c r="U72" t="b">
        <v>0</v>
      </c>
      <c r="V72" t="s">
        <v>176</v>
      </c>
      <c r="W72" s="1">
        <v>44663.711597222224</v>
      </c>
      <c r="X72">
        <v>2203</v>
      </c>
      <c r="Y72">
        <v>467</v>
      </c>
      <c r="Z72">
        <v>0</v>
      </c>
      <c r="AA72">
        <v>467</v>
      </c>
      <c r="AB72">
        <v>21</v>
      </c>
      <c r="AC72">
        <v>81</v>
      </c>
      <c r="AD72">
        <v>146</v>
      </c>
      <c r="AE72">
        <v>0</v>
      </c>
      <c r="AF72">
        <v>0</v>
      </c>
      <c r="AG72">
        <v>0</v>
      </c>
      <c r="AH72" t="s">
        <v>311</v>
      </c>
      <c r="AI72" s="1">
        <v>44663.852476851855</v>
      </c>
      <c r="AJ72">
        <v>1728</v>
      </c>
      <c r="AK72">
        <v>7</v>
      </c>
      <c r="AL72">
        <v>0</v>
      </c>
      <c r="AM72">
        <v>7</v>
      </c>
      <c r="AN72">
        <v>21</v>
      </c>
      <c r="AO72">
        <v>6</v>
      </c>
      <c r="AP72">
        <v>139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hidden="1" x14ac:dyDescent="0.45">
      <c r="A73" t="s">
        <v>312</v>
      </c>
      <c r="B73" t="s">
        <v>82</v>
      </c>
      <c r="C73" t="s">
        <v>313</v>
      </c>
      <c r="D73" t="s">
        <v>84</v>
      </c>
      <c r="E73" s="2" t="str">
        <f>HYPERLINK("capsilon://?command=openfolder&amp;siteaddress=FAM.docvelocity-na8.net&amp;folderid=FXA1CDE588-3E72-8391-322C-23771A51709A","FX22042603")</f>
        <v>FX22042603</v>
      </c>
      <c r="F73" t="s">
        <v>19</v>
      </c>
      <c r="G73" t="s">
        <v>19</v>
      </c>
      <c r="H73" t="s">
        <v>85</v>
      </c>
      <c r="I73" t="s">
        <v>314</v>
      </c>
      <c r="J73">
        <v>398</v>
      </c>
      <c r="K73" t="s">
        <v>87</v>
      </c>
      <c r="L73" t="s">
        <v>88</v>
      </c>
      <c r="M73" t="s">
        <v>89</v>
      </c>
      <c r="N73">
        <v>2</v>
      </c>
      <c r="O73" s="1">
        <v>44663.674201388887</v>
      </c>
      <c r="P73" s="1">
        <v>44663.866585648146</v>
      </c>
      <c r="Q73">
        <v>12813</v>
      </c>
      <c r="R73">
        <v>3809</v>
      </c>
      <c r="S73" t="b">
        <v>0</v>
      </c>
      <c r="T73" t="s">
        <v>90</v>
      </c>
      <c r="U73" t="b">
        <v>0</v>
      </c>
      <c r="V73" t="s">
        <v>192</v>
      </c>
      <c r="W73" s="1">
        <v>44663.717650462961</v>
      </c>
      <c r="X73">
        <v>2549</v>
      </c>
      <c r="Y73">
        <v>350</v>
      </c>
      <c r="Z73">
        <v>0</v>
      </c>
      <c r="AA73">
        <v>350</v>
      </c>
      <c r="AB73">
        <v>0</v>
      </c>
      <c r="AC73">
        <v>63</v>
      </c>
      <c r="AD73">
        <v>48</v>
      </c>
      <c r="AE73">
        <v>0</v>
      </c>
      <c r="AF73">
        <v>0</v>
      </c>
      <c r="AG73">
        <v>0</v>
      </c>
      <c r="AH73" t="s">
        <v>311</v>
      </c>
      <c r="AI73" s="1">
        <v>44663.866585648146</v>
      </c>
      <c r="AJ73">
        <v>1218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48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hidden="1" x14ac:dyDescent="0.45">
      <c r="A74" t="s">
        <v>315</v>
      </c>
      <c r="B74" t="s">
        <v>82</v>
      </c>
      <c r="C74" t="s">
        <v>257</v>
      </c>
      <c r="D74" t="s">
        <v>84</v>
      </c>
      <c r="E74" s="2" t="str">
        <f>HYPERLINK("capsilon://?command=openfolder&amp;siteaddress=FAM.docvelocity-na8.net&amp;folderid=FX336A7C44-D110-017E-8F02-4EF86D3AA95C","FX22038768")</f>
        <v>FX22038768</v>
      </c>
      <c r="F74" t="s">
        <v>19</v>
      </c>
      <c r="G74" t="s">
        <v>19</v>
      </c>
      <c r="H74" t="s">
        <v>85</v>
      </c>
      <c r="I74" t="s">
        <v>316</v>
      </c>
      <c r="J74">
        <v>0</v>
      </c>
      <c r="K74" t="s">
        <v>87</v>
      </c>
      <c r="L74" t="s">
        <v>88</v>
      </c>
      <c r="M74" t="s">
        <v>89</v>
      </c>
      <c r="N74">
        <v>2</v>
      </c>
      <c r="O74" s="1">
        <v>44664.354768518519</v>
      </c>
      <c r="P74" s="1">
        <v>44664.364699074074</v>
      </c>
      <c r="Q74">
        <v>700</v>
      </c>
      <c r="R74">
        <v>158</v>
      </c>
      <c r="S74" t="b">
        <v>0</v>
      </c>
      <c r="T74" t="s">
        <v>90</v>
      </c>
      <c r="U74" t="b">
        <v>0</v>
      </c>
      <c r="V74" t="s">
        <v>317</v>
      </c>
      <c r="W74" s="1">
        <v>44664.36314814815</v>
      </c>
      <c r="X74">
        <v>134</v>
      </c>
      <c r="Y74">
        <v>0</v>
      </c>
      <c r="Z74">
        <v>0</v>
      </c>
      <c r="AA74">
        <v>0</v>
      </c>
      <c r="AB74">
        <v>52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269</v>
      </c>
      <c r="AI74" s="1">
        <v>44664.364699074074</v>
      </c>
      <c r="AJ74">
        <v>24</v>
      </c>
      <c r="AK74">
        <v>0</v>
      </c>
      <c r="AL74">
        <v>0</v>
      </c>
      <c r="AM74">
        <v>0</v>
      </c>
      <c r="AN74">
        <v>52</v>
      </c>
      <c r="AO74">
        <v>0</v>
      </c>
      <c r="AP74">
        <v>0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45">
      <c r="A75" t="s">
        <v>318</v>
      </c>
      <c r="B75" t="s">
        <v>82</v>
      </c>
      <c r="C75" t="s">
        <v>319</v>
      </c>
      <c r="D75" t="s">
        <v>84</v>
      </c>
      <c r="E75" s="2" t="str">
        <f>HYPERLINK("capsilon://?command=openfolder&amp;siteaddress=FAM.docvelocity-na8.net&amp;folderid=FX7A472A9A-1D19-7765-DCB3-22DA3A61E86F","FX22041347")</f>
        <v>FX22041347</v>
      </c>
      <c r="F75" t="s">
        <v>19</v>
      </c>
      <c r="G75" t="s">
        <v>19</v>
      </c>
      <c r="H75" t="s">
        <v>85</v>
      </c>
      <c r="I75" t="s">
        <v>320</v>
      </c>
      <c r="J75">
        <v>0</v>
      </c>
      <c r="K75" t="s">
        <v>87</v>
      </c>
      <c r="L75" t="s">
        <v>88</v>
      </c>
      <c r="M75" t="s">
        <v>89</v>
      </c>
      <c r="N75">
        <v>2</v>
      </c>
      <c r="O75" s="1">
        <v>44664.545497685183</v>
      </c>
      <c r="P75" s="1">
        <v>44664.565983796296</v>
      </c>
      <c r="Q75">
        <v>1185</v>
      </c>
      <c r="R75">
        <v>585</v>
      </c>
      <c r="S75" t="b">
        <v>0</v>
      </c>
      <c r="T75" t="s">
        <v>90</v>
      </c>
      <c r="U75" t="b">
        <v>0</v>
      </c>
      <c r="V75" t="s">
        <v>131</v>
      </c>
      <c r="W75" s="1">
        <v>44664.550729166665</v>
      </c>
      <c r="X75">
        <v>447</v>
      </c>
      <c r="Y75">
        <v>9</v>
      </c>
      <c r="Z75">
        <v>0</v>
      </c>
      <c r="AA75">
        <v>9</v>
      </c>
      <c r="AB75">
        <v>15</v>
      </c>
      <c r="AC75">
        <v>2</v>
      </c>
      <c r="AD75">
        <v>-9</v>
      </c>
      <c r="AE75">
        <v>0</v>
      </c>
      <c r="AF75">
        <v>0</v>
      </c>
      <c r="AG75">
        <v>0</v>
      </c>
      <c r="AH75" t="s">
        <v>116</v>
      </c>
      <c r="AI75" s="1">
        <v>44664.565983796296</v>
      </c>
      <c r="AJ75">
        <v>138</v>
      </c>
      <c r="AK75">
        <v>0</v>
      </c>
      <c r="AL75">
        <v>0</v>
      </c>
      <c r="AM75">
        <v>0</v>
      </c>
      <c r="AN75">
        <v>15</v>
      </c>
      <c r="AO75">
        <v>0</v>
      </c>
      <c r="AP75">
        <v>-9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hidden="1" x14ac:dyDescent="0.45">
      <c r="A76" t="s">
        <v>321</v>
      </c>
      <c r="B76" t="s">
        <v>82</v>
      </c>
      <c r="C76" t="s">
        <v>214</v>
      </c>
      <c r="D76" t="s">
        <v>84</v>
      </c>
      <c r="E76" s="2" t="str">
        <f>HYPERLINK("capsilon://?command=openfolder&amp;siteaddress=FAM.docvelocity-na8.net&amp;folderid=FX9A76284F-D2F7-46E1-ED3B-00232D319279","FX22043240")</f>
        <v>FX22043240</v>
      </c>
      <c r="F76" t="s">
        <v>19</v>
      </c>
      <c r="G76" t="s">
        <v>19</v>
      </c>
      <c r="H76" t="s">
        <v>85</v>
      </c>
      <c r="I76" t="s">
        <v>322</v>
      </c>
      <c r="J76">
        <v>0</v>
      </c>
      <c r="K76" t="s">
        <v>87</v>
      </c>
      <c r="L76" t="s">
        <v>88</v>
      </c>
      <c r="M76" t="s">
        <v>89</v>
      </c>
      <c r="N76">
        <v>2</v>
      </c>
      <c r="O76" s="1">
        <v>44664.580543981479</v>
      </c>
      <c r="P76" s="1">
        <v>44664.66679398148</v>
      </c>
      <c r="Q76">
        <v>4981</v>
      </c>
      <c r="R76">
        <v>2471</v>
      </c>
      <c r="S76" t="b">
        <v>0</v>
      </c>
      <c r="T76" t="s">
        <v>90</v>
      </c>
      <c r="U76" t="b">
        <v>0</v>
      </c>
      <c r="V76" t="s">
        <v>323</v>
      </c>
      <c r="W76" s="1">
        <v>44664.596134259256</v>
      </c>
      <c r="X76">
        <v>1222</v>
      </c>
      <c r="Y76">
        <v>52</v>
      </c>
      <c r="Z76">
        <v>0</v>
      </c>
      <c r="AA76">
        <v>52</v>
      </c>
      <c r="AB76">
        <v>0</v>
      </c>
      <c r="AC76">
        <v>31</v>
      </c>
      <c r="AD76">
        <v>-52</v>
      </c>
      <c r="AE76">
        <v>0</v>
      </c>
      <c r="AF76">
        <v>0</v>
      </c>
      <c r="AG76">
        <v>0</v>
      </c>
      <c r="AH76" t="s">
        <v>135</v>
      </c>
      <c r="AI76" s="1">
        <v>44664.66679398148</v>
      </c>
      <c r="AJ76">
        <v>1099</v>
      </c>
      <c r="AK76">
        <v>1</v>
      </c>
      <c r="AL76">
        <v>0</v>
      </c>
      <c r="AM76">
        <v>1</v>
      </c>
      <c r="AN76">
        <v>0</v>
      </c>
      <c r="AO76">
        <v>3</v>
      </c>
      <c r="AP76">
        <v>-53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45">
      <c r="A77" t="s">
        <v>324</v>
      </c>
      <c r="B77" t="s">
        <v>82</v>
      </c>
      <c r="C77" t="s">
        <v>325</v>
      </c>
      <c r="D77" t="s">
        <v>84</v>
      </c>
      <c r="E77" s="2" t="str">
        <f>HYPERLINK("capsilon://?command=openfolder&amp;siteaddress=FAM.docvelocity-na8.net&amp;folderid=FX72D26553-650A-89F9-08F9-64B20D309ECF","FX220311432")</f>
        <v>FX220311432</v>
      </c>
      <c r="F77" t="s">
        <v>19</v>
      </c>
      <c r="G77" t="s">
        <v>19</v>
      </c>
      <c r="H77" t="s">
        <v>85</v>
      </c>
      <c r="I77" t="s">
        <v>326</v>
      </c>
      <c r="J77">
        <v>28</v>
      </c>
      <c r="K77" t="s">
        <v>87</v>
      </c>
      <c r="L77" t="s">
        <v>88</v>
      </c>
      <c r="M77" t="s">
        <v>89</v>
      </c>
      <c r="N77">
        <v>2</v>
      </c>
      <c r="O77" s="1">
        <v>44665.308993055558</v>
      </c>
      <c r="P77" s="1">
        <v>44665.326388888891</v>
      </c>
      <c r="Q77">
        <v>1143</v>
      </c>
      <c r="R77">
        <v>360</v>
      </c>
      <c r="S77" t="b">
        <v>0</v>
      </c>
      <c r="T77" t="s">
        <v>90</v>
      </c>
      <c r="U77" t="b">
        <v>0</v>
      </c>
      <c r="V77" t="s">
        <v>317</v>
      </c>
      <c r="W77" s="1">
        <v>44665.32439814815</v>
      </c>
      <c r="X77">
        <v>195</v>
      </c>
      <c r="Y77">
        <v>21</v>
      </c>
      <c r="Z77">
        <v>0</v>
      </c>
      <c r="AA77">
        <v>21</v>
      </c>
      <c r="AB77">
        <v>0</v>
      </c>
      <c r="AC77">
        <v>0</v>
      </c>
      <c r="AD77">
        <v>7</v>
      </c>
      <c r="AE77">
        <v>0</v>
      </c>
      <c r="AF77">
        <v>0</v>
      </c>
      <c r="AG77">
        <v>0</v>
      </c>
      <c r="AH77" t="s">
        <v>96</v>
      </c>
      <c r="AI77" s="1">
        <v>44665.326388888891</v>
      </c>
      <c r="AJ77">
        <v>165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45">
      <c r="A78" t="s">
        <v>327</v>
      </c>
      <c r="B78" t="s">
        <v>82</v>
      </c>
      <c r="C78" t="s">
        <v>328</v>
      </c>
      <c r="D78" t="s">
        <v>84</v>
      </c>
      <c r="E78" s="2" t="str">
        <f>HYPERLINK("capsilon://?command=openfolder&amp;siteaddress=FAM.docvelocity-na8.net&amp;folderid=FX0E9895E7-781B-D97A-2692-B06FE404EF2B","FX22036647")</f>
        <v>FX22036647</v>
      </c>
      <c r="F78" t="s">
        <v>19</v>
      </c>
      <c r="G78" t="s">
        <v>19</v>
      </c>
      <c r="H78" t="s">
        <v>85</v>
      </c>
      <c r="I78" t="s">
        <v>329</v>
      </c>
      <c r="J78">
        <v>256</v>
      </c>
      <c r="K78" t="s">
        <v>87</v>
      </c>
      <c r="L78" t="s">
        <v>88</v>
      </c>
      <c r="M78" t="s">
        <v>89</v>
      </c>
      <c r="N78">
        <v>2</v>
      </c>
      <c r="O78" s="1">
        <v>44665.441168981481</v>
      </c>
      <c r="P78" s="1">
        <v>44665.542824074073</v>
      </c>
      <c r="Q78">
        <v>4885</v>
      </c>
      <c r="R78">
        <v>3898</v>
      </c>
      <c r="S78" t="b">
        <v>0</v>
      </c>
      <c r="T78" t="s">
        <v>90</v>
      </c>
      <c r="U78" t="b">
        <v>0</v>
      </c>
      <c r="V78" t="s">
        <v>131</v>
      </c>
      <c r="W78" s="1">
        <v>44665.460381944446</v>
      </c>
      <c r="X78">
        <v>1653</v>
      </c>
      <c r="Y78">
        <v>215</v>
      </c>
      <c r="Z78">
        <v>0</v>
      </c>
      <c r="AA78">
        <v>215</v>
      </c>
      <c r="AB78">
        <v>0</v>
      </c>
      <c r="AC78">
        <v>4</v>
      </c>
      <c r="AD78">
        <v>41</v>
      </c>
      <c r="AE78">
        <v>0</v>
      </c>
      <c r="AF78">
        <v>0</v>
      </c>
      <c r="AG78">
        <v>0</v>
      </c>
      <c r="AH78" t="s">
        <v>273</v>
      </c>
      <c r="AI78" s="1">
        <v>44665.542824074073</v>
      </c>
      <c r="AJ78">
        <v>893</v>
      </c>
      <c r="AK78">
        <v>2</v>
      </c>
      <c r="AL78">
        <v>0</v>
      </c>
      <c r="AM78">
        <v>2</v>
      </c>
      <c r="AN78">
        <v>0</v>
      </c>
      <c r="AO78">
        <v>1</v>
      </c>
      <c r="AP78">
        <v>39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hidden="1" x14ac:dyDescent="0.45">
      <c r="A79" t="s">
        <v>330</v>
      </c>
      <c r="B79" t="s">
        <v>82</v>
      </c>
      <c r="C79" t="s">
        <v>287</v>
      </c>
      <c r="D79" t="s">
        <v>84</v>
      </c>
      <c r="E79" s="2" t="str">
        <f>HYPERLINK("capsilon://?command=openfolder&amp;siteaddress=FAM.docvelocity-na8.net&amp;folderid=FXDA1D1048-07BA-554F-A8B2-F3D8AE884A7B","FX22029412")</f>
        <v>FX22029412</v>
      </c>
      <c r="F79" t="s">
        <v>19</v>
      </c>
      <c r="G79" t="s">
        <v>19</v>
      </c>
      <c r="H79" t="s">
        <v>85</v>
      </c>
      <c r="I79" t="s">
        <v>331</v>
      </c>
      <c r="J79">
        <v>208</v>
      </c>
      <c r="K79" t="s">
        <v>87</v>
      </c>
      <c r="L79" t="s">
        <v>88</v>
      </c>
      <c r="M79" t="s">
        <v>89</v>
      </c>
      <c r="N79">
        <v>2</v>
      </c>
      <c r="O79" s="1">
        <v>44665.450856481482</v>
      </c>
      <c r="P79" s="1">
        <v>44665.553923611114</v>
      </c>
      <c r="Q79">
        <v>7000</v>
      </c>
      <c r="R79">
        <v>1905</v>
      </c>
      <c r="S79" t="b">
        <v>0</v>
      </c>
      <c r="T79" t="s">
        <v>90</v>
      </c>
      <c r="U79" t="b">
        <v>0</v>
      </c>
      <c r="V79" t="s">
        <v>317</v>
      </c>
      <c r="W79" s="1">
        <v>44665.46261574074</v>
      </c>
      <c r="X79">
        <v>946</v>
      </c>
      <c r="Y79">
        <v>188</v>
      </c>
      <c r="Z79">
        <v>0</v>
      </c>
      <c r="AA79">
        <v>188</v>
      </c>
      <c r="AB79">
        <v>0</v>
      </c>
      <c r="AC79">
        <v>15</v>
      </c>
      <c r="AD79">
        <v>20</v>
      </c>
      <c r="AE79">
        <v>0</v>
      </c>
      <c r="AF79">
        <v>0</v>
      </c>
      <c r="AG79">
        <v>0</v>
      </c>
      <c r="AH79" t="s">
        <v>273</v>
      </c>
      <c r="AI79" s="1">
        <v>44665.553923611114</v>
      </c>
      <c r="AJ79">
        <v>959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20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hidden="1" x14ac:dyDescent="0.45">
      <c r="A80" t="s">
        <v>332</v>
      </c>
      <c r="B80" t="s">
        <v>82</v>
      </c>
      <c r="C80" t="s">
        <v>333</v>
      </c>
      <c r="D80" t="s">
        <v>84</v>
      </c>
      <c r="E80" s="2" t="str">
        <f>HYPERLINK("capsilon://?command=openfolder&amp;siteaddress=FAM.docvelocity-na8.net&amp;folderid=FXD8D90000-7488-DA86-BF95-C45DC1A016A6","FX22044183")</f>
        <v>FX22044183</v>
      </c>
      <c r="F80" t="s">
        <v>19</v>
      </c>
      <c r="G80" t="s">
        <v>19</v>
      </c>
      <c r="H80" t="s">
        <v>85</v>
      </c>
      <c r="I80" t="s">
        <v>334</v>
      </c>
      <c r="J80">
        <v>120</v>
      </c>
      <c r="K80" t="s">
        <v>87</v>
      </c>
      <c r="L80" t="s">
        <v>88</v>
      </c>
      <c r="M80" t="s">
        <v>89</v>
      </c>
      <c r="N80">
        <v>2</v>
      </c>
      <c r="O80" s="1">
        <v>44665.454629629632</v>
      </c>
      <c r="P80" s="1">
        <v>44665.510150462964</v>
      </c>
      <c r="Q80">
        <v>2485</v>
      </c>
      <c r="R80">
        <v>2312</v>
      </c>
      <c r="S80" t="b">
        <v>0</v>
      </c>
      <c r="T80" t="s">
        <v>90</v>
      </c>
      <c r="U80" t="b">
        <v>1</v>
      </c>
      <c r="V80" t="s">
        <v>131</v>
      </c>
      <c r="W80" s="1">
        <v>44665.469270833331</v>
      </c>
      <c r="X80">
        <v>767</v>
      </c>
      <c r="Y80">
        <v>103</v>
      </c>
      <c r="Z80">
        <v>0</v>
      </c>
      <c r="AA80">
        <v>103</v>
      </c>
      <c r="AB80">
        <v>0</v>
      </c>
      <c r="AC80">
        <v>3</v>
      </c>
      <c r="AD80">
        <v>17</v>
      </c>
      <c r="AE80">
        <v>0</v>
      </c>
      <c r="AF80">
        <v>0</v>
      </c>
      <c r="AG80">
        <v>0</v>
      </c>
      <c r="AH80" t="s">
        <v>135</v>
      </c>
      <c r="AI80" s="1">
        <v>44665.510150462964</v>
      </c>
      <c r="AJ80">
        <v>1537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17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hidden="1" x14ac:dyDescent="0.45">
      <c r="A81" t="s">
        <v>335</v>
      </c>
      <c r="B81" t="s">
        <v>82</v>
      </c>
      <c r="C81" t="s">
        <v>233</v>
      </c>
      <c r="D81" t="s">
        <v>84</v>
      </c>
      <c r="E81" s="2" t="str">
        <f>HYPERLINK("capsilon://?command=openfolder&amp;siteaddress=FAM.docvelocity-na8.net&amp;folderid=FXAF6263D3-16A1-B4FC-D9BB-B5742714358B","FX22042509")</f>
        <v>FX22042509</v>
      </c>
      <c r="F81" t="s">
        <v>19</v>
      </c>
      <c r="G81" t="s">
        <v>19</v>
      </c>
      <c r="H81" t="s">
        <v>85</v>
      </c>
      <c r="I81" t="s">
        <v>336</v>
      </c>
      <c r="J81">
        <v>56</v>
      </c>
      <c r="K81" t="s">
        <v>87</v>
      </c>
      <c r="L81" t="s">
        <v>88</v>
      </c>
      <c r="M81" t="s">
        <v>89</v>
      </c>
      <c r="N81">
        <v>2</v>
      </c>
      <c r="O81" s="1">
        <v>44665.45621527778</v>
      </c>
      <c r="P81" s="1">
        <v>44665.578402777777</v>
      </c>
      <c r="Q81">
        <v>9299</v>
      </c>
      <c r="R81">
        <v>1258</v>
      </c>
      <c r="S81" t="b">
        <v>0</v>
      </c>
      <c r="T81" t="s">
        <v>90</v>
      </c>
      <c r="U81" t="b">
        <v>0</v>
      </c>
      <c r="V81" t="s">
        <v>317</v>
      </c>
      <c r="W81" s="1">
        <v>44665.474189814813</v>
      </c>
      <c r="X81">
        <v>1000</v>
      </c>
      <c r="Y81">
        <v>42</v>
      </c>
      <c r="Z81">
        <v>0</v>
      </c>
      <c r="AA81">
        <v>42</v>
      </c>
      <c r="AB81">
        <v>0</v>
      </c>
      <c r="AC81">
        <v>18</v>
      </c>
      <c r="AD81">
        <v>14</v>
      </c>
      <c r="AE81">
        <v>0</v>
      </c>
      <c r="AF81">
        <v>0</v>
      </c>
      <c r="AG81">
        <v>0</v>
      </c>
      <c r="AH81" t="s">
        <v>273</v>
      </c>
      <c r="AI81" s="1">
        <v>44665.578402777777</v>
      </c>
      <c r="AJ81">
        <v>216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13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hidden="1" x14ac:dyDescent="0.45">
      <c r="A82" t="s">
        <v>337</v>
      </c>
      <c r="B82" t="s">
        <v>82</v>
      </c>
      <c r="C82" t="s">
        <v>338</v>
      </c>
      <c r="D82" t="s">
        <v>84</v>
      </c>
      <c r="E82" s="2" t="str">
        <f>HYPERLINK("capsilon://?command=openfolder&amp;siteaddress=FAM.docvelocity-na8.net&amp;folderid=FX534D5114-9099-594A-37B3-B8B731BF4D28","FX22044061")</f>
        <v>FX22044061</v>
      </c>
      <c r="F82" t="s">
        <v>19</v>
      </c>
      <c r="G82" t="s">
        <v>19</v>
      </c>
      <c r="H82" t="s">
        <v>85</v>
      </c>
      <c r="I82" t="s">
        <v>339</v>
      </c>
      <c r="J82">
        <v>69</v>
      </c>
      <c r="K82" t="s">
        <v>87</v>
      </c>
      <c r="L82" t="s">
        <v>88</v>
      </c>
      <c r="M82" t="s">
        <v>89</v>
      </c>
      <c r="N82">
        <v>2</v>
      </c>
      <c r="O82" s="1">
        <v>44665.457673611112</v>
      </c>
      <c r="P82" s="1">
        <v>44665.580300925925</v>
      </c>
      <c r="Q82">
        <v>10146</v>
      </c>
      <c r="R82">
        <v>449</v>
      </c>
      <c r="S82" t="b">
        <v>0</v>
      </c>
      <c r="T82" t="s">
        <v>90</v>
      </c>
      <c r="U82" t="b">
        <v>0</v>
      </c>
      <c r="V82" t="s">
        <v>111</v>
      </c>
      <c r="W82" s="1">
        <v>44665.46533564815</v>
      </c>
      <c r="X82">
        <v>286</v>
      </c>
      <c r="Y82">
        <v>57</v>
      </c>
      <c r="Z82">
        <v>0</v>
      </c>
      <c r="AA82">
        <v>57</v>
      </c>
      <c r="AB82">
        <v>0</v>
      </c>
      <c r="AC82">
        <v>4</v>
      </c>
      <c r="AD82">
        <v>12</v>
      </c>
      <c r="AE82">
        <v>0</v>
      </c>
      <c r="AF82">
        <v>0</v>
      </c>
      <c r="AG82">
        <v>0</v>
      </c>
      <c r="AH82" t="s">
        <v>273</v>
      </c>
      <c r="AI82" s="1">
        <v>44665.580300925925</v>
      </c>
      <c r="AJ82">
        <v>163</v>
      </c>
      <c r="AK82">
        <v>3</v>
      </c>
      <c r="AL82">
        <v>0</v>
      </c>
      <c r="AM82">
        <v>3</v>
      </c>
      <c r="AN82">
        <v>0</v>
      </c>
      <c r="AO82">
        <v>3</v>
      </c>
      <c r="AP82">
        <v>9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hidden="1" x14ac:dyDescent="0.45">
      <c r="A83" t="s">
        <v>340</v>
      </c>
      <c r="B83" t="s">
        <v>82</v>
      </c>
      <c r="C83" t="s">
        <v>227</v>
      </c>
      <c r="D83" t="s">
        <v>84</v>
      </c>
      <c r="E83" s="2" t="str">
        <f>HYPERLINK("capsilon://?command=openfolder&amp;siteaddress=FAM.docvelocity-na8.net&amp;folderid=FXB59A85BC-FBC1-FF2C-0AB2-0595515B4FFB","FX2112751")</f>
        <v>FX2112751</v>
      </c>
      <c r="F83" t="s">
        <v>19</v>
      </c>
      <c r="G83" t="s">
        <v>19</v>
      </c>
      <c r="H83" t="s">
        <v>85</v>
      </c>
      <c r="I83" t="s">
        <v>341</v>
      </c>
      <c r="J83">
        <v>118</v>
      </c>
      <c r="K83" t="s">
        <v>87</v>
      </c>
      <c r="L83" t="s">
        <v>88</v>
      </c>
      <c r="M83" t="s">
        <v>89</v>
      </c>
      <c r="N83">
        <v>2</v>
      </c>
      <c r="O83" s="1">
        <v>44665.466064814813</v>
      </c>
      <c r="P83" s="1">
        <v>44665.582696759258</v>
      </c>
      <c r="Q83">
        <v>9452</v>
      </c>
      <c r="R83">
        <v>625</v>
      </c>
      <c r="S83" t="b">
        <v>0</v>
      </c>
      <c r="T83" t="s">
        <v>90</v>
      </c>
      <c r="U83" t="b">
        <v>0</v>
      </c>
      <c r="V83" t="s">
        <v>111</v>
      </c>
      <c r="W83" s="1">
        <v>44665.475034722222</v>
      </c>
      <c r="X83">
        <v>340</v>
      </c>
      <c r="Y83">
        <v>98</v>
      </c>
      <c r="Z83">
        <v>0</v>
      </c>
      <c r="AA83">
        <v>98</v>
      </c>
      <c r="AB83">
        <v>0</v>
      </c>
      <c r="AC83">
        <v>11</v>
      </c>
      <c r="AD83">
        <v>20</v>
      </c>
      <c r="AE83">
        <v>0</v>
      </c>
      <c r="AF83">
        <v>0</v>
      </c>
      <c r="AG83">
        <v>0</v>
      </c>
      <c r="AH83" t="s">
        <v>273</v>
      </c>
      <c r="AI83" s="1">
        <v>44665.582696759258</v>
      </c>
      <c r="AJ83">
        <v>206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20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hidden="1" x14ac:dyDescent="0.45">
      <c r="A84" t="s">
        <v>342</v>
      </c>
      <c r="B84" t="s">
        <v>82</v>
      </c>
      <c r="C84" t="s">
        <v>227</v>
      </c>
      <c r="D84" t="s">
        <v>84</v>
      </c>
      <c r="E84" s="2" t="str">
        <f>HYPERLINK("capsilon://?command=openfolder&amp;siteaddress=FAM.docvelocity-na8.net&amp;folderid=FXB59A85BC-FBC1-FF2C-0AB2-0595515B4FFB","FX2112751")</f>
        <v>FX2112751</v>
      </c>
      <c r="F84" t="s">
        <v>19</v>
      </c>
      <c r="G84" t="s">
        <v>19</v>
      </c>
      <c r="H84" t="s">
        <v>85</v>
      </c>
      <c r="I84" t="s">
        <v>343</v>
      </c>
      <c r="J84">
        <v>44</v>
      </c>
      <c r="K84" t="s">
        <v>87</v>
      </c>
      <c r="L84" t="s">
        <v>88</v>
      </c>
      <c r="M84" t="s">
        <v>89</v>
      </c>
      <c r="N84">
        <v>2</v>
      </c>
      <c r="O84" s="1">
        <v>44665.46670138889</v>
      </c>
      <c r="P84" s="1">
        <v>44665.583923611113</v>
      </c>
      <c r="Q84">
        <v>9636</v>
      </c>
      <c r="R84">
        <v>492</v>
      </c>
      <c r="S84" t="b">
        <v>0</v>
      </c>
      <c r="T84" t="s">
        <v>90</v>
      </c>
      <c r="U84" t="b">
        <v>0</v>
      </c>
      <c r="V84" t="s">
        <v>131</v>
      </c>
      <c r="W84" s="1">
        <v>44665.475717592592</v>
      </c>
      <c r="X84">
        <v>387</v>
      </c>
      <c r="Y84">
        <v>39</v>
      </c>
      <c r="Z84">
        <v>0</v>
      </c>
      <c r="AA84">
        <v>39</v>
      </c>
      <c r="AB84">
        <v>0</v>
      </c>
      <c r="AC84">
        <v>1</v>
      </c>
      <c r="AD84">
        <v>5</v>
      </c>
      <c r="AE84">
        <v>0</v>
      </c>
      <c r="AF84">
        <v>0</v>
      </c>
      <c r="AG84">
        <v>0</v>
      </c>
      <c r="AH84" t="s">
        <v>273</v>
      </c>
      <c r="AI84" s="1">
        <v>44665.583923611113</v>
      </c>
      <c r="AJ84">
        <v>105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hidden="1" x14ac:dyDescent="0.45">
      <c r="A85" t="s">
        <v>344</v>
      </c>
      <c r="B85" t="s">
        <v>82</v>
      </c>
      <c r="C85" t="s">
        <v>345</v>
      </c>
      <c r="D85" t="s">
        <v>84</v>
      </c>
      <c r="E85" s="2" t="str">
        <f>HYPERLINK("capsilon://?command=openfolder&amp;siteaddress=FAM.docvelocity-na8.net&amp;folderid=FX4E095F8A-EE1B-52AC-1661-CFDB5808F14C","FX22023558")</f>
        <v>FX22023558</v>
      </c>
      <c r="F85" t="s">
        <v>19</v>
      </c>
      <c r="G85" t="s">
        <v>19</v>
      </c>
      <c r="H85" t="s">
        <v>85</v>
      </c>
      <c r="I85" t="s">
        <v>346</v>
      </c>
      <c r="J85">
        <v>1173</v>
      </c>
      <c r="K85" t="s">
        <v>87</v>
      </c>
      <c r="L85" t="s">
        <v>88</v>
      </c>
      <c r="M85" t="s">
        <v>89</v>
      </c>
      <c r="N85">
        <v>2</v>
      </c>
      <c r="O85" s="1">
        <v>44665.473483796297</v>
      </c>
      <c r="P85" s="1">
        <v>44665.633252314816</v>
      </c>
      <c r="Q85">
        <v>6297</v>
      </c>
      <c r="R85">
        <v>7507</v>
      </c>
      <c r="S85" t="b">
        <v>0</v>
      </c>
      <c r="T85" t="s">
        <v>90</v>
      </c>
      <c r="U85" t="b">
        <v>0</v>
      </c>
      <c r="V85" t="s">
        <v>347</v>
      </c>
      <c r="W85" s="1">
        <v>44665.623483796298</v>
      </c>
      <c r="X85">
        <v>2205</v>
      </c>
      <c r="Y85">
        <v>222</v>
      </c>
      <c r="Z85">
        <v>0</v>
      </c>
      <c r="AA85">
        <v>222</v>
      </c>
      <c r="AB85">
        <v>7573</v>
      </c>
      <c r="AC85">
        <v>51</v>
      </c>
      <c r="AD85">
        <v>951</v>
      </c>
      <c r="AE85">
        <v>0</v>
      </c>
      <c r="AF85">
        <v>0</v>
      </c>
      <c r="AG85">
        <v>0</v>
      </c>
      <c r="AH85" t="s">
        <v>103</v>
      </c>
      <c r="AI85" s="1">
        <v>44665.633252314816</v>
      </c>
      <c r="AJ85">
        <v>818</v>
      </c>
      <c r="AK85">
        <v>5</v>
      </c>
      <c r="AL85">
        <v>0</v>
      </c>
      <c r="AM85">
        <v>5</v>
      </c>
      <c r="AN85">
        <v>508</v>
      </c>
      <c r="AO85">
        <v>4</v>
      </c>
      <c r="AP85">
        <v>946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hidden="1" x14ac:dyDescent="0.45">
      <c r="A86" t="s">
        <v>348</v>
      </c>
      <c r="B86" t="s">
        <v>82</v>
      </c>
      <c r="C86" t="s">
        <v>349</v>
      </c>
      <c r="D86" t="s">
        <v>84</v>
      </c>
      <c r="E86" s="2" t="str">
        <f>HYPERLINK("capsilon://?command=openfolder&amp;siteaddress=FAM.docvelocity-na8.net&amp;folderid=FX710157F7-7F91-CE12-6799-040DD1F6B081","FX22044775")</f>
        <v>FX22044775</v>
      </c>
      <c r="F86" t="s">
        <v>19</v>
      </c>
      <c r="G86" t="s">
        <v>19</v>
      </c>
      <c r="H86" t="s">
        <v>85</v>
      </c>
      <c r="I86" t="s">
        <v>350</v>
      </c>
      <c r="J86">
        <v>448</v>
      </c>
      <c r="K86" t="s">
        <v>87</v>
      </c>
      <c r="L86" t="s">
        <v>88</v>
      </c>
      <c r="M86" t="s">
        <v>89</v>
      </c>
      <c r="N86">
        <v>2</v>
      </c>
      <c r="O86" s="1">
        <v>44665.506956018522</v>
      </c>
      <c r="P86" s="1">
        <v>44665.594108796293</v>
      </c>
      <c r="Q86">
        <v>4780</v>
      </c>
      <c r="R86">
        <v>2750</v>
      </c>
      <c r="S86" t="b">
        <v>0</v>
      </c>
      <c r="T86" t="s">
        <v>90</v>
      </c>
      <c r="U86" t="b">
        <v>0</v>
      </c>
      <c r="V86" t="s">
        <v>241</v>
      </c>
      <c r="W86" s="1">
        <v>44665.530659722222</v>
      </c>
      <c r="X86">
        <v>1871</v>
      </c>
      <c r="Y86">
        <v>308</v>
      </c>
      <c r="Z86">
        <v>0</v>
      </c>
      <c r="AA86">
        <v>308</v>
      </c>
      <c r="AB86">
        <v>0</v>
      </c>
      <c r="AC86">
        <v>25</v>
      </c>
      <c r="AD86">
        <v>140</v>
      </c>
      <c r="AE86">
        <v>0</v>
      </c>
      <c r="AF86">
        <v>0</v>
      </c>
      <c r="AG86">
        <v>0</v>
      </c>
      <c r="AH86" t="s">
        <v>273</v>
      </c>
      <c r="AI86" s="1">
        <v>44665.594108796293</v>
      </c>
      <c r="AJ86">
        <v>879</v>
      </c>
      <c r="AK86">
        <v>8</v>
      </c>
      <c r="AL86">
        <v>0</v>
      </c>
      <c r="AM86">
        <v>8</v>
      </c>
      <c r="AN86">
        <v>0</v>
      </c>
      <c r="AO86">
        <v>8</v>
      </c>
      <c r="AP86">
        <v>132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hidden="1" x14ac:dyDescent="0.45">
      <c r="A87" t="s">
        <v>351</v>
      </c>
      <c r="B87" t="s">
        <v>82</v>
      </c>
      <c r="C87" t="s">
        <v>349</v>
      </c>
      <c r="D87" t="s">
        <v>84</v>
      </c>
      <c r="E87" s="2" t="str">
        <f>HYPERLINK("capsilon://?command=openfolder&amp;siteaddress=FAM.docvelocity-na8.net&amp;folderid=FX710157F7-7F91-CE12-6799-040DD1F6B081","FX22044775")</f>
        <v>FX22044775</v>
      </c>
      <c r="F87" t="s">
        <v>19</v>
      </c>
      <c r="G87" t="s">
        <v>19</v>
      </c>
      <c r="H87" t="s">
        <v>85</v>
      </c>
      <c r="I87" t="s">
        <v>352</v>
      </c>
      <c r="J87">
        <v>87</v>
      </c>
      <c r="K87" t="s">
        <v>87</v>
      </c>
      <c r="L87" t="s">
        <v>88</v>
      </c>
      <c r="M87" t="s">
        <v>89</v>
      </c>
      <c r="N87">
        <v>2</v>
      </c>
      <c r="O87" s="1">
        <v>44665.50854166667</v>
      </c>
      <c r="P87" s="1">
        <v>44665.620891203704</v>
      </c>
      <c r="Q87">
        <v>9010</v>
      </c>
      <c r="R87">
        <v>697</v>
      </c>
      <c r="S87" t="b">
        <v>0</v>
      </c>
      <c r="T87" t="s">
        <v>90</v>
      </c>
      <c r="U87" t="b">
        <v>0</v>
      </c>
      <c r="V87" t="s">
        <v>184</v>
      </c>
      <c r="W87" s="1">
        <v>44665.515543981484</v>
      </c>
      <c r="X87">
        <v>382</v>
      </c>
      <c r="Y87">
        <v>77</v>
      </c>
      <c r="Z87">
        <v>0</v>
      </c>
      <c r="AA87">
        <v>77</v>
      </c>
      <c r="AB87">
        <v>0</v>
      </c>
      <c r="AC87">
        <v>2</v>
      </c>
      <c r="AD87">
        <v>10</v>
      </c>
      <c r="AE87">
        <v>0</v>
      </c>
      <c r="AF87">
        <v>0</v>
      </c>
      <c r="AG87">
        <v>0</v>
      </c>
      <c r="AH87" t="s">
        <v>103</v>
      </c>
      <c r="AI87" s="1">
        <v>44665.620891203704</v>
      </c>
      <c r="AJ87">
        <v>312</v>
      </c>
      <c r="AK87">
        <v>9</v>
      </c>
      <c r="AL87">
        <v>0</v>
      </c>
      <c r="AM87">
        <v>9</v>
      </c>
      <c r="AN87">
        <v>0</v>
      </c>
      <c r="AO87">
        <v>7</v>
      </c>
      <c r="AP87">
        <v>1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hidden="1" x14ac:dyDescent="0.45">
      <c r="A88" t="s">
        <v>353</v>
      </c>
      <c r="B88" t="s">
        <v>82</v>
      </c>
      <c r="C88" t="s">
        <v>354</v>
      </c>
      <c r="D88" t="s">
        <v>84</v>
      </c>
      <c r="E88" s="2" t="str">
        <f>HYPERLINK("capsilon://?command=openfolder&amp;siteaddress=FAM.docvelocity-na8.net&amp;folderid=FX807784C0-F751-341D-8C28-4478DDC4F472","FX22039224")</f>
        <v>FX22039224</v>
      </c>
      <c r="F88" t="s">
        <v>19</v>
      </c>
      <c r="G88" t="s">
        <v>19</v>
      </c>
      <c r="H88" t="s">
        <v>85</v>
      </c>
      <c r="I88" t="s">
        <v>355</v>
      </c>
      <c r="J88">
        <v>0</v>
      </c>
      <c r="K88" t="s">
        <v>87</v>
      </c>
      <c r="L88" t="s">
        <v>88</v>
      </c>
      <c r="M88" t="s">
        <v>89</v>
      </c>
      <c r="N88">
        <v>2</v>
      </c>
      <c r="O88" s="1">
        <v>44665.517013888886</v>
      </c>
      <c r="P88" s="1">
        <v>44665.61986111111</v>
      </c>
      <c r="Q88">
        <v>8781</v>
      </c>
      <c r="R88">
        <v>105</v>
      </c>
      <c r="S88" t="b">
        <v>0</v>
      </c>
      <c r="T88" t="s">
        <v>90</v>
      </c>
      <c r="U88" t="b">
        <v>0</v>
      </c>
      <c r="V88" t="s">
        <v>356</v>
      </c>
      <c r="W88" s="1">
        <v>44665.518888888888</v>
      </c>
      <c r="X88">
        <v>82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273</v>
      </c>
      <c r="AI88" s="1">
        <v>44665.61986111111</v>
      </c>
      <c r="AJ88">
        <v>23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hidden="1" x14ac:dyDescent="0.45">
      <c r="A89" t="s">
        <v>357</v>
      </c>
      <c r="B89" t="s">
        <v>82</v>
      </c>
      <c r="C89" t="s">
        <v>190</v>
      </c>
      <c r="D89" t="s">
        <v>84</v>
      </c>
      <c r="E89" s="2" t="str">
        <f>HYPERLINK("capsilon://?command=openfolder&amp;siteaddress=FAM.docvelocity-na8.net&amp;folderid=FX433BC098-F307-D372-9BDE-312CB0DB4EFE","FX22043294")</f>
        <v>FX22043294</v>
      </c>
      <c r="F89" t="s">
        <v>19</v>
      </c>
      <c r="G89" t="s">
        <v>19</v>
      </c>
      <c r="H89" t="s">
        <v>85</v>
      </c>
      <c r="I89" t="s">
        <v>358</v>
      </c>
      <c r="J89">
        <v>350</v>
      </c>
      <c r="K89" t="s">
        <v>87</v>
      </c>
      <c r="L89" t="s">
        <v>88</v>
      </c>
      <c r="M89" t="s">
        <v>89</v>
      </c>
      <c r="N89">
        <v>1</v>
      </c>
      <c r="O89" s="1">
        <v>44665.522488425922</v>
      </c>
      <c r="P89" s="1">
        <v>44665.538993055554</v>
      </c>
      <c r="Q89">
        <v>1175</v>
      </c>
      <c r="R89">
        <v>251</v>
      </c>
      <c r="S89" t="b">
        <v>0</v>
      </c>
      <c r="T89" t="s">
        <v>90</v>
      </c>
      <c r="U89" t="b">
        <v>0</v>
      </c>
      <c r="V89" t="s">
        <v>205</v>
      </c>
      <c r="W89" s="1">
        <v>44665.538993055554</v>
      </c>
      <c r="X89">
        <v>119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350</v>
      </c>
      <c r="AE89">
        <v>335</v>
      </c>
      <c r="AF89">
        <v>0</v>
      </c>
      <c r="AG89">
        <v>4</v>
      </c>
      <c r="AH89" t="s">
        <v>90</v>
      </c>
      <c r="AI89" t="s">
        <v>90</v>
      </c>
      <c r="AJ89" t="s">
        <v>90</v>
      </c>
      <c r="AK89" t="s">
        <v>90</v>
      </c>
      <c r="AL89" t="s">
        <v>90</v>
      </c>
      <c r="AM89" t="s">
        <v>90</v>
      </c>
      <c r="AN89" t="s">
        <v>90</v>
      </c>
      <c r="AO89" t="s">
        <v>90</v>
      </c>
      <c r="AP89" t="s">
        <v>90</v>
      </c>
      <c r="AQ89" t="s">
        <v>90</v>
      </c>
      <c r="AR89" t="s">
        <v>90</v>
      </c>
      <c r="AS89" t="s">
        <v>90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hidden="1" x14ac:dyDescent="0.45">
      <c r="A90" t="s">
        <v>359</v>
      </c>
      <c r="B90" t="s">
        <v>82</v>
      </c>
      <c r="C90" t="s">
        <v>281</v>
      </c>
      <c r="D90" t="s">
        <v>84</v>
      </c>
      <c r="E90" s="2" t="str">
        <f>HYPERLINK("capsilon://?command=openfolder&amp;siteaddress=FAM.docvelocity-na8.net&amp;folderid=FX09F5403C-B19C-90FF-1486-92BCD9D82102","FX22042888")</f>
        <v>FX22042888</v>
      </c>
      <c r="F90" t="s">
        <v>19</v>
      </c>
      <c r="G90" t="s">
        <v>19</v>
      </c>
      <c r="H90" t="s">
        <v>85</v>
      </c>
      <c r="I90" t="s">
        <v>360</v>
      </c>
      <c r="J90">
        <v>56</v>
      </c>
      <c r="K90" t="s">
        <v>87</v>
      </c>
      <c r="L90" t="s">
        <v>88</v>
      </c>
      <c r="M90" t="s">
        <v>89</v>
      </c>
      <c r="N90">
        <v>2</v>
      </c>
      <c r="O90" s="1">
        <v>44665.537708333337</v>
      </c>
      <c r="P90" s="1">
        <v>44665.620104166665</v>
      </c>
      <c r="Q90">
        <v>6779</v>
      </c>
      <c r="R90">
        <v>340</v>
      </c>
      <c r="S90" t="b">
        <v>0</v>
      </c>
      <c r="T90" t="s">
        <v>90</v>
      </c>
      <c r="U90" t="b">
        <v>0</v>
      </c>
      <c r="V90" t="s">
        <v>356</v>
      </c>
      <c r="W90" s="1">
        <v>44665.541446759256</v>
      </c>
      <c r="X90">
        <v>319</v>
      </c>
      <c r="Y90">
        <v>0</v>
      </c>
      <c r="Z90">
        <v>0</v>
      </c>
      <c r="AA90">
        <v>0</v>
      </c>
      <c r="AB90">
        <v>42</v>
      </c>
      <c r="AC90">
        <v>0</v>
      </c>
      <c r="AD90">
        <v>56</v>
      </c>
      <c r="AE90">
        <v>0</v>
      </c>
      <c r="AF90">
        <v>0</v>
      </c>
      <c r="AG90">
        <v>0</v>
      </c>
      <c r="AH90" t="s">
        <v>273</v>
      </c>
      <c r="AI90" s="1">
        <v>44665.620104166665</v>
      </c>
      <c r="AJ90">
        <v>21</v>
      </c>
      <c r="AK90">
        <v>0</v>
      </c>
      <c r="AL90">
        <v>0</v>
      </c>
      <c r="AM90">
        <v>0</v>
      </c>
      <c r="AN90">
        <v>42</v>
      </c>
      <c r="AO90">
        <v>0</v>
      </c>
      <c r="AP90">
        <v>56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hidden="1" x14ac:dyDescent="0.45">
      <c r="A91" t="s">
        <v>361</v>
      </c>
      <c r="B91" t="s">
        <v>82</v>
      </c>
      <c r="C91" t="s">
        <v>190</v>
      </c>
      <c r="D91" t="s">
        <v>84</v>
      </c>
      <c r="E91" s="2" t="str">
        <f>HYPERLINK("capsilon://?command=openfolder&amp;siteaddress=FAM.docvelocity-na8.net&amp;folderid=FX433BC098-F307-D372-9BDE-312CB0DB4EFE","FX22043294")</f>
        <v>FX22043294</v>
      </c>
      <c r="F91" t="s">
        <v>19</v>
      </c>
      <c r="G91" t="s">
        <v>19</v>
      </c>
      <c r="H91" t="s">
        <v>85</v>
      </c>
      <c r="I91" t="s">
        <v>358</v>
      </c>
      <c r="J91">
        <v>374</v>
      </c>
      <c r="K91" t="s">
        <v>87</v>
      </c>
      <c r="L91" t="s">
        <v>88</v>
      </c>
      <c r="M91" t="s">
        <v>89</v>
      </c>
      <c r="N91">
        <v>2</v>
      </c>
      <c r="O91" s="1">
        <v>44665.539710648147</v>
      </c>
      <c r="P91" s="1">
        <v>44665.575891203705</v>
      </c>
      <c r="Q91">
        <v>652</v>
      </c>
      <c r="R91">
        <v>2474</v>
      </c>
      <c r="S91" t="b">
        <v>0</v>
      </c>
      <c r="T91" t="s">
        <v>90</v>
      </c>
      <c r="U91" t="b">
        <v>1</v>
      </c>
      <c r="V91" t="s">
        <v>241</v>
      </c>
      <c r="W91" s="1">
        <v>44665.547060185185</v>
      </c>
      <c r="X91">
        <v>500</v>
      </c>
      <c r="Y91">
        <v>304</v>
      </c>
      <c r="Z91">
        <v>0</v>
      </c>
      <c r="AA91">
        <v>304</v>
      </c>
      <c r="AB91">
        <v>0</v>
      </c>
      <c r="AC91">
        <v>27</v>
      </c>
      <c r="AD91">
        <v>70</v>
      </c>
      <c r="AE91">
        <v>0</v>
      </c>
      <c r="AF91">
        <v>0</v>
      </c>
      <c r="AG91">
        <v>0</v>
      </c>
      <c r="AH91" t="s">
        <v>273</v>
      </c>
      <c r="AI91" s="1">
        <v>44665.575891203705</v>
      </c>
      <c r="AJ91">
        <v>1897</v>
      </c>
      <c r="AK91">
        <v>18</v>
      </c>
      <c r="AL91">
        <v>0</v>
      </c>
      <c r="AM91">
        <v>18</v>
      </c>
      <c r="AN91">
        <v>0</v>
      </c>
      <c r="AO91">
        <v>18</v>
      </c>
      <c r="AP91">
        <v>52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hidden="1" x14ac:dyDescent="0.45">
      <c r="A92" t="s">
        <v>362</v>
      </c>
      <c r="B92" t="s">
        <v>82</v>
      </c>
      <c r="C92" t="s">
        <v>363</v>
      </c>
      <c r="D92" t="s">
        <v>84</v>
      </c>
      <c r="E92" s="2" t="str">
        <f>HYPERLINK("capsilon://?command=openfolder&amp;siteaddress=FAM.docvelocity-na8.net&amp;folderid=FX689422F5-43EA-A942-2EE4-F226ADB616D9","FX2203213")</f>
        <v>FX2203213</v>
      </c>
      <c r="F92" t="s">
        <v>19</v>
      </c>
      <c r="G92" t="s">
        <v>19</v>
      </c>
      <c r="H92" t="s">
        <v>85</v>
      </c>
      <c r="I92" t="s">
        <v>364</v>
      </c>
      <c r="J92">
        <v>0</v>
      </c>
      <c r="K92" t="s">
        <v>87</v>
      </c>
      <c r="L92" t="s">
        <v>88</v>
      </c>
      <c r="M92" t="s">
        <v>89</v>
      </c>
      <c r="N92">
        <v>2</v>
      </c>
      <c r="O92" s="1">
        <v>44665.560949074075</v>
      </c>
      <c r="P92" s="1">
        <v>44665.620520833334</v>
      </c>
      <c r="Q92">
        <v>5040</v>
      </c>
      <c r="R92">
        <v>107</v>
      </c>
      <c r="S92" t="b">
        <v>0</v>
      </c>
      <c r="T92" t="s">
        <v>90</v>
      </c>
      <c r="U92" t="b">
        <v>0</v>
      </c>
      <c r="V92" t="s">
        <v>356</v>
      </c>
      <c r="W92" s="1">
        <v>44665.581759259258</v>
      </c>
      <c r="X92">
        <v>44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273</v>
      </c>
      <c r="AI92" s="1">
        <v>44665.620520833334</v>
      </c>
      <c r="AJ92">
        <v>35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hidden="1" x14ac:dyDescent="0.45">
      <c r="A93" t="s">
        <v>365</v>
      </c>
      <c r="B93" t="s">
        <v>82</v>
      </c>
      <c r="C93" t="s">
        <v>366</v>
      </c>
      <c r="D93" t="s">
        <v>84</v>
      </c>
      <c r="E93" s="2" t="str">
        <f>HYPERLINK("capsilon://?command=openfolder&amp;siteaddress=FAM.docvelocity-na8.net&amp;folderid=FX5151F755-5E9E-DCFE-122A-845C0280D4E0","FX22044041")</f>
        <v>FX22044041</v>
      </c>
      <c r="F93" t="s">
        <v>19</v>
      </c>
      <c r="G93" t="s">
        <v>19</v>
      </c>
      <c r="H93" t="s">
        <v>85</v>
      </c>
      <c r="I93" t="s">
        <v>367</v>
      </c>
      <c r="J93">
        <v>386</v>
      </c>
      <c r="K93" t="s">
        <v>87</v>
      </c>
      <c r="L93" t="s">
        <v>88</v>
      </c>
      <c r="M93" t="s">
        <v>89</v>
      </c>
      <c r="N93">
        <v>2</v>
      </c>
      <c r="O93" s="1">
        <v>44665.56391203704</v>
      </c>
      <c r="P93" s="1">
        <v>44665.630914351852</v>
      </c>
      <c r="Q93">
        <v>3503</v>
      </c>
      <c r="R93">
        <v>2286</v>
      </c>
      <c r="S93" t="b">
        <v>0</v>
      </c>
      <c r="T93" t="s">
        <v>90</v>
      </c>
      <c r="U93" t="b">
        <v>0</v>
      </c>
      <c r="V93" t="s">
        <v>356</v>
      </c>
      <c r="W93" s="1">
        <v>44665.59752314815</v>
      </c>
      <c r="X93">
        <v>1361</v>
      </c>
      <c r="Y93">
        <v>314</v>
      </c>
      <c r="Z93">
        <v>0</v>
      </c>
      <c r="AA93">
        <v>314</v>
      </c>
      <c r="AB93">
        <v>0</v>
      </c>
      <c r="AC93">
        <v>34</v>
      </c>
      <c r="AD93">
        <v>72</v>
      </c>
      <c r="AE93">
        <v>0</v>
      </c>
      <c r="AF93">
        <v>0</v>
      </c>
      <c r="AG93">
        <v>0</v>
      </c>
      <c r="AH93" t="s">
        <v>273</v>
      </c>
      <c r="AI93" s="1">
        <v>44665.630914351852</v>
      </c>
      <c r="AJ93">
        <v>897</v>
      </c>
      <c r="AK93">
        <v>5</v>
      </c>
      <c r="AL93">
        <v>0</v>
      </c>
      <c r="AM93">
        <v>5</v>
      </c>
      <c r="AN93">
        <v>0</v>
      </c>
      <c r="AO93">
        <v>5</v>
      </c>
      <c r="AP93">
        <v>67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hidden="1" x14ac:dyDescent="0.45">
      <c r="A94" t="s">
        <v>368</v>
      </c>
      <c r="B94" t="s">
        <v>82</v>
      </c>
      <c r="C94" t="s">
        <v>369</v>
      </c>
      <c r="D94" t="s">
        <v>84</v>
      </c>
      <c r="E94" s="2" t="str">
        <f>HYPERLINK("capsilon://?command=openfolder&amp;siteaddress=FAM.docvelocity-na8.net&amp;folderid=FX7C11112A-1D06-3381-3F81-74077B88A06B","FX22044818")</f>
        <v>FX22044818</v>
      </c>
      <c r="F94" t="s">
        <v>19</v>
      </c>
      <c r="G94" t="s">
        <v>19</v>
      </c>
      <c r="H94" t="s">
        <v>85</v>
      </c>
      <c r="I94" t="s">
        <v>370</v>
      </c>
      <c r="J94">
        <v>192</v>
      </c>
      <c r="K94" t="s">
        <v>87</v>
      </c>
      <c r="L94" t="s">
        <v>88</v>
      </c>
      <c r="M94" t="s">
        <v>89</v>
      </c>
      <c r="N94">
        <v>2</v>
      </c>
      <c r="O94" s="1">
        <v>44665.56590277778</v>
      </c>
      <c r="P94" s="1">
        <v>44665.623773148145</v>
      </c>
      <c r="Q94">
        <v>3719</v>
      </c>
      <c r="R94">
        <v>1281</v>
      </c>
      <c r="S94" t="b">
        <v>0</v>
      </c>
      <c r="T94" t="s">
        <v>90</v>
      </c>
      <c r="U94" t="b">
        <v>0</v>
      </c>
      <c r="V94" t="s">
        <v>131</v>
      </c>
      <c r="W94" s="1">
        <v>44665.591736111113</v>
      </c>
      <c r="X94">
        <v>1007</v>
      </c>
      <c r="Y94">
        <v>165</v>
      </c>
      <c r="Z94">
        <v>0</v>
      </c>
      <c r="AA94">
        <v>165</v>
      </c>
      <c r="AB94">
        <v>0</v>
      </c>
      <c r="AC94">
        <v>4</v>
      </c>
      <c r="AD94">
        <v>27</v>
      </c>
      <c r="AE94">
        <v>0</v>
      </c>
      <c r="AF94">
        <v>0</v>
      </c>
      <c r="AG94">
        <v>0</v>
      </c>
      <c r="AH94" t="s">
        <v>103</v>
      </c>
      <c r="AI94" s="1">
        <v>44665.623773148145</v>
      </c>
      <c r="AJ94">
        <v>248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27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hidden="1" x14ac:dyDescent="0.45">
      <c r="A95" t="s">
        <v>371</v>
      </c>
      <c r="B95" t="s">
        <v>82</v>
      </c>
      <c r="C95" t="s">
        <v>345</v>
      </c>
      <c r="D95" t="s">
        <v>84</v>
      </c>
      <c r="E95" s="2" t="str">
        <f t="shared" ref="E95:E101" si="0">HYPERLINK("capsilon://?command=openfolder&amp;siteaddress=FAM.docvelocity-na8.net&amp;folderid=FX4E095F8A-EE1B-52AC-1661-CFDB5808F14C","FX22023558")</f>
        <v>FX22023558</v>
      </c>
      <c r="F95" t="s">
        <v>19</v>
      </c>
      <c r="G95" t="s">
        <v>19</v>
      </c>
      <c r="H95" t="s">
        <v>85</v>
      </c>
      <c r="I95" t="s">
        <v>372</v>
      </c>
      <c r="J95">
        <v>41</v>
      </c>
      <c r="K95" t="s">
        <v>87</v>
      </c>
      <c r="L95" t="s">
        <v>88</v>
      </c>
      <c r="M95" t="s">
        <v>89</v>
      </c>
      <c r="N95">
        <v>2</v>
      </c>
      <c r="O95" s="1">
        <v>44665.570185185185</v>
      </c>
      <c r="P95" s="1">
        <v>44665.631724537037</v>
      </c>
      <c r="Q95">
        <v>4955</v>
      </c>
      <c r="R95">
        <v>362</v>
      </c>
      <c r="S95" t="b">
        <v>0</v>
      </c>
      <c r="T95" t="s">
        <v>90</v>
      </c>
      <c r="U95" t="b">
        <v>0</v>
      </c>
      <c r="V95" t="s">
        <v>111</v>
      </c>
      <c r="W95" s="1">
        <v>44665.585694444446</v>
      </c>
      <c r="X95">
        <v>293</v>
      </c>
      <c r="Y95">
        <v>36</v>
      </c>
      <c r="Z95">
        <v>0</v>
      </c>
      <c r="AA95">
        <v>36</v>
      </c>
      <c r="AB95">
        <v>0</v>
      </c>
      <c r="AC95">
        <v>5</v>
      </c>
      <c r="AD95">
        <v>5</v>
      </c>
      <c r="AE95">
        <v>0</v>
      </c>
      <c r="AF95">
        <v>0</v>
      </c>
      <c r="AG95">
        <v>0</v>
      </c>
      <c r="AH95" t="s">
        <v>273</v>
      </c>
      <c r="AI95" s="1">
        <v>44665.631724537037</v>
      </c>
      <c r="AJ95">
        <v>69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hidden="1" x14ac:dyDescent="0.45">
      <c r="A96" t="s">
        <v>373</v>
      </c>
      <c r="B96" t="s">
        <v>82</v>
      </c>
      <c r="C96" t="s">
        <v>345</v>
      </c>
      <c r="D96" t="s">
        <v>84</v>
      </c>
      <c r="E96" s="2" t="str">
        <f t="shared" si="0"/>
        <v>FX22023558</v>
      </c>
      <c r="F96" t="s">
        <v>19</v>
      </c>
      <c r="G96" t="s">
        <v>19</v>
      </c>
      <c r="H96" t="s">
        <v>85</v>
      </c>
      <c r="I96" t="s">
        <v>374</v>
      </c>
      <c r="J96">
        <v>41</v>
      </c>
      <c r="K96" t="s">
        <v>87</v>
      </c>
      <c r="L96" t="s">
        <v>88</v>
      </c>
      <c r="M96" t="s">
        <v>89</v>
      </c>
      <c r="N96">
        <v>2</v>
      </c>
      <c r="O96" s="1">
        <v>44665.570416666669</v>
      </c>
      <c r="P96" s="1">
        <v>44665.632581018515</v>
      </c>
      <c r="Q96">
        <v>5048</v>
      </c>
      <c r="R96">
        <v>323</v>
      </c>
      <c r="S96" t="b">
        <v>0</v>
      </c>
      <c r="T96" t="s">
        <v>90</v>
      </c>
      <c r="U96" t="b">
        <v>0</v>
      </c>
      <c r="V96" t="s">
        <v>323</v>
      </c>
      <c r="W96" s="1">
        <v>44665.585393518515</v>
      </c>
      <c r="X96">
        <v>250</v>
      </c>
      <c r="Y96">
        <v>33</v>
      </c>
      <c r="Z96">
        <v>0</v>
      </c>
      <c r="AA96">
        <v>33</v>
      </c>
      <c r="AB96">
        <v>0</v>
      </c>
      <c r="AC96">
        <v>6</v>
      </c>
      <c r="AD96">
        <v>8</v>
      </c>
      <c r="AE96">
        <v>0</v>
      </c>
      <c r="AF96">
        <v>0</v>
      </c>
      <c r="AG96">
        <v>0</v>
      </c>
      <c r="AH96" t="s">
        <v>273</v>
      </c>
      <c r="AI96" s="1">
        <v>44665.632581018515</v>
      </c>
      <c r="AJ96">
        <v>73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8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hidden="1" x14ac:dyDescent="0.45">
      <c r="A97" t="s">
        <v>375</v>
      </c>
      <c r="B97" t="s">
        <v>82</v>
      </c>
      <c r="C97" t="s">
        <v>345</v>
      </c>
      <c r="D97" t="s">
        <v>84</v>
      </c>
      <c r="E97" s="2" t="str">
        <f t="shared" si="0"/>
        <v>FX22023558</v>
      </c>
      <c r="F97" t="s">
        <v>19</v>
      </c>
      <c r="G97" t="s">
        <v>19</v>
      </c>
      <c r="H97" t="s">
        <v>85</v>
      </c>
      <c r="I97" t="s">
        <v>376</v>
      </c>
      <c r="J97">
        <v>28</v>
      </c>
      <c r="K97" t="s">
        <v>87</v>
      </c>
      <c r="L97" t="s">
        <v>88</v>
      </c>
      <c r="M97" t="s">
        <v>89</v>
      </c>
      <c r="N97">
        <v>2</v>
      </c>
      <c r="O97" s="1">
        <v>44665.570717592593</v>
      </c>
      <c r="P97" s="1">
        <v>44665.633773148147</v>
      </c>
      <c r="Q97">
        <v>5117</v>
      </c>
      <c r="R97">
        <v>331</v>
      </c>
      <c r="S97" t="b">
        <v>0</v>
      </c>
      <c r="T97" t="s">
        <v>90</v>
      </c>
      <c r="U97" t="b">
        <v>0</v>
      </c>
      <c r="V97" t="s">
        <v>377</v>
      </c>
      <c r="W97" s="1">
        <v>44665.585474537038</v>
      </c>
      <c r="X97">
        <v>229</v>
      </c>
      <c r="Y97">
        <v>21</v>
      </c>
      <c r="Z97">
        <v>0</v>
      </c>
      <c r="AA97">
        <v>21</v>
      </c>
      <c r="AB97">
        <v>0</v>
      </c>
      <c r="AC97">
        <v>13</v>
      </c>
      <c r="AD97">
        <v>7</v>
      </c>
      <c r="AE97">
        <v>0</v>
      </c>
      <c r="AF97">
        <v>0</v>
      </c>
      <c r="AG97">
        <v>0</v>
      </c>
      <c r="AH97" t="s">
        <v>273</v>
      </c>
      <c r="AI97" s="1">
        <v>44665.633773148147</v>
      </c>
      <c r="AJ97">
        <v>102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hidden="1" x14ac:dyDescent="0.45">
      <c r="A98" t="s">
        <v>378</v>
      </c>
      <c r="B98" t="s">
        <v>82</v>
      </c>
      <c r="C98" t="s">
        <v>345</v>
      </c>
      <c r="D98" t="s">
        <v>84</v>
      </c>
      <c r="E98" s="2" t="str">
        <f t="shared" si="0"/>
        <v>FX22023558</v>
      </c>
      <c r="F98" t="s">
        <v>19</v>
      </c>
      <c r="G98" t="s">
        <v>19</v>
      </c>
      <c r="H98" t="s">
        <v>85</v>
      </c>
      <c r="I98" t="s">
        <v>379</v>
      </c>
      <c r="J98">
        <v>41</v>
      </c>
      <c r="K98" t="s">
        <v>87</v>
      </c>
      <c r="L98" t="s">
        <v>88</v>
      </c>
      <c r="M98" t="s">
        <v>89</v>
      </c>
      <c r="N98">
        <v>2</v>
      </c>
      <c r="O98" s="1">
        <v>44665.570752314816</v>
      </c>
      <c r="P98" s="1">
        <v>44665.634143518517</v>
      </c>
      <c r="Q98">
        <v>5144</v>
      </c>
      <c r="R98">
        <v>333</v>
      </c>
      <c r="S98" t="b">
        <v>0</v>
      </c>
      <c r="T98" t="s">
        <v>90</v>
      </c>
      <c r="U98" t="b">
        <v>0</v>
      </c>
      <c r="V98" t="s">
        <v>323</v>
      </c>
      <c r="W98" s="1">
        <v>44665.588379629633</v>
      </c>
      <c r="X98">
        <v>257</v>
      </c>
      <c r="Y98">
        <v>33</v>
      </c>
      <c r="Z98">
        <v>0</v>
      </c>
      <c r="AA98">
        <v>33</v>
      </c>
      <c r="AB98">
        <v>0</v>
      </c>
      <c r="AC98">
        <v>5</v>
      </c>
      <c r="AD98">
        <v>8</v>
      </c>
      <c r="AE98">
        <v>0</v>
      </c>
      <c r="AF98">
        <v>0</v>
      </c>
      <c r="AG98">
        <v>0</v>
      </c>
      <c r="AH98" t="s">
        <v>103</v>
      </c>
      <c r="AI98" s="1">
        <v>44665.634143518517</v>
      </c>
      <c r="AJ98">
        <v>76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8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hidden="1" x14ac:dyDescent="0.45">
      <c r="A99" t="s">
        <v>380</v>
      </c>
      <c r="B99" t="s">
        <v>82</v>
      </c>
      <c r="C99" t="s">
        <v>345</v>
      </c>
      <c r="D99" t="s">
        <v>84</v>
      </c>
      <c r="E99" s="2" t="str">
        <f t="shared" si="0"/>
        <v>FX22023558</v>
      </c>
      <c r="F99" t="s">
        <v>19</v>
      </c>
      <c r="G99" t="s">
        <v>19</v>
      </c>
      <c r="H99" t="s">
        <v>85</v>
      </c>
      <c r="I99" t="s">
        <v>381</v>
      </c>
      <c r="J99">
        <v>28</v>
      </c>
      <c r="K99" t="s">
        <v>87</v>
      </c>
      <c r="L99" t="s">
        <v>88</v>
      </c>
      <c r="M99" t="s">
        <v>89</v>
      </c>
      <c r="N99">
        <v>2</v>
      </c>
      <c r="O99" s="1">
        <v>44665.570856481485</v>
      </c>
      <c r="P99" s="1">
        <v>44665.634629629632</v>
      </c>
      <c r="Q99">
        <v>5287</v>
      </c>
      <c r="R99">
        <v>223</v>
      </c>
      <c r="S99" t="b">
        <v>0</v>
      </c>
      <c r="T99" t="s">
        <v>90</v>
      </c>
      <c r="U99" t="b">
        <v>0</v>
      </c>
      <c r="V99" t="s">
        <v>377</v>
      </c>
      <c r="W99" s="1">
        <v>44665.587222222224</v>
      </c>
      <c r="X99">
        <v>150</v>
      </c>
      <c r="Y99">
        <v>21</v>
      </c>
      <c r="Z99">
        <v>0</v>
      </c>
      <c r="AA99">
        <v>21</v>
      </c>
      <c r="AB99">
        <v>0</v>
      </c>
      <c r="AC99">
        <v>0</v>
      </c>
      <c r="AD99">
        <v>7</v>
      </c>
      <c r="AE99">
        <v>0</v>
      </c>
      <c r="AF99">
        <v>0</v>
      </c>
      <c r="AG99">
        <v>0</v>
      </c>
      <c r="AH99" t="s">
        <v>273</v>
      </c>
      <c r="AI99" s="1">
        <v>44665.634629629632</v>
      </c>
      <c r="AJ99">
        <v>73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hidden="1" x14ac:dyDescent="0.45">
      <c r="A100" t="s">
        <v>382</v>
      </c>
      <c r="B100" t="s">
        <v>82</v>
      </c>
      <c r="C100" t="s">
        <v>345</v>
      </c>
      <c r="D100" t="s">
        <v>84</v>
      </c>
      <c r="E100" s="2" t="str">
        <f t="shared" si="0"/>
        <v>FX22023558</v>
      </c>
      <c r="F100" t="s">
        <v>19</v>
      </c>
      <c r="G100" t="s">
        <v>19</v>
      </c>
      <c r="H100" t="s">
        <v>85</v>
      </c>
      <c r="I100" t="s">
        <v>383</v>
      </c>
      <c r="J100">
        <v>41</v>
      </c>
      <c r="K100" t="s">
        <v>87</v>
      </c>
      <c r="L100" t="s">
        <v>88</v>
      </c>
      <c r="M100" t="s">
        <v>89</v>
      </c>
      <c r="N100">
        <v>2</v>
      </c>
      <c r="O100" s="1">
        <v>44665.571064814816</v>
      </c>
      <c r="P100" s="1">
        <v>44665.63484953704</v>
      </c>
      <c r="Q100">
        <v>5224</v>
      </c>
      <c r="R100">
        <v>287</v>
      </c>
      <c r="S100" t="b">
        <v>0</v>
      </c>
      <c r="T100" t="s">
        <v>90</v>
      </c>
      <c r="U100" t="b">
        <v>0</v>
      </c>
      <c r="V100" t="s">
        <v>111</v>
      </c>
      <c r="W100" s="1">
        <v>44665.588333333333</v>
      </c>
      <c r="X100">
        <v>227</v>
      </c>
      <c r="Y100">
        <v>36</v>
      </c>
      <c r="Z100">
        <v>0</v>
      </c>
      <c r="AA100">
        <v>36</v>
      </c>
      <c r="AB100">
        <v>0</v>
      </c>
      <c r="AC100">
        <v>7</v>
      </c>
      <c r="AD100">
        <v>5</v>
      </c>
      <c r="AE100">
        <v>0</v>
      </c>
      <c r="AF100">
        <v>0</v>
      </c>
      <c r="AG100">
        <v>0</v>
      </c>
      <c r="AH100" t="s">
        <v>103</v>
      </c>
      <c r="AI100" s="1">
        <v>44665.63484953704</v>
      </c>
      <c r="AJ100">
        <v>60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hidden="1" x14ac:dyDescent="0.45">
      <c r="A101" t="s">
        <v>384</v>
      </c>
      <c r="B101" t="s">
        <v>82</v>
      </c>
      <c r="C101" t="s">
        <v>345</v>
      </c>
      <c r="D101" t="s">
        <v>84</v>
      </c>
      <c r="E101" s="2" t="str">
        <f t="shared" si="0"/>
        <v>FX22023558</v>
      </c>
      <c r="F101" t="s">
        <v>19</v>
      </c>
      <c r="G101" t="s">
        <v>19</v>
      </c>
      <c r="H101" t="s">
        <v>85</v>
      </c>
      <c r="I101" t="s">
        <v>385</v>
      </c>
      <c r="J101">
        <v>41</v>
      </c>
      <c r="K101" t="s">
        <v>87</v>
      </c>
      <c r="L101" t="s">
        <v>88</v>
      </c>
      <c r="M101" t="s">
        <v>89</v>
      </c>
      <c r="N101">
        <v>2</v>
      </c>
      <c r="O101" s="1">
        <v>44665.571180555555</v>
      </c>
      <c r="P101" s="1">
        <v>44665.635451388887</v>
      </c>
      <c r="Q101">
        <v>5306</v>
      </c>
      <c r="R101">
        <v>247</v>
      </c>
      <c r="S101" t="b">
        <v>0</v>
      </c>
      <c r="T101" t="s">
        <v>90</v>
      </c>
      <c r="U101" t="b">
        <v>0</v>
      </c>
      <c r="V101" t="s">
        <v>377</v>
      </c>
      <c r="W101" s="1">
        <v>44665.589629629627</v>
      </c>
      <c r="X101">
        <v>177</v>
      </c>
      <c r="Y101">
        <v>33</v>
      </c>
      <c r="Z101">
        <v>0</v>
      </c>
      <c r="AA101">
        <v>33</v>
      </c>
      <c r="AB101">
        <v>0</v>
      </c>
      <c r="AC101">
        <v>7</v>
      </c>
      <c r="AD101">
        <v>8</v>
      </c>
      <c r="AE101">
        <v>0</v>
      </c>
      <c r="AF101">
        <v>0</v>
      </c>
      <c r="AG101">
        <v>0</v>
      </c>
      <c r="AH101" t="s">
        <v>273</v>
      </c>
      <c r="AI101" s="1">
        <v>44665.635451388887</v>
      </c>
      <c r="AJ101">
        <v>70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8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hidden="1" x14ac:dyDescent="0.45">
      <c r="A102" t="s">
        <v>386</v>
      </c>
      <c r="B102" t="s">
        <v>82</v>
      </c>
      <c r="C102" t="s">
        <v>387</v>
      </c>
      <c r="D102" t="s">
        <v>84</v>
      </c>
      <c r="E102" s="2" t="str">
        <f>HYPERLINK("capsilon://?command=openfolder&amp;siteaddress=FAM.docvelocity-na8.net&amp;folderid=FX9B2F3D1D-E10E-19BE-2264-C6BF04A2E0FF","FX2204712")</f>
        <v>FX2204712</v>
      </c>
      <c r="F102" t="s">
        <v>19</v>
      </c>
      <c r="G102" t="s">
        <v>19</v>
      </c>
      <c r="H102" t="s">
        <v>85</v>
      </c>
      <c r="I102" t="s">
        <v>388</v>
      </c>
      <c r="J102">
        <v>0</v>
      </c>
      <c r="K102" t="s">
        <v>87</v>
      </c>
      <c r="L102" t="s">
        <v>88</v>
      </c>
      <c r="M102" t="s">
        <v>89</v>
      </c>
      <c r="N102">
        <v>2</v>
      </c>
      <c r="O102" s="1">
        <v>44665.579363425924</v>
      </c>
      <c r="P102" s="1">
        <v>44665.63559027778</v>
      </c>
      <c r="Q102">
        <v>4781</v>
      </c>
      <c r="R102">
        <v>77</v>
      </c>
      <c r="S102" t="b">
        <v>0</v>
      </c>
      <c r="T102" t="s">
        <v>90</v>
      </c>
      <c r="U102" t="b">
        <v>0</v>
      </c>
      <c r="V102" t="s">
        <v>323</v>
      </c>
      <c r="W102" s="1">
        <v>44665.589930555558</v>
      </c>
      <c r="X102">
        <v>49</v>
      </c>
      <c r="Y102">
        <v>0</v>
      </c>
      <c r="Z102">
        <v>0</v>
      </c>
      <c r="AA102">
        <v>0</v>
      </c>
      <c r="AB102">
        <v>52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273</v>
      </c>
      <c r="AI102" s="1">
        <v>44665.63559027778</v>
      </c>
      <c r="AJ102">
        <v>12</v>
      </c>
      <c r="AK102">
        <v>0</v>
      </c>
      <c r="AL102">
        <v>0</v>
      </c>
      <c r="AM102">
        <v>0</v>
      </c>
      <c r="AN102">
        <v>52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hidden="1" x14ac:dyDescent="0.45">
      <c r="A103" t="s">
        <v>389</v>
      </c>
      <c r="B103" t="s">
        <v>82</v>
      </c>
      <c r="C103" t="s">
        <v>349</v>
      </c>
      <c r="D103" t="s">
        <v>84</v>
      </c>
      <c r="E103" s="2" t="str">
        <f>HYPERLINK("capsilon://?command=openfolder&amp;siteaddress=FAM.docvelocity-na8.net&amp;folderid=FX710157F7-7F91-CE12-6799-040DD1F6B081","FX22044775")</f>
        <v>FX22044775</v>
      </c>
      <c r="F103" t="s">
        <v>19</v>
      </c>
      <c r="G103" t="s">
        <v>19</v>
      </c>
      <c r="H103" t="s">
        <v>85</v>
      </c>
      <c r="I103" t="s">
        <v>390</v>
      </c>
      <c r="J103">
        <v>56</v>
      </c>
      <c r="K103" t="s">
        <v>87</v>
      </c>
      <c r="L103" t="s">
        <v>88</v>
      </c>
      <c r="M103" t="s">
        <v>89</v>
      </c>
      <c r="N103">
        <v>2</v>
      </c>
      <c r="O103" s="1">
        <v>44665.593182870369</v>
      </c>
      <c r="P103" s="1">
        <v>44665.637280092589</v>
      </c>
      <c r="Q103">
        <v>2808</v>
      </c>
      <c r="R103">
        <v>1002</v>
      </c>
      <c r="S103" t="b">
        <v>0</v>
      </c>
      <c r="T103" t="s">
        <v>90</v>
      </c>
      <c r="U103" t="b">
        <v>0</v>
      </c>
      <c r="V103" t="s">
        <v>356</v>
      </c>
      <c r="W103" s="1">
        <v>44665.607881944445</v>
      </c>
      <c r="X103">
        <v>787</v>
      </c>
      <c r="Y103">
        <v>42</v>
      </c>
      <c r="Z103">
        <v>0</v>
      </c>
      <c r="AA103">
        <v>42</v>
      </c>
      <c r="AB103">
        <v>0</v>
      </c>
      <c r="AC103">
        <v>9</v>
      </c>
      <c r="AD103">
        <v>14</v>
      </c>
      <c r="AE103">
        <v>0</v>
      </c>
      <c r="AF103">
        <v>0</v>
      </c>
      <c r="AG103">
        <v>0</v>
      </c>
      <c r="AH103" t="s">
        <v>273</v>
      </c>
      <c r="AI103" s="1">
        <v>44665.637280092589</v>
      </c>
      <c r="AJ103">
        <v>146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hidden="1" x14ac:dyDescent="0.45">
      <c r="A104" t="s">
        <v>391</v>
      </c>
      <c r="B104" t="s">
        <v>82</v>
      </c>
      <c r="C104" t="s">
        <v>243</v>
      </c>
      <c r="D104" t="s">
        <v>84</v>
      </c>
      <c r="E104" s="2" t="str">
        <f>HYPERLINK("capsilon://?command=openfolder&amp;siteaddress=FAM.docvelocity-na8.net&amp;folderid=FXA16104EE-71C4-263B-322A-EAD81D502C3A","FX220311918")</f>
        <v>FX220311918</v>
      </c>
      <c r="F104" t="s">
        <v>19</v>
      </c>
      <c r="G104" t="s">
        <v>19</v>
      </c>
      <c r="H104" t="s">
        <v>85</v>
      </c>
      <c r="I104" t="s">
        <v>392</v>
      </c>
      <c r="J104">
        <v>0</v>
      </c>
      <c r="K104" t="s">
        <v>87</v>
      </c>
      <c r="L104" t="s">
        <v>88</v>
      </c>
      <c r="M104" t="s">
        <v>89</v>
      </c>
      <c r="N104">
        <v>2</v>
      </c>
      <c r="O104" s="1">
        <v>44665.626296296294</v>
      </c>
      <c r="P104" s="1">
        <v>44665.641284722224</v>
      </c>
      <c r="Q104">
        <v>406</v>
      </c>
      <c r="R104">
        <v>889</v>
      </c>
      <c r="S104" t="b">
        <v>0</v>
      </c>
      <c r="T104" t="s">
        <v>90</v>
      </c>
      <c r="U104" t="b">
        <v>0</v>
      </c>
      <c r="V104" t="s">
        <v>356</v>
      </c>
      <c r="W104" s="1">
        <v>44665.632997685185</v>
      </c>
      <c r="X104">
        <v>485</v>
      </c>
      <c r="Y104">
        <v>52</v>
      </c>
      <c r="Z104">
        <v>0</v>
      </c>
      <c r="AA104">
        <v>52</v>
      </c>
      <c r="AB104">
        <v>0</v>
      </c>
      <c r="AC104">
        <v>38</v>
      </c>
      <c r="AD104">
        <v>-52</v>
      </c>
      <c r="AE104">
        <v>0</v>
      </c>
      <c r="AF104">
        <v>0</v>
      </c>
      <c r="AG104">
        <v>0</v>
      </c>
      <c r="AH104" t="s">
        <v>273</v>
      </c>
      <c r="AI104" s="1">
        <v>44665.641284722224</v>
      </c>
      <c r="AJ104">
        <v>345</v>
      </c>
      <c r="AK104">
        <v>3</v>
      </c>
      <c r="AL104">
        <v>0</v>
      </c>
      <c r="AM104">
        <v>3</v>
      </c>
      <c r="AN104">
        <v>0</v>
      </c>
      <c r="AO104">
        <v>3</v>
      </c>
      <c r="AP104">
        <v>-55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hidden="1" x14ac:dyDescent="0.45">
      <c r="A105" t="s">
        <v>393</v>
      </c>
      <c r="B105" t="s">
        <v>82</v>
      </c>
      <c r="C105" t="s">
        <v>243</v>
      </c>
      <c r="D105" t="s">
        <v>84</v>
      </c>
      <c r="E105" s="2" t="str">
        <f>HYPERLINK("capsilon://?command=openfolder&amp;siteaddress=FAM.docvelocity-na8.net&amp;folderid=FXA16104EE-71C4-263B-322A-EAD81D502C3A","FX220311918")</f>
        <v>FX220311918</v>
      </c>
      <c r="F105" t="s">
        <v>19</v>
      </c>
      <c r="G105" t="s">
        <v>19</v>
      </c>
      <c r="H105" t="s">
        <v>85</v>
      </c>
      <c r="I105" t="s">
        <v>394</v>
      </c>
      <c r="J105">
        <v>43</v>
      </c>
      <c r="K105" t="s">
        <v>87</v>
      </c>
      <c r="L105" t="s">
        <v>88</v>
      </c>
      <c r="M105" t="s">
        <v>89</v>
      </c>
      <c r="N105">
        <v>2</v>
      </c>
      <c r="O105" s="1">
        <v>44665.659837962965</v>
      </c>
      <c r="P105" s="1">
        <v>44665.666655092595</v>
      </c>
      <c r="Q105">
        <v>63</v>
      </c>
      <c r="R105">
        <v>526</v>
      </c>
      <c r="S105" t="b">
        <v>0</v>
      </c>
      <c r="T105" t="s">
        <v>90</v>
      </c>
      <c r="U105" t="b">
        <v>0</v>
      </c>
      <c r="V105" t="s">
        <v>131</v>
      </c>
      <c r="W105" s="1">
        <v>44665.664375</v>
      </c>
      <c r="X105">
        <v>387</v>
      </c>
      <c r="Y105">
        <v>49</v>
      </c>
      <c r="Z105">
        <v>0</v>
      </c>
      <c r="AA105">
        <v>49</v>
      </c>
      <c r="AB105">
        <v>0</v>
      </c>
      <c r="AC105">
        <v>13</v>
      </c>
      <c r="AD105">
        <v>-6</v>
      </c>
      <c r="AE105">
        <v>0</v>
      </c>
      <c r="AF105">
        <v>0</v>
      </c>
      <c r="AG105">
        <v>0</v>
      </c>
      <c r="AH105" t="s">
        <v>103</v>
      </c>
      <c r="AI105" s="1">
        <v>44665.666655092595</v>
      </c>
      <c r="AJ105">
        <v>139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-6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hidden="1" x14ac:dyDescent="0.45">
      <c r="A106" t="s">
        <v>395</v>
      </c>
      <c r="B106" t="s">
        <v>82</v>
      </c>
      <c r="C106" t="s">
        <v>396</v>
      </c>
      <c r="D106" t="s">
        <v>84</v>
      </c>
      <c r="E106" s="2" t="str">
        <f>HYPERLINK("capsilon://?command=openfolder&amp;siteaddress=FAM.docvelocity-na8.net&amp;folderid=FX42611C7D-5BAC-AF93-0224-7BAF389A97E7","FX220312963")</f>
        <v>FX220312963</v>
      </c>
      <c r="F106" t="s">
        <v>19</v>
      </c>
      <c r="G106" t="s">
        <v>19</v>
      </c>
      <c r="H106" t="s">
        <v>85</v>
      </c>
      <c r="I106" t="s">
        <v>397</v>
      </c>
      <c r="J106">
        <v>28</v>
      </c>
      <c r="K106" t="s">
        <v>87</v>
      </c>
      <c r="L106" t="s">
        <v>88</v>
      </c>
      <c r="M106" t="s">
        <v>89</v>
      </c>
      <c r="N106">
        <v>2</v>
      </c>
      <c r="O106" s="1">
        <v>44665.67119212963</v>
      </c>
      <c r="P106" s="1">
        <v>44665.683113425926</v>
      </c>
      <c r="Q106">
        <v>487</v>
      </c>
      <c r="R106">
        <v>543</v>
      </c>
      <c r="S106" t="b">
        <v>0</v>
      </c>
      <c r="T106" t="s">
        <v>90</v>
      </c>
      <c r="U106" t="b">
        <v>0</v>
      </c>
      <c r="V106" t="s">
        <v>356</v>
      </c>
      <c r="W106" s="1">
        <v>44665.678495370368</v>
      </c>
      <c r="X106">
        <v>237</v>
      </c>
      <c r="Y106">
        <v>21</v>
      </c>
      <c r="Z106">
        <v>0</v>
      </c>
      <c r="AA106">
        <v>21</v>
      </c>
      <c r="AB106">
        <v>0</v>
      </c>
      <c r="AC106">
        <v>0</v>
      </c>
      <c r="AD106">
        <v>7</v>
      </c>
      <c r="AE106">
        <v>0</v>
      </c>
      <c r="AF106">
        <v>0</v>
      </c>
      <c r="AG106">
        <v>0</v>
      </c>
      <c r="AH106" t="s">
        <v>135</v>
      </c>
      <c r="AI106" s="1">
        <v>44665.683113425926</v>
      </c>
      <c r="AJ106">
        <v>194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7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hidden="1" x14ac:dyDescent="0.45">
      <c r="A107" t="s">
        <v>398</v>
      </c>
      <c r="B107" t="s">
        <v>82</v>
      </c>
      <c r="C107" t="s">
        <v>207</v>
      </c>
      <c r="D107" t="s">
        <v>84</v>
      </c>
      <c r="E107" s="2" t="str">
        <f>HYPERLINK("capsilon://?command=openfolder&amp;siteaddress=FAM.docvelocity-na8.net&amp;folderid=FXC3A8354E-3AFF-C8F8-1BC3-8FC78FBFBBF6","FX220311235")</f>
        <v>FX220311235</v>
      </c>
      <c r="F107" t="s">
        <v>19</v>
      </c>
      <c r="G107" t="s">
        <v>19</v>
      </c>
      <c r="H107" t="s">
        <v>85</v>
      </c>
      <c r="I107" t="s">
        <v>399</v>
      </c>
      <c r="J107">
        <v>430</v>
      </c>
      <c r="K107" t="s">
        <v>87</v>
      </c>
      <c r="L107" t="s">
        <v>88</v>
      </c>
      <c r="M107" t="s">
        <v>89</v>
      </c>
      <c r="N107">
        <v>2</v>
      </c>
      <c r="O107" s="1">
        <v>44665.795787037037</v>
      </c>
      <c r="P107" s="1">
        <v>44665.865648148145</v>
      </c>
      <c r="Q107">
        <v>4033</v>
      </c>
      <c r="R107">
        <v>2003</v>
      </c>
      <c r="S107" t="b">
        <v>0</v>
      </c>
      <c r="T107" t="s">
        <v>90</v>
      </c>
      <c r="U107" t="b">
        <v>0</v>
      </c>
      <c r="V107" t="s">
        <v>400</v>
      </c>
      <c r="W107" s="1">
        <v>44665.83966435185</v>
      </c>
      <c r="X107">
        <v>971</v>
      </c>
      <c r="Y107">
        <v>132</v>
      </c>
      <c r="Z107">
        <v>0</v>
      </c>
      <c r="AA107">
        <v>132</v>
      </c>
      <c r="AB107">
        <v>228</v>
      </c>
      <c r="AC107">
        <v>28</v>
      </c>
      <c r="AD107">
        <v>298</v>
      </c>
      <c r="AE107">
        <v>0</v>
      </c>
      <c r="AF107">
        <v>0</v>
      </c>
      <c r="AG107">
        <v>0</v>
      </c>
      <c r="AH107" t="s">
        <v>401</v>
      </c>
      <c r="AI107" s="1">
        <v>44665.865648148145</v>
      </c>
      <c r="AJ107">
        <v>945</v>
      </c>
      <c r="AK107">
        <v>0</v>
      </c>
      <c r="AL107">
        <v>0</v>
      </c>
      <c r="AM107">
        <v>0</v>
      </c>
      <c r="AN107">
        <v>228</v>
      </c>
      <c r="AO107">
        <v>0</v>
      </c>
      <c r="AP107">
        <v>298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hidden="1" x14ac:dyDescent="0.45">
      <c r="A108" t="s">
        <v>402</v>
      </c>
      <c r="B108" t="s">
        <v>82</v>
      </c>
      <c r="C108" t="s">
        <v>287</v>
      </c>
      <c r="D108" t="s">
        <v>84</v>
      </c>
      <c r="E108" s="2" t="str">
        <f>HYPERLINK("capsilon://?command=openfolder&amp;siteaddress=FAM.docvelocity-na8.net&amp;folderid=FXDA1D1048-07BA-554F-A8B2-F3D8AE884A7B","FX22029412")</f>
        <v>FX22029412</v>
      </c>
      <c r="F108" t="s">
        <v>19</v>
      </c>
      <c r="G108" t="s">
        <v>19</v>
      </c>
      <c r="H108" t="s">
        <v>85</v>
      </c>
      <c r="I108" t="s">
        <v>403</v>
      </c>
      <c r="J108">
        <v>99</v>
      </c>
      <c r="K108" t="s">
        <v>87</v>
      </c>
      <c r="L108" t="s">
        <v>88</v>
      </c>
      <c r="M108" t="s">
        <v>89</v>
      </c>
      <c r="N108">
        <v>2</v>
      </c>
      <c r="O108" s="1">
        <v>44666.210520833331</v>
      </c>
      <c r="P108" s="1">
        <v>44666.222245370373</v>
      </c>
      <c r="Q108">
        <v>75</v>
      </c>
      <c r="R108">
        <v>938</v>
      </c>
      <c r="S108" t="b">
        <v>0</v>
      </c>
      <c r="T108" t="s">
        <v>90</v>
      </c>
      <c r="U108" t="b">
        <v>0</v>
      </c>
      <c r="V108" t="s">
        <v>404</v>
      </c>
      <c r="W108" s="1">
        <v>44666.218449074076</v>
      </c>
      <c r="X108">
        <v>639</v>
      </c>
      <c r="Y108">
        <v>93</v>
      </c>
      <c r="Z108">
        <v>0</v>
      </c>
      <c r="AA108">
        <v>93</v>
      </c>
      <c r="AB108">
        <v>5</v>
      </c>
      <c r="AC108">
        <v>5</v>
      </c>
      <c r="AD108">
        <v>6</v>
      </c>
      <c r="AE108">
        <v>0</v>
      </c>
      <c r="AF108">
        <v>0</v>
      </c>
      <c r="AG108">
        <v>0</v>
      </c>
      <c r="AH108" t="s">
        <v>120</v>
      </c>
      <c r="AI108" s="1">
        <v>44666.222245370373</v>
      </c>
      <c r="AJ108">
        <v>64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6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hidden="1" x14ac:dyDescent="0.45">
      <c r="A109" t="s">
        <v>405</v>
      </c>
      <c r="B109" t="s">
        <v>82</v>
      </c>
      <c r="C109" t="s">
        <v>287</v>
      </c>
      <c r="D109" t="s">
        <v>84</v>
      </c>
      <c r="E109" s="2" t="str">
        <f>HYPERLINK("capsilon://?command=openfolder&amp;siteaddress=FAM.docvelocity-na8.net&amp;folderid=FXDA1D1048-07BA-554F-A8B2-F3D8AE884A7B","FX22029412")</f>
        <v>FX22029412</v>
      </c>
      <c r="F109" t="s">
        <v>19</v>
      </c>
      <c r="G109" t="s">
        <v>19</v>
      </c>
      <c r="H109" t="s">
        <v>85</v>
      </c>
      <c r="I109" t="s">
        <v>406</v>
      </c>
      <c r="J109">
        <v>94</v>
      </c>
      <c r="K109" t="s">
        <v>87</v>
      </c>
      <c r="L109" t="s">
        <v>88</v>
      </c>
      <c r="M109" t="s">
        <v>89</v>
      </c>
      <c r="N109">
        <v>2</v>
      </c>
      <c r="O109" s="1">
        <v>44666.221192129633</v>
      </c>
      <c r="P109" s="1">
        <v>44666.228819444441</v>
      </c>
      <c r="Q109">
        <v>48</v>
      </c>
      <c r="R109">
        <v>611</v>
      </c>
      <c r="S109" t="b">
        <v>0</v>
      </c>
      <c r="T109" t="s">
        <v>90</v>
      </c>
      <c r="U109" t="b">
        <v>0</v>
      </c>
      <c r="V109" t="s">
        <v>317</v>
      </c>
      <c r="W109" s="1">
        <v>44666.225798611114</v>
      </c>
      <c r="X109">
        <v>386</v>
      </c>
      <c r="Y109">
        <v>89</v>
      </c>
      <c r="Z109">
        <v>0</v>
      </c>
      <c r="AA109">
        <v>89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407</v>
      </c>
      <c r="AI109" s="1">
        <v>44666.228819444441</v>
      </c>
      <c r="AJ109">
        <v>225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hidden="1" x14ac:dyDescent="0.45">
      <c r="A110" t="s">
        <v>408</v>
      </c>
      <c r="B110" t="s">
        <v>82</v>
      </c>
      <c r="C110" t="s">
        <v>409</v>
      </c>
      <c r="D110" t="s">
        <v>84</v>
      </c>
      <c r="E110" s="2" t="str">
        <f>HYPERLINK("capsilon://?command=openfolder&amp;siteaddress=FAM.docvelocity-na8.net&amp;folderid=FXFC89EDB0-61D4-276A-624D-9D8E86878AA9","FX22031415")</f>
        <v>FX22031415</v>
      </c>
      <c r="F110" t="s">
        <v>19</v>
      </c>
      <c r="G110" t="s">
        <v>19</v>
      </c>
      <c r="H110" t="s">
        <v>85</v>
      </c>
      <c r="I110" t="s">
        <v>410</v>
      </c>
      <c r="J110">
        <v>177</v>
      </c>
      <c r="K110" t="s">
        <v>87</v>
      </c>
      <c r="L110" t="s">
        <v>88</v>
      </c>
      <c r="M110" t="s">
        <v>89</v>
      </c>
      <c r="N110">
        <v>2</v>
      </c>
      <c r="O110" s="1">
        <v>44666.2268287037</v>
      </c>
      <c r="P110" s="1">
        <v>44666.239618055559</v>
      </c>
      <c r="Q110">
        <v>47</v>
      </c>
      <c r="R110">
        <v>1058</v>
      </c>
      <c r="S110" t="b">
        <v>0</v>
      </c>
      <c r="T110" t="s">
        <v>90</v>
      </c>
      <c r="U110" t="b">
        <v>0</v>
      </c>
      <c r="V110" t="s">
        <v>91</v>
      </c>
      <c r="W110" s="1">
        <v>44666.23400462963</v>
      </c>
      <c r="X110">
        <v>500</v>
      </c>
      <c r="Y110">
        <v>125</v>
      </c>
      <c r="Z110">
        <v>0</v>
      </c>
      <c r="AA110">
        <v>125</v>
      </c>
      <c r="AB110">
        <v>21</v>
      </c>
      <c r="AC110">
        <v>6</v>
      </c>
      <c r="AD110">
        <v>52</v>
      </c>
      <c r="AE110">
        <v>0</v>
      </c>
      <c r="AF110">
        <v>0</v>
      </c>
      <c r="AG110">
        <v>0</v>
      </c>
      <c r="AH110" t="s">
        <v>149</v>
      </c>
      <c r="AI110" s="1">
        <v>44666.239618055559</v>
      </c>
      <c r="AJ110">
        <v>470</v>
      </c>
      <c r="AK110">
        <v>0</v>
      </c>
      <c r="AL110">
        <v>0</v>
      </c>
      <c r="AM110">
        <v>0</v>
      </c>
      <c r="AN110">
        <v>21</v>
      </c>
      <c r="AO110">
        <v>0</v>
      </c>
      <c r="AP110">
        <v>52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hidden="1" x14ac:dyDescent="0.45">
      <c r="A111" t="s">
        <v>411</v>
      </c>
      <c r="B111" t="s">
        <v>82</v>
      </c>
      <c r="C111" t="s">
        <v>412</v>
      </c>
      <c r="D111" t="s">
        <v>84</v>
      </c>
      <c r="E111" s="2" t="str">
        <f>HYPERLINK("capsilon://?command=openfolder&amp;siteaddress=FAM.docvelocity-na8.net&amp;folderid=FX76987148-8F7E-99B7-F0D8-5DE2F57D6137","FX220311902")</f>
        <v>FX220311902</v>
      </c>
      <c r="F111" t="s">
        <v>19</v>
      </c>
      <c r="G111" t="s">
        <v>19</v>
      </c>
      <c r="H111" t="s">
        <v>85</v>
      </c>
      <c r="I111" t="s">
        <v>413</v>
      </c>
      <c r="J111">
        <v>28</v>
      </c>
      <c r="K111" t="s">
        <v>87</v>
      </c>
      <c r="L111" t="s">
        <v>88</v>
      </c>
      <c r="M111" t="s">
        <v>89</v>
      </c>
      <c r="N111">
        <v>2</v>
      </c>
      <c r="O111" s="1">
        <v>44666.287893518522</v>
      </c>
      <c r="P111" s="1">
        <v>44666.300856481481</v>
      </c>
      <c r="Q111">
        <v>595</v>
      </c>
      <c r="R111">
        <v>525</v>
      </c>
      <c r="S111" t="b">
        <v>0</v>
      </c>
      <c r="T111" t="s">
        <v>90</v>
      </c>
      <c r="U111" t="b">
        <v>0</v>
      </c>
      <c r="V111" t="s">
        <v>404</v>
      </c>
      <c r="W111" s="1">
        <v>44666.298773148148</v>
      </c>
      <c r="X111">
        <v>383</v>
      </c>
      <c r="Y111">
        <v>21</v>
      </c>
      <c r="Z111">
        <v>0</v>
      </c>
      <c r="AA111">
        <v>21</v>
      </c>
      <c r="AB111">
        <v>0</v>
      </c>
      <c r="AC111">
        <v>1</v>
      </c>
      <c r="AD111">
        <v>7</v>
      </c>
      <c r="AE111">
        <v>0</v>
      </c>
      <c r="AF111">
        <v>0</v>
      </c>
      <c r="AG111">
        <v>0</v>
      </c>
      <c r="AH111" t="s">
        <v>120</v>
      </c>
      <c r="AI111" s="1">
        <v>44666.300856481481</v>
      </c>
      <c r="AJ111">
        <v>127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7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hidden="1" x14ac:dyDescent="0.45">
      <c r="A112" t="s">
        <v>414</v>
      </c>
      <c r="B112" t="s">
        <v>82</v>
      </c>
      <c r="C112" t="s">
        <v>169</v>
      </c>
      <c r="D112" t="s">
        <v>84</v>
      </c>
      <c r="E112" s="2" t="str">
        <f>HYPERLINK("capsilon://?command=openfolder&amp;siteaddress=FAM.docvelocity-na8.net&amp;folderid=FX6EA8971F-F606-6F86-2DAC-D238A2FA6F1A","FX220312400")</f>
        <v>FX220312400</v>
      </c>
      <c r="F112" t="s">
        <v>19</v>
      </c>
      <c r="G112" t="s">
        <v>19</v>
      </c>
      <c r="H112" t="s">
        <v>85</v>
      </c>
      <c r="I112" t="s">
        <v>415</v>
      </c>
      <c r="J112">
        <v>56</v>
      </c>
      <c r="K112" t="s">
        <v>87</v>
      </c>
      <c r="L112" t="s">
        <v>88</v>
      </c>
      <c r="M112" t="s">
        <v>89</v>
      </c>
      <c r="N112">
        <v>2</v>
      </c>
      <c r="O112" s="1">
        <v>44666.291331018518</v>
      </c>
      <c r="P112" s="1">
        <v>44666.305173611108</v>
      </c>
      <c r="Q112">
        <v>429</v>
      </c>
      <c r="R112">
        <v>767</v>
      </c>
      <c r="S112" t="b">
        <v>0</v>
      </c>
      <c r="T112" t="s">
        <v>90</v>
      </c>
      <c r="U112" t="b">
        <v>0</v>
      </c>
      <c r="V112" t="s">
        <v>91</v>
      </c>
      <c r="W112" s="1">
        <v>44666.301446759258</v>
      </c>
      <c r="X112">
        <v>447</v>
      </c>
      <c r="Y112">
        <v>34</v>
      </c>
      <c r="Z112">
        <v>0</v>
      </c>
      <c r="AA112">
        <v>34</v>
      </c>
      <c r="AB112">
        <v>21</v>
      </c>
      <c r="AC112">
        <v>5</v>
      </c>
      <c r="AD112">
        <v>22</v>
      </c>
      <c r="AE112">
        <v>0</v>
      </c>
      <c r="AF112">
        <v>0</v>
      </c>
      <c r="AG112">
        <v>0</v>
      </c>
      <c r="AH112" t="s">
        <v>416</v>
      </c>
      <c r="AI112" s="1">
        <v>44666.305173611108</v>
      </c>
      <c r="AJ112">
        <v>252</v>
      </c>
      <c r="AK112">
        <v>0</v>
      </c>
      <c r="AL112">
        <v>0</v>
      </c>
      <c r="AM112">
        <v>0</v>
      </c>
      <c r="AN112">
        <v>21</v>
      </c>
      <c r="AO112">
        <v>0</v>
      </c>
      <c r="AP112">
        <v>22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hidden="1" x14ac:dyDescent="0.45">
      <c r="A113" t="s">
        <v>417</v>
      </c>
      <c r="B113" t="s">
        <v>82</v>
      </c>
      <c r="C113" t="s">
        <v>418</v>
      </c>
      <c r="D113" t="s">
        <v>84</v>
      </c>
      <c r="E113" s="2" t="str">
        <f>HYPERLINK("capsilon://?command=openfolder&amp;siteaddress=FAM.docvelocity-na8.net&amp;folderid=FXFB778F78-37DA-717C-EBBA-8C7D92448D53","FX22042892")</f>
        <v>FX22042892</v>
      </c>
      <c r="F113" t="s">
        <v>19</v>
      </c>
      <c r="G113" t="s">
        <v>19</v>
      </c>
      <c r="H113" t="s">
        <v>85</v>
      </c>
      <c r="I113" t="s">
        <v>419</v>
      </c>
      <c r="J113">
        <v>290</v>
      </c>
      <c r="K113" t="s">
        <v>87</v>
      </c>
      <c r="L113" t="s">
        <v>88</v>
      </c>
      <c r="M113" t="s">
        <v>89</v>
      </c>
      <c r="N113">
        <v>2</v>
      </c>
      <c r="O113" s="1">
        <v>44666.311805555553</v>
      </c>
      <c r="P113" s="1">
        <v>44666.331956018519</v>
      </c>
      <c r="Q113">
        <v>434</v>
      </c>
      <c r="R113">
        <v>1307</v>
      </c>
      <c r="S113" t="b">
        <v>0</v>
      </c>
      <c r="T113" t="s">
        <v>90</v>
      </c>
      <c r="U113" t="b">
        <v>0</v>
      </c>
      <c r="V113" t="s">
        <v>102</v>
      </c>
      <c r="W113" s="1">
        <v>44666.326574074075</v>
      </c>
      <c r="X113">
        <v>820</v>
      </c>
      <c r="Y113">
        <v>236</v>
      </c>
      <c r="Z113">
        <v>0</v>
      </c>
      <c r="AA113">
        <v>236</v>
      </c>
      <c r="AB113">
        <v>0</v>
      </c>
      <c r="AC113">
        <v>20</v>
      </c>
      <c r="AD113">
        <v>54</v>
      </c>
      <c r="AE113">
        <v>0</v>
      </c>
      <c r="AF113">
        <v>0</v>
      </c>
      <c r="AG113">
        <v>0</v>
      </c>
      <c r="AH113" t="s">
        <v>92</v>
      </c>
      <c r="AI113" s="1">
        <v>44666.331956018519</v>
      </c>
      <c r="AJ113">
        <v>461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54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hidden="1" x14ac:dyDescent="0.45">
      <c r="A114" t="s">
        <v>420</v>
      </c>
      <c r="B114" t="s">
        <v>82</v>
      </c>
      <c r="C114" t="s">
        <v>421</v>
      </c>
      <c r="D114" t="s">
        <v>84</v>
      </c>
      <c r="E114" s="2" t="str">
        <f>HYPERLINK("capsilon://?command=openfolder&amp;siteaddress=FAM.docvelocity-na8.net&amp;folderid=FX3282EFDF-8F4B-A119-7045-B6DB0B0E3671","FX220313260")</f>
        <v>FX220313260</v>
      </c>
      <c r="F114" t="s">
        <v>19</v>
      </c>
      <c r="G114" t="s">
        <v>19</v>
      </c>
      <c r="H114" t="s">
        <v>85</v>
      </c>
      <c r="I114" t="s">
        <v>422</v>
      </c>
      <c r="J114">
        <v>46</v>
      </c>
      <c r="K114" t="s">
        <v>87</v>
      </c>
      <c r="L114" t="s">
        <v>88</v>
      </c>
      <c r="M114" t="s">
        <v>89</v>
      </c>
      <c r="N114">
        <v>2</v>
      </c>
      <c r="O114" s="1">
        <v>44666.313055555554</v>
      </c>
      <c r="P114" s="1">
        <v>44666.344027777777</v>
      </c>
      <c r="Q114">
        <v>2115</v>
      </c>
      <c r="R114">
        <v>561</v>
      </c>
      <c r="S114" t="b">
        <v>0</v>
      </c>
      <c r="T114" t="s">
        <v>90</v>
      </c>
      <c r="U114" t="b">
        <v>0</v>
      </c>
      <c r="V114" t="s">
        <v>102</v>
      </c>
      <c r="W114" s="1">
        <v>44666.340717592589</v>
      </c>
      <c r="X114">
        <v>285</v>
      </c>
      <c r="Y114">
        <v>41</v>
      </c>
      <c r="Z114">
        <v>0</v>
      </c>
      <c r="AA114">
        <v>41</v>
      </c>
      <c r="AB114">
        <v>0</v>
      </c>
      <c r="AC114">
        <v>2</v>
      </c>
      <c r="AD114">
        <v>5</v>
      </c>
      <c r="AE114">
        <v>0</v>
      </c>
      <c r="AF114">
        <v>0</v>
      </c>
      <c r="AG114">
        <v>0</v>
      </c>
      <c r="AH114" t="s">
        <v>120</v>
      </c>
      <c r="AI114" s="1">
        <v>44666.344027777777</v>
      </c>
      <c r="AJ114">
        <v>256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5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hidden="1" x14ac:dyDescent="0.45">
      <c r="A115" t="s">
        <v>423</v>
      </c>
      <c r="B115" t="s">
        <v>82</v>
      </c>
      <c r="C115" t="s">
        <v>424</v>
      </c>
      <c r="D115" t="s">
        <v>84</v>
      </c>
      <c r="E115" s="2" t="str">
        <f>HYPERLINK("capsilon://?command=openfolder&amp;siteaddress=FAM.docvelocity-na8.net&amp;folderid=FXF7C1B3F2-5A75-5DCA-96B2-1F8C5760FD75","FX22042979")</f>
        <v>FX22042979</v>
      </c>
      <c r="F115" t="s">
        <v>19</v>
      </c>
      <c r="G115" t="s">
        <v>19</v>
      </c>
      <c r="H115" t="s">
        <v>85</v>
      </c>
      <c r="I115" t="s">
        <v>425</v>
      </c>
      <c r="J115">
        <v>164</v>
      </c>
      <c r="K115" t="s">
        <v>87</v>
      </c>
      <c r="L115" t="s">
        <v>88</v>
      </c>
      <c r="M115" t="s">
        <v>89</v>
      </c>
      <c r="N115">
        <v>2</v>
      </c>
      <c r="O115" s="1">
        <v>44666.321400462963</v>
      </c>
      <c r="P115" s="1">
        <v>44666.348935185182</v>
      </c>
      <c r="Q115">
        <v>1662</v>
      </c>
      <c r="R115">
        <v>717</v>
      </c>
      <c r="S115" t="b">
        <v>0</v>
      </c>
      <c r="T115" t="s">
        <v>90</v>
      </c>
      <c r="U115" t="b">
        <v>0</v>
      </c>
      <c r="V115" t="s">
        <v>102</v>
      </c>
      <c r="W115" s="1">
        <v>44666.345300925925</v>
      </c>
      <c r="X115">
        <v>396</v>
      </c>
      <c r="Y115">
        <v>140</v>
      </c>
      <c r="Z115">
        <v>0</v>
      </c>
      <c r="AA115">
        <v>140</v>
      </c>
      <c r="AB115">
        <v>0</v>
      </c>
      <c r="AC115">
        <v>3</v>
      </c>
      <c r="AD115">
        <v>24</v>
      </c>
      <c r="AE115">
        <v>0</v>
      </c>
      <c r="AF115">
        <v>0</v>
      </c>
      <c r="AG115">
        <v>0</v>
      </c>
      <c r="AH115" t="s">
        <v>92</v>
      </c>
      <c r="AI115" s="1">
        <v>44666.348935185182</v>
      </c>
      <c r="AJ115">
        <v>311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23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hidden="1" x14ac:dyDescent="0.45">
      <c r="A116" t="s">
        <v>426</v>
      </c>
      <c r="B116" t="s">
        <v>82</v>
      </c>
      <c r="C116" t="s">
        <v>243</v>
      </c>
      <c r="D116" t="s">
        <v>84</v>
      </c>
      <c r="E116" s="2" t="str">
        <f>HYPERLINK("capsilon://?command=openfolder&amp;siteaddress=FAM.docvelocity-na8.net&amp;folderid=FXA16104EE-71C4-263B-322A-EAD81D502C3A","FX220311918")</f>
        <v>FX220311918</v>
      </c>
      <c r="F116" t="s">
        <v>19</v>
      </c>
      <c r="G116" t="s">
        <v>19</v>
      </c>
      <c r="H116" t="s">
        <v>85</v>
      </c>
      <c r="I116" t="s">
        <v>427</v>
      </c>
      <c r="J116">
        <v>0</v>
      </c>
      <c r="K116" t="s">
        <v>87</v>
      </c>
      <c r="L116" t="s">
        <v>88</v>
      </c>
      <c r="M116" t="s">
        <v>89</v>
      </c>
      <c r="N116">
        <v>2</v>
      </c>
      <c r="O116" s="1">
        <v>44666.326921296299</v>
      </c>
      <c r="P116" s="1">
        <v>44666.350335648145</v>
      </c>
      <c r="Q116">
        <v>1705</v>
      </c>
      <c r="R116">
        <v>318</v>
      </c>
      <c r="S116" t="b">
        <v>0</v>
      </c>
      <c r="T116" t="s">
        <v>90</v>
      </c>
      <c r="U116" t="b">
        <v>0</v>
      </c>
      <c r="V116" t="s">
        <v>102</v>
      </c>
      <c r="W116" s="1">
        <v>44666.347604166665</v>
      </c>
      <c r="X116">
        <v>198</v>
      </c>
      <c r="Y116">
        <v>52</v>
      </c>
      <c r="Z116">
        <v>0</v>
      </c>
      <c r="AA116">
        <v>52</v>
      </c>
      <c r="AB116">
        <v>0</v>
      </c>
      <c r="AC116">
        <v>31</v>
      </c>
      <c r="AD116">
        <v>-52</v>
      </c>
      <c r="AE116">
        <v>0</v>
      </c>
      <c r="AF116">
        <v>0</v>
      </c>
      <c r="AG116">
        <v>0</v>
      </c>
      <c r="AH116" t="s">
        <v>92</v>
      </c>
      <c r="AI116" s="1">
        <v>44666.350335648145</v>
      </c>
      <c r="AJ116">
        <v>120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-52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hidden="1" x14ac:dyDescent="0.45">
      <c r="A117" t="s">
        <v>428</v>
      </c>
      <c r="B117" t="s">
        <v>82</v>
      </c>
      <c r="C117" t="s">
        <v>319</v>
      </c>
      <c r="D117" t="s">
        <v>84</v>
      </c>
      <c r="E117" s="2" t="str">
        <f>HYPERLINK("capsilon://?command=openfolder&amp;siteaddress=FAM.docvelocity-na8.net&amp;folderid=FX7A472A9A-1D19-7765-DCB3-22DA3A61E86F","FX22041347")</f>
        <v>FX22041347</v>
      </c>
      <c r="F117" t="s">
        <v>19</v>
      </c>
      <c r="G117" t="s">
        <v>19</v>
      </c>
      <c r="H117" t="s">
        <v>85</v>
      </c>
      <c r="I117" t="s">
        <v>429</v>
      </c>
      <c r="J117">
        <v>56</v>
      </c>
      <c r="K117" t="s">
        <v>87</v>
      </c>
      <c r="L117" t="s">
        <v>88</v>
      </c>
      <c r="M117" t="s">
        <v>89</v>
      </c>
      <c r="N117">
        <v>2</v>
      </c>
      <c r="O117" s="1">
        <v>44666.339039351849</v>
      </c>
      <c r="P117" s="1">
        <v>44666.361817129633</v>
      </c>
      <c r="Q117">
        <v>1037</v>
      </c>
      <c r="R117">
        <v>931</v>
      </c>
      <c r="S117" t="b">
        <v>0</v>
      </c>
      <c r="T117" t="s">
        <v>90</v>
      </c>
      <c r="U117" t="b">
        <v>0</v>
      </c>
      <c r="V117" t="s">
        <v>102</v>
      </c>
      <c r="W117" s="1">
        <v>44666.351087962961</v>
      </c>
      <c r="X117">
        <v>300</v>
      </c>
      <c r="Y117">
        <v>42</v>
      </c>
      <c r="Z117">
        <v>0</v>
      </c>
      <c r="AA117">
        <v>42</v>
      </c>
      <c r="AB117">
        <v>0</v>
      </c>
      <c r="AC117">
        <v>3</v>
      </c>
      <c r="AD117">
        <v>14</v>
      </c>
      <c r="AE117">
        <v>0</v>
      </c>
      <c r="AF117">
        <v>0</v>
      </c>
      <c r="AG117">
        <v>0</v>
      </c>
      <c r="AH117" t="s">
        <v>416</v>
      </c>
      <c r="AI117" s="1">
        <v>44666.361817129633</v>
      </c>
      <c r="AJ117">
        <v>631</v>
      </c>
      <c r="AK117">
        <v>2</v>
      </c>
      <c r="AL117">
        <v>0</v>
      </c>
      <c r="AM117">
        <v>2</v>
      </c>
      <c r="AN117">
        <v>0</v>
      </c>
      <c r="AO117">
        <v>1</v>
      </c>
      <c r="AP117">
        <v>12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hidden="1" x14ac:dyDescent="0.45">
      <c r="A118" t="s">
        <v>430</v>
      </c>
      <c r="B118" t="s">
        <v>82</v>
      </c>
      <c r="C118" t="s">
        <v>319</v>
      </c>
      <c r="D118" t="s">
        <v>84</v>
      </c>
      <c r="E118" s="2" t="str">
        <f>HYPERLINK("capsilon://?command=openfolder&amp;siteaddress=FAM.docvelocity-na8.net&amp;folderid=FX7A472A9A-1D19-7765-DCB3-22DA3A61E86F","FX22041347")</f>
        <v>FX22041347</v>
      </c>
      <c r="F118" t="s">
        <v>19</v>
      </c>
      <c r="G118" t="s">
        <v>19</v>
      </c>
      <c r="H118" t="s">
        <v>85</v>
      </c>
      <c r="I118" t="s">
        <v>431</v>
      </c>
      <c r="J118">
        <v>0</v>
      </c>
      <c r="K118" t="s">
        <v>87</v>
      </c>
      <c r="L118" t="s">
        <v>88</v>
      </c>
      <c r="M118" t="s">
        <v>89</v>
      </c>
      <c r="N118">
        <v>2</v>
      </c>
      <c r="O118" s="1">
        <v>44666.343877314815</v>
      </c>
      <c r="P118" s="1">
        <v>44666.35601851852</v>
      </c>
      <c r="Q118">
        <v>832</v>
      </c>
      <c r="R118">
        <v>217</v>
      </c>
      <c r="S118" t="b">
        <v>0</v>
      </c>
      <c r="T118" t="s">
        <v>90</v>
      </c>
      <c r="U118" t="b">
        <v>0</v>
      </c>
      <c r="V118" t="s">
        <v>102</v>
      </c>
      <c r="W118" s="1">
        <v>44666.352858796294</v>
      </c>
      <c r="X118">
        <v>152</v>
      </c>
      <c r="Y118">
        <v>9</v>
      </c>
      <c r="Z118">
        <v>0</v>
      </c>
      <c r="AA118">
        <v>9</v>
      </c>
      <c r="AB118">
        <v>0</v>
      </c>
      <c r="AC118">
        <v>2</v>
      </c>
      <c r="AD118">
        <v>-9</v>
      </c>
      <c r="AE118">
        <v>0</v>
      </c>
      <c r="AF118">
        <v>0</v>
      </c>
      <c r="AG118">
        <v>0</v>
      </c>
      <c r="AH118" t="s">
        <v>92</v>
      </c>
      <c r="AI118" s="1">
        <v>44666.35601851852</v>
      </c>
      <c r="AJ118">
        <v>65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-9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hidden="1" x14ac:dyDescent="0.45">
      <c r="A119" t="s">
        <v>432</v>
      </c>
      <c r="B119" t="s">
        <v>82</v>
      </c>
      <c r="C119" t="s">
        <v>433</v>
      </c>
      <c r="D119" t="s">
        <v>84</v>
      </c>
      <c r="E119" s="2" t="str">
        <f>HYPERLINK("capsilon://?command=openfolder&amp;siteaddress=FAM.docvelocity-na8.net&amp;folderid=FXD3324A19-3AF5-F559-C426-A38922C9C67C","FX22043988")</f>
        <v>FX22043988</v>
      </c>
      <c r="F119" t="s">
        <v>19</v>
      </c>
      <c r="G119" t="s">
        <v>19</v>
      </c>
      <c r="H119" t="s">
        <v>85</v>
      </c>
      <c r="I119" t="s">
        <v>434</v>
      </c>
      <c r="J119">
        <v>209</v>
      </c>
      <c r="K119" t="s">
        <v>87</v>
      </c>
      <c r="L119" t="s">
        <v>88</v>
      </c>
      <c r="M119" t="s">
        <v>89</v>
      </c>
      <c r="N119">
        <v>2</v>
      </c>
      <c r="O119" s="1">
        <v>44666.352719907409</v>
      </c>
      <c r="P119" s="1">
        <v>44666.369375000002</v>
      </c>
      <c r="Q119">
        <v>18</v>
      </c>
      <c r="R119">
        <v>1421</v>
      </c>
      <c r="S119" t="b">
        <v>0</v>
      </c>
      <c r="T119" t="s">
        <v>90</v>
      </c>
      <c r="U119" t="b">
        <v>0</v>
      </c>
      <c r="V119" t="s">
        <v>102</v>
      </c>
      <c r="W119" s="1">
        <v>44666.360879629632</v>
      </c>
      <c r="X119">
        <v>692</v>
      </c>
      <c r="Y119">
        <v>180</v>
      </c>
      <c r="Z119">
        <v>0</v>
      </c>
      <c r="AA119">
        <v>180</v>
      </c>
      <c r="AB119">
        <v>0</v>
      </c>
      <c r="AC119">
        <v>15</v>
      </c>
      <c r="AD119">
        <v>29</v>
      </c>
      <c r="AE119">
        <v>0</v>
      </c>
      <c r="AF119">
        <v>0</v>
      </c>
      <c r="AG119">
        <v>0</v>
      </c>
      <c r="AH119" t="s">
        <v>92</v>
      </c>
      <c r="AI119" s="1">
        <v>44666.369375000002</v>
      </c>
      <c r="AJ119">
        <v>729</v>
      </c>
      <c r="AK119">
        <v>1</v>
      </c>
      <c r="AL119">
        <v>0</v>
      </c>
      <c r="AM119">
        <v>1</v>
      </c>
      <c r="AN119">
        <v>15</v>
      </c>
      <c r="AO119">
        <v>1</v>
      </c>
      <c r="AP119">
        <v>28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hidden="1" x14ac:dyDescent="0.45">
      <c r="A120" t="s">
        <v>435</v>
      </c>
      <c r="B120" t="s">
        <v>82</v>
      </c>
      <c r="C120" t="s">
        <v>345</v>
      </c>
      <c r="D120" t="s">
        <v>84</v>
      </c>
      <c r="E120" s="2" t="str">
        <f>HYPERLINK("capsilon://?command=openfolder&amp;siteaddress=FAM.docvelocity-na8.net&amp;folderid=FX4E095F8A-EE1B-52AC-1661-CFDB5808F14C","FX22023558")</f>
        <v>FX22023558</v>
      </c>
      <c r="F120" t="s">
        <v>19</v>
      </c>
      <c r="G120" t="s">
        <v>19</v>
      </c>
      <c r="H120" t="s">
        <v>85</v>
      </c>
      <c r="I120" t="s">
        <v>436</v>
      </c>
      <c r="J120">
        <v>40</v>
      </c>
      <c r="K120" t="s">
        <v>87</v>
      </c>
      <c r="L120" t="s">
        <v>88</v>
      </c>
      <c r="M120" t="s">
        <v>89</v>
      </c>
      <c r="N120">
        <v>2</v>
      </c>
      <c r="O120" s="1">
        <v>44666.353020833332</v>
      </c>
      <c r="P120" s="1">
        <v>44666.37327546296</v>
      </c>
      <c r="Q120">
        <v>789</v>
      </c>
      <c r="R120">
        <v>961</v>
      </c>
      <c r="S120" t="b">
        <v>0</v>
      </c>
      <c r="T120" t="s">
        <v>90</v>
      </c>
      <c r="U120" t="b">
        <v>0</v>
      </c>
      <c r="V120" t="s">
        <v>102</v>
      </c>
      <c r="W120" s="1">
        <v>44666.366469907407</v>
      </c>
      <c r="X120">
        <v>482</v>
      </c>
      <c r="Y120">
        <v>46</v>
      </c>
      <c r="Z120">
        <v>0</v>
      </c>
      <c r="AA120">
        <v>46</v>
      </c>
      <c r="AB120">
        <v>0</v>
      </c>
      <c r="AC120">
        <v>23</v>
      </c>
      <c r="AD120">
        <v>-6</v>
      </c>
      <c r="AE120">
        <v>0</v>
      </c>
      <c r="AF120">
        <v>0</v>
      </c>
      <c r="AG120">
        <v>0</v>
      </c>
      <c r="AH120" t="s">
        <v>416</v>
      </c>
      <c r="AI120" s="1">
        <v>44666.37327546296</v>
      </c>
      <c r="AJ120">
        <v>479</v>
      </c>
      <c r="AK120">
        <v>2</v>
      </c>
      <c r="AL120">
        <v>0</v>
      </c>
      <c r="AM120">
        <v>2</v>
      </c>
      <c r="AN120">
        <v>0</v>
      </c>
      <c r="AO120">
        <v>1</v>
      </c>
      <c r="AP120">
        <v>-8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hidden="1" x14ac:dyDescent="0.45">
      <c r="A121" t="s">
        <v>437</v>
      </c>
      <c r="B121" t="s">
        <v>82</v>
      </c>
      <c r="C121" t="s">
        <v>438</v>
      </c>
      <c r="D121" t="s">
        <v>84</v>
      </c>
      <c r="E121" s="2" t="str">
        <f>HYPERLINK("capsilon://?command=openfolder&amp;siteaddress=FAM.docvelocity-na8.net&amp;folderid=FXA9852F43-886A-D5F9-B023-B3EB7A987CE4","FX22043548")</f>
        <v>FX22043548</v>
      </c>
      <c r="F121" t="s">
        <v>19</v>
      </c>
      <c r="G121" t="s">
        <v>19</v>
      </c>
      <c r="H121" t="s">
        <v>85</v>
      </c>
      <c r="I121" t="s">
        <v>439</v>
      </c>
      <c r="J121">
        <v>40</v>
      </c>
      <c r="K121" t="s">
        <v>87</v>
      </c>
      <c r="L121" t="s">
        <v>88</v>
      </c>
      <c r="M121" t="s">
        <v>89</v>
      </c>
      <c r="N121">
        <v>2</v>
      </c>
      <c r="O121" s="1">
        <v>44666.353460648148</v>
      </c>
      <c r="P121" s="1">
        <v>44666.371388888889</v>
      </c>
      <c r="Q121">
        <v>893</v>
      </c>
      <c r="R121">
        <v>656</v>
      </c>
      <c r="S121" t="b">
        <v>0</v>
      </c>
      <c r="T121" t="s">
        <v>90</v>
      </c>
      <c r="U121" t="b">
        <v>0</v>
      </c>
      <c r="V121" t="s">
        <v>91</v>
      </c>
      <c r="W121" s="1">
        <v>44666.366979166669</v>
      </c>
      <c r="X121">
        <v>350</v>
      </c>
      <c r="Y121">
        <v>51</v>
      </c>
      <c r="Z121">
        <v>0</v>
      </c>
      <c r="AA121">
        <v>51</v>
      </c>
      <c r="AB121">
        <v>0</v>
      </c>
      <c r="AC121">
        <v>13</v>
      </c>
      <c r="AD121">
        <v>-11</v>
      </c>
      <c r="AE121">
        <v>0</v>
      </c>
      <c r="AF121">
        <v>0</v>
      </c>
      <c r="AG121">
        <v>0</v>
      </c>
      <c r="AH121" t="s">
        <v>407</v>
      </c>
      <c r="AI121" s="1">
        <v>44666.371388888889</v>
      </c>
      <c r="AJ121">
        <v>306</v>
      </c>
      <c r="AK121">
        <v>1</v>
      </c>
      <c r="AL121">
        <v>0</v>
      </c>
      <c r="AM121">
        <v>1</v>
      </c>
      <c r="AN121">
        <v>0</v>
      </c>
      <c r="AO121">
        <v>1</v>
      </c>
      <c r="AP121">
        <v>-12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hidden="1" x14ac:dyDescent="0.45">
      <c r="A122" t="s">
        <v>440</v>
      </c>
      <c r="B122" t="s">
        <v>82</v>
      </c>
      <c r="C122" t="s">
        <v>441</v>
      </c>
      <c r="D122" t="s">
        <v>84</v>
      </c>
      <c r="E122" s="2" t="str">
        <f>HYPERLINK("capsilon://?command=openfolder&amp;siteaddress=FAM.docvelocity-na8.net&amp;folderid=FXF3A4FDC8-FB1A-5DC7-336A-325036F5D3A2","FX22044062")</f>
        <v>FX22044062</v>
      </c>
      <c r="F122" t="s">
        <v>19</v>
      </c>
      <c r="G122" t="s">
        <v>19</v>
      </c>
      <c r="H122" t="s">
        <v>85</v>
      </c>
      <c r="I122" t="s">
        <v>442</v>
      </c>
      <c r="J122">
        <v>130</v>
      </c>
      <c r="K122" t="s">
        <v>87</v>
      </c>
      <c r="L122" t="s">
        <v>88</v>
      </c>
      <c r="M122" t="s">
        <v>89</v>
      </c>
      <c r="N122">
        <v>2</v>
      </c>
      <c r="O122" s="1">
        <v>44666.361203703702</v>
      </c>
      <c r="P122" s="1">
        <v>44666.376030092593</v>
      </c>
      <c r="Q122">
        <v>483</v>
      </c>
      <c r="R122">
        <v>798</v>
      </c>
      <c r="S122" t="b">
        <v>0</v>
      </c>
      <c r="T122" t="s">
        <v>90</v>
      </c>
      <c r="U122" t="b">
        <v>0</v>
      </c>
      <c r="V122" t="s">
        <v>102</v>
      </c>
      <c r="W122" s="1">
        <v>44666.371087962965</v>
      </c>
      <c r="X122">
        <v>398</v>
      </c>
      <c r="Y122">
        <v>111</v>
      </c>
      <c r="Z122">
        <v>0</v>
      </c>
      <c r="AA122">
        <v>111</v>
      </c>
      <c r="AB122">
        <v>0</v>
      </c>
      <c r="AC122">
        <v>11</v>
      </c>
      <c r="AD122">
        <v>19</v>
      </c>
      <c r="AE122">
        <v>0</v>
      </c>
      <c r="AF122">
        <v>0</v>
      </c>
      <c r="AG122">
        <v>0</v>
      </c>
      <c r="AH122" t="s">
        <v>407</v>
      </c>
      <c r="AI122" s="1">
        <v>44666.376030092593</v>
      </c>
      <c r="AJ122">
        <v>400</v>
      </c>
      <c r="AK122">
        <v>2</v>
      </c>
      <c r="AL122">
        <v>0</v>
      </c>
      <c r="AM122">
        <v>2</v>
      </c>
      <c r="AN122">
        <v>0</v>
      </c>
      <c r="AO122">
        <v>2</v>
      </c>
      <c r="AP122">
        <v>17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hidden="1" x14ac:dyDescent="0.45">
      <c r="A123" t="s">
        <v>443</v>
      </c>
      <c r="B123" t="s">
        <v>82</v>
      </c>
      <c r="C123" t="s">
        <v>444</v>
      </c>
      <c r="D123" t="s">
        <v>84</v>
      </c>
      <c r="E123" s="2" t="str">
        <f>HYPERLINK("capsilon://?command=openfolder&amp;siteaddress=FAM.docvelocity-na8.net&amp;folderid=FXC7041B93-3C22-E89F-9931-80AEAE006F5E","FX220313213")</f>
        <v>FX220313213</v>
      </c>
      <c r="F123" t="s">
        <v>19</v>
      </c>
      <c r="G123" t="s">
        <v>19</v>
      </c>
      <c r="H123" t="s">
        <v>85</v>
      </c>
      <c r="I123" t="s">
        <v>445</v>
      </c>
      <c r="J123">
        <v>38</v>
      </c>
      <c r="K123" t="s">
        <v>87</v>
      </c>
      <c r="L123" t="s">
        <v>88</v>
      </c>
      <c r="M123" t="s">
        <v>89</v>
      </c>
      <c r="N123">
        <v>2</v>
      </c>
      <c r="O123" s="1">
        <v>44666.402372685188</v>
      </c>
      <c r="P123" s="1">
        <v>44666.409525462965</v>
      </c>
      <c r="Q123">
        <v>74</v>
      </c>
      <c r="R123">
        <v>544</v>
      </c>
      <c r="S123" t="b">
        <v>0</v>
      </c>
      <c r="T123" t="s">
        <v>90</v>
      </c>
      <c r="U123" t="b">
        <v>0</v>
      </c>
      <c r="V123" t="s">
        <v>91</v>
      </c>
      <c r="W123" s="1">
        <v>44666.404733796298</v>
      </c>
      <c r="X123">
        <v>155</v>
      </c>
      <c r="Y123">
        <v>33</v>
      </c>
      <c r="Z123">
        <v>0</v>
      </c>
      <c r="AA123">
        <v>33</v>
      </c>
      <c r="AB123">
        <v>0</v>
      </c>
      <c r="AC123">
        <v>1</v>
      </c>
      <c r="AD123">
        <v>5</v>
      </c>
      <c r="AE123">
        <v>0</v>
      </c>
      <c r="AF123">
        <v>0</v>
      </c>
      <c r="AG123">
        <v>0</v>
      </c>
      <c r="AH123" t="s">
        <v>149</v>
      </c>
      <c r="AI123" s="1">
        <v>44666.409525462965</v>
      </c>
      <c r="AJ123">
        <v>241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5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hidden="1" x14ac:dyDescent="0.45">
      <c r="A124" t="s">
        <v>446</v>
      </c>
      <c r="B124" t="s">
        <v>82</v>
      </c>
      <c r="C124" t="s">
        <v>306</v>
      </c>
      <c r="D124" t="s">
        <v>84</v>
      </c>
      <c r="E124" s="2" t="str">
        <f>HYPERLINK("capsilon://?command=openfolder&amp;siteaddress=FAM.docvelocity-na8.net&amp;folderid=FXEF3D24EB-595A-9791-CAF3-B8C89BBDDB8C","FX22043170")</f>
        <v>FX22043170</v>
      </c>
      <c r="F124" t="s">
        <v>19</v>
      </c>
      <c r="G124" t="s">
        <v>19</v>
      </c>
      <c r="H124" t="s">
        <v>85</v>
      </c>
      <c r="I124" t="s">
        <v>447</v>
      </c>
      <c r="J124">
        <v>44</v>
      </c>
      <c r="K124" t="s">
        <v>87</v>
      </c>
      <c r="L124" t="s">
        <v>88</v>
      </c>
      <c r="M124" t="s">
        <v>89</v>
      </c>
      <c r="N124">
        <v>2</v>
      </c>
      <c r="O124" s="1">
        <v>44666.462465277778</v>
      </c>
      <c r="P124" s="1">
        <v>44666.468113425923</v>
      </c>
      <c r="Q124">
        <v>191</v>
      </c>
      <c r="R124">
        <v>297</v>
      </c>
      <c r="S124" t="b">
        <v>0</v>
      </c>
      <c r="T124" t="s">
        <v>90</v>
      </c>
      <c r="U124" t="b">
        <v>0</v>
      </c>
      <c r="V124" t="s">
        <v>91</v>
      </c>
      <c r="W124" s="1">
        <v>44666.464050925926</v>
      </c>
      <c r="X124">
        <v>130</v>
      </c>
      <c r="Y124">
        <v>39</v>
      </c>
      <c r="Z124">
        <v>0</v>
      </c>
      <c r="AA124">
        <v>39</v>
      </c>
      <c r="AB124">
        <v>0</v>
      </c>
      <c r="AC124">
        <v>1</v>
      </c>
      <c r="AD124">
        <v>5</v>
      </c>
      <c r="AE124">
        <v>0</v>
      </c>
      <c r="AF124">
        <v>0</v>
      </c>
      <c r="AG124">
        <v>0</v>
      </c>
      <c r="AH124" t="s">
        <v>269</v>
      </c>
      <c r="AI124" s="1">
        <v>44666.468113425923</v>
      </c>
      <c r="AJ124">
        <v>164</v>
      </c>
      <c r="AK124">
        <v>1</v>
      </c>
      <c r="AL124">
        <v>0</v>
      </c>
      <c r="AM124">
        <v>1</v>
      </c>
      <c r="AN124">
        <v>0</v>
      </c>
      <c r="AO124">
        <v>0</v>
      </c>
      <c r="AP124">
        <v>4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hidden="1" x14ac:dyDescent="0.45">
      <c r="A125" t="s">
        <v>448</v>
      </c>
      <c r="B125" t="s">
        <v>82</v>
      </c>
      <c r="C125" t="s">
        <v>449</v>
      </c>
      <c r="D125" t="s">
        <v>84</v>
      </c>
      <c r="E125" s="2" t="str">
        <f>HYPERLINK("capsilon://?command=openfolder&amp;siteaddress=FAM.docvelocity-na8.net&amp;folderid=FXB6FA689D-9DF2-2999-ED99-C530C57DB519","FX22037893")</f>
        <v>FX22037893</v>
      </c>
      <c r="F125" t="s">
        <v>19</v>
      </c>
      <c r="G125" t="s">
        <v>19</v>
      </c>
      <c r="H125" t="s">
        <v>85</v>
      </c>
      <c r="I125" t="s">
        <v>450</v>
      </c>
      <c r="J125">
        <v>0</v>
      </c>
      <c r="K125" t="s">
        <v>87</v>
      </c>
      <c r="L125" t="s">
        <v>88</v>
      </c>
      <c r="M125" t="s">
        <v>89</v>
      </c>
      <c r="N125">
        <v>2</v>
      </c>
      <c r="O125" s="1">
        <v>44666.464201388888</v>
      </c>
      <c r="P125" s="1">
        <v>44666.468298611115</v>
      </c>
      <c r="Q125">
        <v>285</v>
      </c>
      <c r="R125">
        <v>69</v>
      </c>
      <c r="S125" t="b">
        <v>0</v>
      </c>
      <c r="T125" t="s">
        <v>90</v>
      </c>
      <c r="U125" t="b">
        <v>0</v>
      </c>
      <c r="V125" t="s">
        <v>91</v>
      </c>
      <c r="W125" s="1">
        <v>44666.465081018519</v>
      </c>
      <c r="X125">
        <v>48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269</v>
      </c>
      <c r="AI125" s="1">
        <v>44666.468298611115</v>
      </c>
      <c r="AJ125">
        <v>15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hidden="1" x14ac:dyDescent="0.45">
      <c r="A126" t="s">
        <v>451</v>
      </c>
      <c r="B126" t="s">
        <v>82</v>
      </c>
      <c r="C126" t="s">
        <v>452</v>
      </c>
      <c r="D126" t="s">
        <v>84</v>
      </c>
      <c r="E126" s="2" t="str">
        <f>HYPERLINK("capsilon://?command=openfolder&amp;siteaddress=FAM.docvelocity-na8.net&amp;folderid=FXB6415FA5-1887-9C78-1968-25EC33A8E009","FX22043844")</f>
        <v>FX22043844</v>
      </c>
      <c r="F126" t="s">
        <v>19</v>
      </c>
      <c r="G126" t="s">
        <v>19</v>
      </c>
      <c r="H126" t="s">
        <v>85</v>
      </c>
      <c r="I126" t="s">
        <v>453</v>
      </c>
      <c r="J126">
        <v>126</v>
      </c>
      <c r="K126" t="s">
        <v>87</v>
      </c>
      <c r="L126" t="s">
        <v>88</v>
      </c>
      <c r="M126" t="s">
        <v>89</v>
      </c>
      <c r="N126">
        <v>2</v>
      </c>
      <c r="O126" s="1">
        <v>44666.466493055559</v>
      </c>
      <c r="P126" s="1">
        <v>44666.487372685187</v>
      </c>
      <c r="Q126">
        <v>232</v>
      </c>
      <c r="R126">
        <v>1572</v>
      </c>
      <c r="S126" t="b">
        <v>0</v>
      </c>
      <c r="T126" t="s">
        <v>90</v>
      </c>
      <c r="U126" t="b">
        <v>0</v>
      </c>
      <c r="V126" t="s">
        <v>454</v>
      </c>
      <c r="W126" s="1">
        <v>44666.479270833333</v>
      </c>
      <c r="X126">
        <v>952</v>
      </c>
      <c r="Y126">
        <v>109</v>
      </c>
      <c r="Z126">
        <v>0</v>
      </c>
      <c r="AA126">
        <v>109</v>
      </c>
      <c r="AB126">
        <v>0</v>
      </c>
      <c r="AC126">
        <v>14</v>
      </c>
      <c r="AD126">
        <v>17</v>
      </c>
      <c r="AE126">
        <v>0</v>
      </c>
      <c r="AF126">
        <v>0</v>
      </c>
      <c r="AG126">
        <v>0</v>
      </c>
      <c r="AH126" t="s">
        <v>273</v>
      </c>
      <c r="AI126" s="1">
        <v>44666.487372685187</v>
      </c>
      <c r="AJ126">
        <v>523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17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hidden="1" x14ac:dyDescent="0.45">
      <c r="A127" t="s">
        <v>455</v>
      </c>
      <c r="B127" t="s">
        <v>82</v>
      </c>
      <c r="C127" t="s">
        <v>456</v>
      </c>
      <c r="D127" t="s">
        <v>84</v>
      </c>
      <c r="E127" s="2" t="str">
        <f>HYPERLINK("capsilon://?command=openfolder&amp;siteaddress=FAM.docvelocity-na8.net&amp;folderid=FXA510F336-3558-36DE-6EA1-CB9749C7E46B","FX220210376")</f>
        <v>FX220210376</v>
      </c>
      <c r="F127" t="s">
        <v>19</v>
      </c>
      <c r="G127" t="s">
        <v>19</v>
      </c>
      <c r="H127" t="s">
        <v>85</v>
      </c>
      <c r="I127" t="s">
        <v>457</v>
      </c>
      <c r="J127">
        <v>0</v>
      </c>
      <c r="K127" t="s">
        <v>87</v>
      </c>
      <c r="L127" t="s">
        <v>88</v>
      </c>
      <c r="M127" t="s">
        <v>89</v>
      </c>
      <c r="N127">
        <v>2</v>
      </c>
      <c r="O127" s="1">
        <v>44666.474675925929</v>
      </c>
      <c r="P127" s="1">
        <v>44666.487638888888</v>
      </c>
      <c r="Q127">
        <v>743</v>
      </c>
      <c r="R127">
        <v>377</v>
      </c>
      <c r="S127" t="b">
        <v>0</v>
      </c>
      <c r="T127" t="s">
        <v>90</v>
      </c>
      <c r="U127" t="b">
        <v>0</v>
      </c>
      <c r="V127" t="s">
        <v>454</v>
      </c>
      <c r="W127" s="1">
        <v>44666.483182870368</v>
      </c>
      <c r="X127">
        <v>337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273</v>
      </c>
      <c r="AI127" s="1">
        <v>44666.487638888888</v>
      </c>
      <c r="AJ127">
        <v>22</v>
      </c>
      <c r="AK127">
        <v>0</v>
      </c>
      <c r="AL127">
        <v>0</v>
      </c>
      <c r="AM127">
        <v>0</v>
      </c>
      <c r="AN127">
        <v>52</v>
      </c>
      <c r="AO127">
        <v>0</v>
      </c>
      <c r="AP127">
        <v>0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hidden="1" x14ac:dyDescent="0.45">
      <c r="A128" t="s">
        <v>458</v>
      </c>
      <c r="B128" t="s">
        <v>82</v>
      </c>
      <c r="C128" t="s">
        <v>459</v>
      </c>
      <c r="D128" t="s">
        <v>84</v>
      </c>
      <c r="E128" s="2" t="str">
        <f>HYPERLINK("capsilon://?command=openfolder&amp;siteaddress=FAM.docvelocity-na8.net&amp;folderid=FXE2D5FEE9-E9E0-29FF-1E4E-F6186166590F","FX22044554")</f>
        <v>FX22044554</v>
      </c>
      <c r="F128" t="s">
        <v>19</v>
      </c>
      <c r="G128" t="s">
        <v>19</v>
      </c>
      <c r="H128" t="s">
        <v>85</v>
      </c>
      <c r="I128" t="s">
        <v>460</v>
      </c>
      <c r="J128">
        <v>343</v>
      </c>
      <c r="K128" t="s">
        <v>87</v>
      </c>
      <c r="L128" t="s">
        <v>88</v>
      </c>
      <c r="M128" t="s">
        <v>89</v>
      </c>
      <c r="N128">
        <v>2</v>
      </c>
      <c r="O128" s="1">
        <v>44666.489282407405</v>
      </c>
      <c r="P128" s="1">
        <v>44666.510995370372</v>
      </c>
      <c r="Q128">
        <v>125</v>
      </c>
      <c r="R128">
        <v>1751</v>
      </c>
      <c r="S128" t="b">
        <v>0</v>
      </c>
      <c r="T128" t="s">
        <v>90</v>
      </c>
      <c r="U128" t="b">
        <v>0</v>
      </c>
      <c r="V128" t="s">
        <v>127</v>
      </c>
      <c r="W128" s="1">
        <v>44666.504918981482</v>
      </c>
      <c r="X128">
        <v>1053</v>
      </c>
      <c r="Y128">
        <v>309</v>
      </c>
      <c r="Z128">
        <v>0</v>
      </c>
      <c r="AA128">
        <v>309</v>
      </c>
      <c r="AB128">
        <v>0</v>
      </c>
      <c r="AC128">
        <v>41</v>
      </c>
      <c r="AD128">
        <v>34</v>
      </c>
      <c r="AE128">
        <v>0</v>
      </c>
      <c r="AF128">
        <v>0</v>
      </c>
      <c r="AG128">
        <v>0</v>
      </c>
      <c r="AH128" t="s">
        <v>103</v>
      </c>
      <c r="AI128" s="1">
        <v>44666.510995370372</v>
      </c>
      <c r="AJ128">
        <v>476</v>
      </c>
      <c r="AK128">
        <v>3</v>
      </c>
      <c r="AL128">
        <v>0</v>
      </c>
      <c r="AM128">
        <v>3</v>
      </c>
      <c r="AN128">
        <v>0</v>
      </c>
      <c r="AO128">
        <v>2</v>
      </c>
      <c r="AP128">
        <v>31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hidden="1" x14ac:dyDescent="0.45">
      <c r="A129" t="s">
        <v>461</v>
      </c>
      <c r="B129" t="s">
        <v>82</v>
      </c>
      <c r="C129" t="s">
        <v>462</v>
      </c>
      <c r="D129" t="s">
        <v>84</v>
      </c>
      <c r="E129" s="2" t="str">
        <f>HYPERLINK("capsilon://?command=openfolder&amp;siteaddress=FAM.docvelocity-na8.net&amp;folderid=FX7E5D29B9-D672-4626-F43B-8EDF3D8F72D6","FX22044702")</f>
        <v>FX22044702</v>
      </c>
      <c r="F129" t="s">
        <v>19</v>
      </c>
      <c r="G129" t="s">
        <v>19</v>
      </c>
      <c r="H129" t="s">
        <v>85</v>
      </c>
      <c r="I129" t="s">
        <v>463</v>
      </c>
      <c r="J129">
        <v>593</v>
      </c>
      <c r="K129" t="s">
        <v>87</v>
      </c>
      <c r="L129" t="s">
        <v>88</v>
      </c>
      <c r="M129" t="s">
        <v>89</v>
      </c>
      <c r="N129">
        <v>2</v>
      </c>
      <c r="O129" s="1">
        <v>44666.496076388888</v>
      </c>
      <c r="P129" s="1">
        <v>44666.559999999998</v>
      </c>
      <c r="Q129">
        <v>325</v>
      </c>
      <c r="R129">
        <v>5198</v>
      </c>
      <c r="S129" t="b">
        <v>0</v>
      </c>
      <c r="T129" t="s">
        <v>90</v>
      </c>
      <c r="U129" t="b">
        <v>0</v>
      </c>
      <c r="V129" t="s">
        <v>241</v>
      </c>
      <c r="W129" s="1">
        <v>44666.512997685182</v>
      </c>
      <c r="X129">
        <v>1459</v>
      </c>
      <c r="Y129">
        <v>436</v>
      </c>
      <c r="Z129">
        <v>0</v>
      </c>
      <c r="AA129">
        <v>436</v>
      </c>
      <c r="AB129">
        <v>0</v>
      </c>
      <c r="AC129">
        <v>46</v>
      </c>
      <c r="AD129">
        <v>157</v>
      </c>
      <c r="AE129">
        <v>0</v>
      </c>
      <c r="AF129">
        <v>0</v>
      </c>
      <c r="AG129">
        <v>0</v>
      </c>
      <c r="AH129" t="s">
        <v>135</v>
      </c>
      <c r="AI129" s="1">
        <v>44666.559999999998</v>
      </c>
      <c r="AJ129">
        <v>3739</v>
      </c>
      <c r="AK129">
        <v>6</v>
      </c>
      <c r="AL129">
        <v>0</v>
      </c>
      <c r="AM129">
        <v>6</v>
      </c>
      <c r="AN129">
        <v>0</v>
      </c>
      <c r="AO129">
        <v>6</v>
      </c>
      <c r="AP129">
        <v>151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hidden="1" x14ac:dyDescent="0.45">
      <c r="A130" t="s">
        <v>464</v>
      </c>
      <c r="B130" t="s">
        <v>82</v>
      </c>
      <c r="C130" t="s">
        <v>465</v>
      </c>
      <c r="D130" t="s">
        <v>84</v>
      </c>
      <c r="E130" s="2" t="str">
        <f>HYPERLINK("capsilon://?command=openfolder&amp;siteaddress=FAM.docvelocity-na8.net&amp;folderid=FX8A62B91F-38E8-688F-6F94-E701D0D18624","FX22045038")</f>
        <v>FX22045038</v>
      </c>
      <c r="F130" t="s">
        <v>19</v>
      </c>
      <c r="G130" t="s">
        <v>19</v>
      </c>
      <c r="H130" t="s">
        <v>85</v>
      </c>
      <c r="I130" t="s">
        <v>466</v>
      </c>
      <c r="J130">
        <v>210</v>
      </c>
      <c r="K130" t="s">
        <v>87</v>
      </c>
      <c r="L130" t="s">
        <v>88</v>
      </c>
      <c r="M130" t="s">
        <v>89</v>
      </c>
      <c r="N130">
        <v>2</v>
      </c>
      <c r="O130" s="1">
        <v>44666.502442129633</v>
      </c>
      <c r="P130" s="1">
        <v>44666.557395833333</v>
      </c>
      <c r="Q130">
        <v>3053</v>
      </c>
      <c r="R130">
        <v>1695</v>
      </c>
      <c r="S130" t="b">
        <v>0</v>
      </c>
      <c r="T130" t="s">
        <v>90</v>
      </c>
      <c r="U130" t="b">
        <v>0</v>
      </c>
      <c r="V130" t="s">
        <v>454</v>
      </c>
      <c r="W130" s="1">
        <v>44666.510023148148</v>
      </c>
      <c r="X130">
        <v>651</v>
      </c>
      <c r="Y130">
        <v>71</v>
      </c>
      <c r="Z130">
        <v>0</v>
      </c>
      <c r="AA130">
        <v>71</v>
      </c>
      <c r="AB130">
        <v>5</v>
      </c>
      <c r="AC130">
        <v>22</v>
      </c>
      <c r="AD130">
        <v>139</v>
      </c>
      <c r="AE130">
        <v>0</v>
      </c>
      <c r="AF130">
        <v>0</v>
      </c>
      <c r="AG130">
        <v>0</v>
      </c>
      <c r="AH130" t="s">
        <v>103</v>
      </c>
      <c r="AI130" s="1">
        <v>44666.557395833333</v>
      </c>
      <c r="AJ130">
        <v>228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139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hidden="1" x14ac:dyDescent="0.45">
      <c r="A131" t="s">
        <v>467</v>
      </c>
      <c r="B131" t="s">
        <v>82</v>
      </c>
      <c r="C131" t="s">
        <v>468</v>
      </c>
      <c r="D131" t="s">
        <v>84</v>
      </c>
      <c r="E131" s="2" t="str">
        <f>HYPERLINK("capsilon://?command=openfolder&amp;siteaddress=FAM.docvelocity-na8.net&amp;folderid=FXCE84A39F-AD93-F295-1F78-2CFD54773E44","FX22018360")</f>
        <v>FX22018360</v>
      </c>
      <c r="F131" t="s">
        <v>19</v>
      </c>
      <c r="G131" t="s">
        <v>19</v>
      </c>
      <c r="H131" t="s">
        <v>85</v>
      </c>
      <c r="I131" t="s">
        <v>469</v>
      </c>
      <c r="J131">
        <v>1015</v>
      </c>
      <c r="K131" t="s">
        <v>87</v>
      </c>
      <c r="L131" t="s">
        <v>88</v>
      </c>
      <c r="M131" t="s">
        <v>89</v>
      </c>
      <c r="N131">
        <v>1</v>
      </c>
      <c r="O131" s="1">
        <v>44666.510740740741</v>
      </c>
      <c r="P131" s="1">
        <v>44666.552754629629</v>
      </c>
      <c r="Q131">
        <v>1420</v>
      </c>
      <c r="R131">
        <v>2210</v>
      </c>
      <c r="S131" t="b">
        <v>0</v>
      </c>
      <c r="T131" t="s">
        <v>90</v>
      </c>
      <c r="U131" t="b">
        <v>0</v>
      </c>
      <c r="V131" t="s">
        <v>205</v>
      </c>
      <c r="W131" s="1">
        <v>44666.552754629629</v>
      </c>
      <c r="X131">
        <v>526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1015</v>
      </c>
      <c r="AE131">
        <v>926</v>
      </c>
      <c r="AF131">
        <v>0</v>
      </c>
      <c r="AG131">
        <v>23</v>
      </c>
      <c r="AH131" t="s">
        <v>90</v>
      </c>
      <c r="AI131" t="s">
        <v>90</v>
      </c>
      <c r="AJ131" t="s">
        <v>90</v>
      </c>
      <c r="AK131" t="s">
        <v>90</v>
      </c>
      <c r="AL131" t="s">
        <v>90</v>
      </c>
      <c r="AM131" t="s">
        <v>90</v>
      </c>
      <c r="AN131" t="s">
        <v>90</v>
      </c>
      <c r="AO131" t="s">
        <v>90</v>
      </c>
      <c r="AP131" t="s">
        <v>90</v>
      </c>
      <c r="AQ131" t="s">
        <v>90</v>
      </c>
      <c r="AR131" t="s">
        <v>90</v>
      </c>
      <c r="AS131" t="s">
        <v>90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hidden="1" x14ac:dyDescent="0.45">
      <c r="A132" t="s">
        <v>470</v>
      </c>
      <c r="B132" t="s">
        <v>82</v>
      </c>
      <c r="C132" t="s">
        <v>243</v>
      </c>
      <c r="D132" t="s">
        <v>84</v>
      </c>
      <c r="E132" s="2" t="str">
        <f>HYPERLINK("capsilon://?command=openfolder&amp;siteaddress=FAM.docvelocity-na8.net&amp;folderid=FXA16104EE-71C4-263B-322A-EAD81D502C3A","FX220311918")</f>
        <v>FX220311918</v>
      </c>
      <c r="F132" t="s">
        <v>19</v>
      </c>
      <c r="G132" t="s">
        <v>19</v>
      </c>
      <c r="H132" t="s">
        <v>85</v>
      </c>
      <c r="I132" t="s">
        <v>471</v>
      </c>
      <c r="J132">
        <v>54</v>
      </c>
      <c r="K132" t="s">
        <v>87</v>
      </c>
      <c r="L132" t="s">
        <v>88</v>
      </c>
      <c r="M132" t="s">
        <v>89</v>
      </c>
      <c r="N132">
        <v>2</v>
      </c>
      <c r="O132" s="1">
        <v>44666.510914351849</v>
      </c>
      <c r="P132" s="1">
        <v>44666.542696759258</v>
      </c>
      <c r="Q132">
        <v>2259</v>
      </c>
      <c r="R132">
        <v>487</v>
      </c>
      <c r="S132" t="b">
        <v>0</v>
      </c>
      <c r="T132" t="s">
        <v>90</v>
      </c>
      <c r="U132" t="b">
        <v>0</v>
      </c>
      <c r="V132" t="s">
        <v>111</v>
      </c>
      <c r="W132" s="1">
        <v>44666.524097222224</v>
      </c>
      <c r="X132">
        <v>228</v>
      </c>
      <c r="Y132">
        <v>49</v>
      </c>
      <c r="Z132">
        <v>0</v>
      </c>
      <c r="AA132">
        <v>49</v>
      </c>
      <c r="AB132">
        <v>0</v>
      </c>
      <c r="AC132">
        <v>2</v>
      </c>
      <c r="AD132">
        <v>5</v>
      </c>
      <c r="AE132">
        <v>0</v>
      </c>
      <c r="AF132">
        <v>0</v>
      </c>
      <c r="AG132">
        <v>0</v>
      </c>
      <c r="AH132" t="s">
        <v>273</v>
      </c>
      <c r="AI132" s="1">
        <v>44666.542696759258</v>
      </c>
      <c r="AJ132">
        <v>250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5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hidden="1" x14ac:dyDescent="0.45">
      <c r="A133" t="s">
        <v>472</v>
      </c>
      <c r="B133" t="s">
        <v>82</v>
      </c>
      <c r="C133" t="s">
        <v>438</v>
      </c>
      <c r="D133" t="s">
        <v>84</v>
      </c>
      <c r="E133" s="2" t="str">
        <f>HYPERLINK("capsilon://?command=openfolder&amp;siteaddress=FAM.docvelocity-na8.net&amp;folderid=FXA9852F43-886A-D5F9-B023-B3EB7A987CE4","FX22043548")</f>
        <v>FX22043548</v>
      </c>
      <c r="F133" t="s">
        <v>19</v>
      </c>
      <c r="G133" t="s">
        <v>19</v>
      </c>
      <c r="H133" t="s">
        <v>85</v>
      </c>
      <c r="I133" t="s">
        <v>473</v>
      </c>
      <c r="J133">
        <v>112</v>
      </c>
      <c r="K133" t="s">
        <v>87</v>
      </c>
      <c r="L133" t="s">
        <v>88</v>
      </c>
      <c r="M133" t="s">
        <v>89</v>
      </c>
      <c r="N133">
        <v>2</v>
      </c>
      <c r="O133" s="1">
        <v>44666.520914351851</v>
      </c>
      <c r="P133" s="1">
        <v>44666.550266203703</v>
      </c>
      <c r="Q133">
        <v>1502</v>
      </c>
      <c r="R133">
        <v>1034</v>
      </c>
      <c r="S133" t="b">
        <v>0</v>
      </c>
      <c r="T133" t="s">
        <v>90</v>
      </c>
      <c r="U133" t="b">
        <v>0</v>
      </c>
      <c r="V133" t="s">
        <v>176</v>
      </c>
      <c r="W133" s="1">
        <v>44666.532465277778</v>
      </c>
      <c r="X133">
        <v>353</v>
      </c>
      <c r="Y133">
        <v>84</v>
      </c>
      <c r="Z133">
        <v>0</v>
      </c>
      <c r="AA133">
        <v>84</v>
      </c>
      <c r="AB133">
        <v>0</v>
      </c>
      <c r="AC133">
        <v>0</v>
      </c>
      <c r="AD133">
        <v>28</v>
      </c>
      <c r="AE133">
        <v>0</v>
      </c>
      <c r="AF133">
        <v>0</v>
      </c>
      <c r="AG133">
        <v>0</v>
      </c>
      <c r="AH133" t="s">
        <v>273</v>
      </c>
      <c r="AI133" s="1">
        <v>44666.550266203703</v>
      </c>
      <c r="AJ133">
        <v>653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28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hidden="1" x14ac:dyDescent="0.45">
      <c r="A134" t="s">
        <v>474</v>
      </c>
      <c r="B134" t="s">
        <v>82</v>
      </c>
      <c r="C134" t="s">
        <v>438</v>
      </c>
      <c r="D134" t="s">
        <v>84</v>
      </c>
      <c r="E134" s="2" t="str">
        <f>HYPERLINK("capsilon://?command=openfolder&amp;siteaddress=FAM.docvelocity-na8.net&amp;folderid=FXA9852F43-886A-D5F9-B023-B3EB7A987CE4","FX22043548")</f>
        <v>FX22043548</v>
      </c>
      <c r="F134" t="s">
        <v>19</v>
      </c>
      <c r="G134" t="s">
        <v>19</v>
      </c>
      <c r="H134" t="s">
        <v>85</v>
      </c>
      <c r="I134" t="s">
        <v>475</v>
      </c>
      <c r="J134">
        <v>454</v>
      </c>
      <c r="K134" t="s">
        <v>87</v>
      </c>
      <c r="L134" t="s">
        <v>88</v>
      </c>
      <c r="M134" t="s">
        <v>89</v>
      </c>
      <c r="N134">
        <v>2</v>
      </c>
      <c r="O134" s="1">
        <v>44666.523043981484</v>
      </c>
      <c r="P134" s="1">
        <v>44666.698391203703</v>
      </c>
      <c r="Q134">
        <v>12205</v>
      </c>
      <c r="R134">
        <v>2945</v>
      </c>
      <c r="S134" t="b">
        <v>0</v>
      </c>
      <c r="T134" t="s">
        <v>90</v>
      </c>
      <c r="U134" t="b">
        <v>0</v>
      </c>
      <c r="V134" t="s">
        <v>127</v>
      </c>
      <c r="W134" s="1">
        <v>44666.590451388889</v>
      </c>
      <c r="X134">
        <v>1334</v>
      </c>
      <c r="Y134">
        <v>384</v>
      </c>
      <c r="Z134">
        <v>0</v>
      </c>
      <c r="AA134">
        <v>384</v>
      </c>
      <c r="AB134">
        <v>0</v>
      </c>
      <c r="AC134">
        <v>60</v>
      </c>
      <c r="AD134">
        <v>70</v>
      </c>
      <c r="AE134">
        <v>0</v>
      </c>
      <c r="AF134">
        <v>0</v>
      </c>
      <c r="AG134">
        <v>0</v>
      </c>
      <c r="AH134" t="s">
        <v>273</v>
      </c>
      <c r="AI134" s="1">
        <v>44666.698391203703</v>
      </c>
      <c r="AJ134">
        <v>1423</v>
      </c>
      <c r="AK134">
        <v>22</v>
      </c>
      <c r="AL134">
        <v>0</v>
      </c>
      <c r="AM134">
        <v>22</v>
      </c>
      <c r="AN134">
        <v>0</v>
      </c>
      <c r="AO134">
        <v>22</v>
      </c>
      <c r="AP134">
        <v>48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hidden="1" x14ac:dyDescent="0.45">
      <c r="A135" t="s">
        <v>476</v>
      </c>
      <c r="B135" t="s">
        <v>82</v>
      </c>
      <c r="C135" t="s">
        <v>477</v>
      </c>
      <c r="D135" t="s">
        <v>84</v>
      </c>
      <c r="E135" s="2" t="str">
        <f>HYPERLINK("capsilon://?command=openfolder&amp;siteaddress=FAM.docvelocity-na8.net&amp;folderid=FX580A5D66-B3F6-2C1F-B588-D58060DEAC5D","FX22044595")</f>
        <v>FX22044595</v>
      </c>
      <c r="F135" t="s">
        <v>19</v>
      </c>
      <c r="G135" t="s">
        <v>19</v>
      </c>
      <c r="H135" t="s">
        <v>85</v>
      </c>
      <c r="I135" t="s">
        <v>478</v>
      </c>
      <c r="J135">
        <v>464</v>
      </c>
      <c r="K135" t="s">
        <v>87</v>
      </c>
      <c r="L135" t="s">
        <v>88</v>
      </c>
      <c r="M135" t="s">
        <v>89</v>
      </c>
      <c r="N135">
        <v>1</v>
      </c>
      <c r="O135" s="1">
        <v>44666.533425925925</v>
      </c>
      <c r="P135" s="1">
        <v>44666.588240740741</v>
      </c>
      <c r="Q135">
        <v>2012</v>
      </c>
      <c r="R135">
        <v>2724</v>
      </c>
      <c r="S135" t="b">
        <v>0</v>
      </c>
      <c r="T135" t="s">
        <v>90</v>
      </c>
      <c r="U135" t="b">
        <v>0</v>
      </c>
      <c r="V135" t="s">
        <v>205</v>
      </c>
      <c r="W135" s="1">
        <v>44666.588240740741</v>
      </c>
      <c r="X135">
        <v>491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464</v>
      </c>
      <c r="AE135">
        <v>406</v>
      </c>
      <c r="AF135">
        <v>0</v>
      </c>
      <c r="AG135">
        <v>11</v>
      </c>
      <c r="AH135" t="s">
        <v>90</v>
      </c>
      <c r="AI135" t="s">
        <v>90</v>
      </c>
      <c r="AJ135" t="s">
        <v>90</v>
      </c>
      <c r="AK135" t="s">
        <v>90</v>
      </c>
      <c r="AL135" t="s">
        <v>90</v>
      </c>
      <c r="AM135" t="s">
        <v>90</v>
      </c>
      <c r="AN135" t="s">
        <v>90</v>
      </c>
      <c r="AO135" t="s">
        <v>90</v>
      </c>
      <c r="AP135" t="s">
        <v>90</v>
      </c>
      <c r="AQ135" t="s">
        <v>90</v>
      </c>
      <c r="AR135" t="s">
        <v>90</v>
      </c>
      <c r="AS135" t="s">
        <v>90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hidden="1" x14ac:dyDescent="0.45">
      <c r="A136" t="s">
        <v>479</v>
      </c>
      <c r="B136" t="s">
        <v>82</v>
      </c>
      <c r="C136" t="s">
        <v>480</v>
      </c>
      <c r="D136" t="s">
        <v>84</v>
      </c>
      <c r="E136" s="2" t="str">
        <f>HYPERLINK("capsilon://?command=openfolder&amp;siteaddress=FAM.docvelocity-na8.net&amp;folderid=FXFC0A2A35-B768-2AAA-E61B-28670C998340","FX22043640")</f>
        <v>FX22043640</v>
      </c>
      <c r="F136" t="s">
        <v>19</v>
      </c>
      <c r="G136" t="s">
        <v>19</v>
      </c>
      <c r="H136" t="s">
        <v>85</v>
      </c>
      <c r="I136" t="s">
        <v>481</v>
      </c>
      <c r="J136">
        <v>259</v>
      </c>
      <c r="K136" t="s">
        <v>87</v>
      </c>
      <c r="L136" t="s">
        <v>88</v>
      </c>
      <c r="M136" t="s">
        <v>89</v>
      </c>
      <c r="N136">
        <v>2</v>
      </c>
      <c r="O136" s="1">
        <v>44666.543634259258</v>
      </c>
      <c r="P136" s="1">
        <v>44666.707638888889</v>
      </c>
      <c r="Q136">
        <v>12914</v>
      </c>
      <c r="R136">
        <v>1256</v>
      </c>
      <c r="S136" t="b">
        <v>0</v>
      </c>
      <c r="T136" t="s">
        <v>90</v>
      </c>
      <c r="U136" t="b">
        <v>0</v>
      </c>
      <c r="V136" t="s">
        <v>241</v>
      </c>
      <c r="W136" s="1">
        <v>44666.591874999998</v>
      </c>
      <c r="X136">
        <v>388</v>
      </c>
      <c r="Y136">
        <v>160</v>
      </c>
      <c r="Z136">
        <v>0</v>
      </c>
      <c r="AA136">
        <v>160</v>
      </c>
      <c r="AB136">
        <v>0</v>
      </c>
      <c r="AC136">
        <v>11</v>
      </c>
      <c r="AD136">
        <v>99</v>
      </c>
      <c r="AE136">
        <v>0</v>
      </c>
      <c r="AF136">
        <v>0</v>
      </c>
      <c r="AG136">
        <v>0</v>
      </c>
      <c r="AH136" t="s">
        <v>273</v>
      </c>
      <c r="AI136" s="1">
        <v>44666.707638888889</v>
      </c>
      <c r="AJ136">
        <v>798</v>
      </c>
      <c r="AK136">
        <v>3</v>
      </c>
      <c r="AL136">
        <v>0</v>
      </c>
      <c r="AM136">
        <v>3</v>
      </c>
      <c r="AN136">
        <v>0</v>
      </c>
      <c r="AO136">
        <v>3</v>
      </c>
      <c r="AP136">
        <v>96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hidden="1" x14ac:dyDescent="0.45">
      <c r="A137" t="s">
        <v>482</v>
      </c>
      <c r="B137" t="s">
        <v>82</v>
      </c>
      <c r="C137" t="s">
        <v>468</v>
      </c>
      <c r="D137" t="s">
        <v>84</v>
      </c>
      <c r="E137" s="2" t="str">
        <f>HYPERLINK("capsilon://?command=openfolder&amp;siteaddress=FAM.docvelocity-na8.net&amp;folderid=FXCE84A39F-AD93-F295-1F78-2CFD54773E44","FX22018360")</f>
        <v>FX22018360</v>
      </c>
      <c r="F137" t="s">
        <v>19</v>
      </c>
      <c r="G137" t="s">
        <v>19</v>
      </c>
      <c r="H137" t="s">
        <v>85</v>
      </c>
      <c r="I137" t="s">
        <v>469</v>
      </c>
      <c r="J137">
        <v>1153</v>
      </c>
      <c r="K137" t="s">
        <v>87</v>
      </c>
      <c r="L137" t="s">
        <v>88</v>
      </c>
      <c r="M137" t="s">
        <v>89</v>
      </c>
      <c r="N137">
        <v>2</v>
      </c>
      <c r="O137" s="1">
        <v>44666.554201388892</v>
      </c>
      <c r="P137" s="1">
        <v>44666.6250462963</v>
      </c>
      <c r="Q137">
        <v>1068</v>
      </c>
      <c r="R137">
        <v>5053</v>
      </c>
      <c r="S137" t="b">
        <v>0</v>
      </c>
      <c r="T137" t="s">
        <v>90</v>
      </c>
      <c r="U137" t="b">
        <v>1</v>
      </c>
      <c r="V137" t="s">
        <v>192</v>
      </c>
      <c r="W137" s="1">
        <v>44666.593182870369</v>
      </c>
      <c r="X137">
        <v>2526</v>
      </c>
      <c r="Y137">
        <v>491</v>
      </c>
      <c r="Z137">
        <v>0</v>
      </c>
      <c r="AA137">
        <v>491</v>
      </c>
      <c r="AB137">
        <v>545</v>
      </c>
      <c r="AC137">
        <v>58</v>
      </c>
      <c r="AD137">
        <v>662</v>
      </c>
      <c r="AE137">
        <v>0</v>
      </c>
      <c r="AF137">
        <v>0</v>
      </c>
      <c r="AG137">
        <v>0</v>
      </c>
      <c r="AH137" t="s">
        <v>135</v>
      </c>
      <c r="AI137" s="1">
        <v>44666.6250462963</v>
      </c>
      <c r="AJ137">
        <v>2383</v>
      </c>
      <c r="AK137">
        <v>3</v>
      </c>
      <c r="AL137">
        <v>0</v>
      </c>
      <c r="AM137">
        <v>3</v>
      </c>
      <c r="AN137">
        <v>545</v>
      </c>
      <c r="AO137">
        <v>3</v>
      </c>
      <c r="AP137">
        <v>659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hidden="1" x14ac:dyDescent="0.45">
      <c r="A138" t="s">
        <v>483</v>
      </c>
      <c r="B138" t="s">
        <v>82</v>
      </c>
      <c r="C138" t="s">
        <v>484</v>
      </c>
      <c r="D138" t="s">
        <v>84</v>
      </c>
      <c r="E138" s="2" t="str">
        <f>HYPERLINK("capsilon://?command=openfolder&amp;siteaddress=FAM.docvelocity-na8.net&amp;folderid=FX73E4EB26-9996-6356-DF77-B29D1E733136","FX220111995")</f>
        <v>FX220111995</v>
      </c>
      <c r="F138" t="s">
        <v>19</v>
      </c>
      <c r="G138" t="s">
        <v>19</v>
      </c>
      <c r="H138" t="s">
        <v>85</v>
      </c>
      <c r="I138" t="s">
        <v>485</v>
      </c>
      <c r="J138">
        <v>38</v>
      </c>
      <c r="K138" t="s">
        <v>486</v>
      </c>
      <c r="L138" t="s">
        <v>19</v>
      </c>
      <c r="M138" t="s">
        <v>84</v>
      </c>
      <c r="N138">
        <v>0</v>
      </c>
      <c r="O138" s="1">
        <v>44666.564618055556</v>
      </c>
      <c r="P138" s="1">
        <v>44666.565659722219</v>
      </c>
      <c r="Q138">
        <v>90</v>
      </c>
      <c r="R138">
        <v>0</v>
      </c>
      <c r="S138" t="b">
        <v>0</v>
      </c>
      <c r="T138" t="s">
        <v>90</v>
      </c>
      <c r="U138" t="b">
        <v>0</v>
      </c>
      <c r="V138" t="s">
        <v>90</v>
      </c>
      <c r="W138" t="s">
        <v>90</v>
      </c>
      <c r="X138" t="s">
        <v>90</v>
      </c>
      <c r="Y138" t="s">
        <v>90</v>
      </c>
      <c r="Z138" t="s">
        <v>90</v>
      </c>
      <c r="AA138" t="s">
        <v>90</v>
      </c>
      <c r="AB138" t="s">
        <v>90</v>
      </c>
      <c r="AC138" t="s">
        <v>90</v>
      </c>
      <c r="AD138" t="s">
        <v>90</v>
      </c>
      <c r="AE138" t="s">
        <v>90</v>
      </c>
      <c r="AF138" t="s">
        <v>90</v>
      </c>
      <c r="AG138" t="s">
        <v>90</v>
      </c>
      <c r="AH138" t="s">
        <v>90</v>
      </c>
      <c r="AI138" t="s">
        <v>90</v>
      </c>
      <c r="AJ138" t="s">
        <v>90</v>
      </c>
      <c r="AK138" t="s">
        <v>90</v>
      </c>
      <c r="AL138" t="s">
        <v>90</v>
      </c>
      <c r="AM138" t="s">
        <v>90</v>
      </c>
      <c r="AN138" t="s">
        <v>90</v>
      </c>
      <c r="AO138" t="s">
        <v>90</v>
      </c>
      <c r="AP138" t="s">
        <v>90</v>
      </c>
      <c r="AQ138" t="s">
        <v>90</v>
      </c>
      <c r="AR138" t="s">
        <v>90</v>
      </c>
      <c r="AS138" t="s">
        <v>90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hidden="1" x14ac:dyDescent="0.45">
      <c r="A139" t="s">
        <v>487</v>
      </c>
      <c r="B139" t="s">
        <v>82</v>
      </c>
      <c r="C139" t="s">
        <v>477</v>
      </c>
      <c r="D139" t="s">
        <v>84</v>
      </c>
      <c r="E139" s="2" t="str">
        <f>HYPERLINK("capsilon://?command=openfolder&amp;siteaddress=FAM.docvelocity-na8.net&amp;folderid=FX580A5D66-B3F6-2C1F-B588-D58060DEAC5D","FX22044595")</f>
        <v>FX22044595</v>
      </c>
      <c r="F139" t="s">
        <v>19</v>
      </c>
      <c r="G139" t="s">
        <v>19</v>
      </c>
      <c r="H139" t="s">
        <v>85</v>
      </c>
      <c r="I139" t="s">
        <v>478</v>
      </c>
      <c r="J139">
        <v>516</v>
      </c>
      <c r="K139" t="s">
        <v>87</v>
      </c>
      <c r="L139" t="s">
        <v>88</v>
      </c>
      <c r="M139" t="s">
        <v>89</v>
      </c>
      <c r="N139">
        <v>2</v>
      </c>
      <c r="O139" s="1">
        <v>44666.589120370372</v>
      </c>
      <c r="P139" s="1">
        <v>44666.703321759262</v>
      </c>
      <c r="Q139">
        <v>5156</v>
      </c>
      <c r="R139">
        <v>4711</v>
      </c>
      <c r="S139" t="b">
        <v>0</v>
      </c>
      <c r="T139" t="s">
        <v>90</v>
      </c>
      <c r="U139" t="b">
        <v>1</v>
      </c>
      <c r="V139" t="s">
        <v>323</v>
      </c>
      <c r="W139" s="1">
        <v>44666.636006944442</v>
      </c>
      <c r="X139">
        <v>2897</v>
      </c>
      <c r="Y139">
        <v>367</v>
      </c>
      <c r="Z139">
        <v>0</v>
      </c>
      <c r="AA139">
        <v>367</v>
      </c>
      <c r="AB139">
        <v>51</v>
      </c>
      <c r="AC139">
        <v>80</v>
      </c>
      <c r="AD139">
        <v>149</v>
      </c>
      <c r="AE139">
        <v>0</v>
      </c>
      <c r="AF139">
        <v>0</v>
      </c>
      <c r="AG139">
        <v>0</v>
      </c>
      <c r="AH139" t="s">
        <v>185</v>
      </c>
      <c r="AI139" s="1">
        <v>44666.703321759262</v>
      </c>
      <c r="AJ139">
        <v>1310</v>
      </c>
      <c r="AK139">
        <v>16</v>
      </c>
      <c r="AL139">
        <v>0</v>
      </c>
      <c r="AM139">
        <v>16</v>
      </c>
      <c r="AN139">
        <v>51</v>
      </c>
      <c r="AO139">
        <v>13</v>
      </c>
      <c r="AP139">
        <v>133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hidden="1" x14ac:dyDescent="0.45">
      <c r="A140" t="s">
        <v>488</v>
      </c>
      <c r="B140" t="s">
        <v>82</v>
      </c>
      <c r="C140" t="s">
        <v>489</v>
      </c>
      <c r="D140" t="s">
        <v>84</v>
      </c>
      <c r="E140" s="2" t="str">
        <f>HYPERLINK("capsilon://?command=openfolder&amp;siteaddress=FAM.docvelocity-na8.net&amp;folderid=FXBB54D097-7F31-574B-E474-BE1EAFB7123B","FX220110553")</f>
        <v>FX220110553</v>
      </c>
      <c r="F140" t="s">
        <v>19</v>
      </c>
      <c r="G140" t="s">
        <v>19</v>
      </c>
      <c r="H140" t="s">
        <v>85</v>
      </c>
      <c r="I140" t="s">
        <v>490</v>
      </c>
      <c r="J140">
        <v>151</v>
      </c>
      <c r="K140" t="s">
        <v>87</v>
      </c>
      <c r="L140" t="s">
        <v>88</v>
      </c>
      <c r="M140" t="s">
        <v>89</v>
      </c>
      <c r="N140">
        <v>2</v>
      </c>
      <c r="O140" s="1">
        <v>44666.591956018521</v>
      </c>
      <c r="P140" s="1">
        <v>44666.709247685183</v>
      </c>
      <c r="Q140">
        <v>8150</v>
      </c>
      <c r="R140">
        <v>1984</v>
      </c>
      <c r="S140" t="b">
        <v>0</v>
      </c>
      <c r="T140" t="s">
        <v>90</v>
      </c>
      <c r="U140" t="b">
        <v>0</v>
      </c>
      <c r="V140" t="s">
        <v>131</v>
      </c>
      <c r="W140" s="1">
        <v>44666.626435185186</v>
      </c>
      <c r="X140">
        <v>1473</v>
      </c>
      <c r="Y140">
        <v>131</v>
      </c>
      <c r="Z140">
        <v>0</v>
      </c>
      <c r="AA140">
        <v>131</v>
      </c>
      <c r="AB140">
        <v>0</v>
      </c>
      <c r="AC140">
        <v>10</v>
      </c>
      <c r="AD140">
        <v>20</v>
      </c>
      <c r="AE140">
        <v>0</v>
      </c>
      <c r="AF140">
        <v>0</v>
      </c>
      <c r="AG140">
        <v>0</v>
      </c>
      <c r="AH140" t="s">
        <v>185</v>
      </c>
      <c r="AI140" s="1">
        <v>44666.709247685183</v>
      </c>
      <c r="AJ140">
        <v>511</v>
      </c>
      <c r="AK140">
        <v>4</v>
      </c>
      <c r="AL140">
        <v>0</v>
      </c>
      <c r="AM140">
        <v>4</v>
      </c>
      <c r="AN140">
        <v>0</v>
      </c>
      <c r="AO140">
        <v>4</v>
      </c>
      <c r="AP140">
        <v>16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hidden="1" x14ac:dyDescent="0.45">
      <c r="A141" t="s">
        <v>491</v>
      </c>
      <c r="B141" t="s">
        <v>82</v>
      </c>
      <c r="C141" t="s">
        <v>387</v>
      </c>
      <c r="D141" t="s">
        <v>84</v>
      </c>
      <c r="E141" s="2" t="str">
        <f>HYPERLINK("capsilon://?command=openfolder&amp;siteaddress=FAM.docvelocity-na8.net&amp;folderid=FX9B2F3D1D-E10E-19BE-2264-C6BF04A2E0FF","FX2204712")</f>
        <v>FX2204712</v>
      </c>
      <c r="F141" t="s">
        <v>19</v>
      </c>
      <c r="G141" t="s">
        <v>19</v>
      </c>
      <c r="H141" t="s">
        <v>85</v>
      </c>
      <c r="I141" t="s">
        <v>492</v>
      </c>
      <c r="J141">
        <v>0</v>
      </c>
      <c r="K141" t="s">
        <v>87</v>
      </c>
      <c r="L141" t="s">
        <v>88</v>
      </c>
      <c r="M141" t="s">
        <v>89</v>
      </c>
      <c r="N141">
        <v>2</v>
      </c>
      <c r="O141" s="1">
        <v>44666.606527777774</v>
      </c>
      <c r="P141" s="1">
        <v>44666.707916666666</v>
      </c>
      <c r="Q141">
        <v>8670</v>
      </c>
      <c r="R141">
        <v>90</v>
      </c>
      <c r="S141" t="b">
        <v>0</v>
      </c>
      <c r="T141" t="s">
        <v>90</v>
      </c>
      <c r="U141" t="b">
        <v>0</v>
      </c>
      <c r="V141" t="s">
        <v>241</v>
      </c>
      <c r="W141" s="1">
        <v>44666.617349537039</v>
      </c>
      <c r="X141">
        <v>67</v>
      </c>
      <c r="Y141">
        <v>0</v>
      </c>
      <c r="Z141">
        <v>0</v>
      </c>
      <c r="AA141">
        <v>0</v>
      </c>
      <c r="AB141">
        <v>52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273</v>
      </c>
      <c r="AI141" s="1">
        <v>44666.707916666666</v>
      </c>
      <c r="AJ141">
        <v>23</v>
      </c>
      <c r="AK141">
        <v>0</v>
      </c>
      <c r="AL141">
        <v>0</v>
      </c>
      <c r="AM141">
        <v>0</v>
      </c>
      <c r="AN141">
        <v>52</v>
      </c>
      <c r="AO141">
        <v>0</v>
      </c>
      <c r="AP141">
        <v>0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hidden="1" x14ac:dyDescent="0.45">
      <c r="A142" t="s">
        <v>493</v>
      </c>
      <c r="B142" t="s">
        <v>82</v>
      </c>
      <c r="C142" t="s">
        <v>494</v>
      </c>
      <c r="D142" t="s">
        <v>84</v>
      </c>
      <c r="E142" s="2" t="str">
        <f>HYPERLINK("capsilon://?command=openfolder&amp;siteaddress=FAM.docvelocity-na8.net&amp;folderid=FX5A55E8DB-ADC4-194A-58B9-363F034F1C20","FX22043179")</f>
        <v>FX22043179</v>
      </c>
      <c r="F142" t="s">
        <v>19</v>
      </c>
      <c r="G142" t="s">
        <v>19</v>
      </c>
      <c r="H142" t="s">
        <v>85</v>
      </c>
      <c r="I142" t="s">
        <v>495</v>
      </c>
      <c r="J142">
        <v>171</v>
      </c>
      <c r="K142" t="s">
        <v>87</v>
      </c>
      <c r="L142" t="s">
        <v>88</v>
      </c>
      <c r="M142" t="s">
        <v>89</v>
      </c>
      <c r="N142">
        <v>2</v>
      </c>
      <c r="O142" s="1">
        <v>44666.620335648149</v>
      </c>
      <c r="P142" s="1">
        <v>44666.713101851848</v>
      </c>
      <c r="Q142">
        <v>6649</v>
      </c>
      <c r="R142">
        <v>1366</v>
      </c>
      <c r="S142" t="b">
        <v>0</v>
      </c>
      <c r="T142" t="s">
        <v>90</v>
      </c>
      <c r="U142" t="b">
        <v>0</v>
      </c>
      <c r="V142" t="s">
        <v>323</v>
      </c>
      <c r="W142" s="1">
        <v>44666.646122685182</v>
      </c>
      <c r="X142">
        <v>873</v>
      </c>
      <c r="Y142">
        <v>124</v>
      </c>
      <c r="Z142">
        <v>0</v>
      </c>
      <c r="AA142">
        <v>124</v>
      </c>
      <c r="AB142">
        <v>0</v>
      </c>
      <c r="AC142">
        <v>13</v>
      </c>
      <c r="AD142">
        <v>47</v>
      </c>
      <c r="AE142">
        <v>0</v>
      </c>
      <c r="AF142">
        <v>0</v>
      </c>
      <c r="AG142">
        <v>0</v>
      </c>
      <c r="AH142" t="s">
        <v>273</v>
      </c>
      <c r="AI142" s="1">
        <v>44666.713101851848</v>
      </c>
      <c r="AJ142">
        <v>447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47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hidden="1" x14ac:dyDescent="0.45">
      <c r="A143" t="s">
        <v>496</v>
      </c>
      <c r="B143" t="s">
        <v>82</v>
      </c>
      <c r="C143" t="s">
        <v>290</v>
      </c>
      <c r="D143" t="s">
        <v>84</v>
      </c>
      <c r="E143" s="2" t="str">
        <f>HYPERLINK("capsilon://?command=openfolder&amp;siteaddress=FAM.docvelocity-na8.net&amp;folderid=FX69675416-2288-BD94-9C20-BFFBB584F0D9","FX22043679")</f>
        <v>FX22043679</v>
      </c>
      <c r="F143" t="s">
        <v>19</v>
      </c>
      <c r="G143" t="s">
        <v>19</v>
      </c>
      <c r="H143" t="s">
        <v>85</v>
      </c>
      <c r="I143" t="s">
        <v>497</v>
      </c>
      <c r="J143">
        <v>97</v>
      </c>
      <c r="K143" t="s">
        <v>87</v>
      </c>
      <c r="L143" t="s">
        <v>88</v>
      </c>
      <c r="M143" t="s">
        <v>89</v>
      </c>
      <c r="N143">
        <v>2</v>
      </c>
      <c r="O143" s="1">
        <v>44666.627800925926</v>
      </c>
      <c r="P143" s="1">
        <v>44666.712881944448</v>
      </c>
      <c r="Q143">
        <v>6830</v>
      </c>
      <c r="R143">
        <v>521</v>
      </c>
      <c r="S143" t="b">
        <v>0</v>
      </c>
      <c r="T143" t="s">
        <v>90</v>
      </c>
      <c r="U143" t="b">
        <v>0</v>
      </c>
      <c r="V143" t="s">
        <v>192</v>
      </c>
      <c r="W143" s="1">
        <v>44666.640706018516</v>
      </c>
      <c r="X143">
        <v>207</v>
      </c>
      <c r="Y143">
        <v>87</v>
      </c>
      <c r="Z143">
        <v>0</v>
      </c>
      <c r="AA143">
        <v>87</v>
      </c>
      <c r="AB143">
        <v>0</v>
      </c>
      <c r="AC143">
        <v>3</v>
      </c>
      <c r="AD143">
        <v>10</v>
      </c>
      <c r="AE143">
        <v>0</v>
      </c>
      <c r="AF143">
        <v>0</v>
      </c>
      <c r="AG143">
        <v>0</v>
      </c>
      <c r="AH143" t="s">
        <v>185</v>
      </c>
      <c r="AI143" s="1">
        <v>44666.712881944448</v>
      </c>
      <c r="AJ143">
        <v>314</v>
      </c>
      <c r="AK143">
        <v>2</v>
      </c>
      <c r="AL143">
        <v>0</v>
      </c>
      <c r="AM143">
        <v>2</v>
      </c>
      <c r="AN143">
        <v>0</v>
      </c>
      <c r="AO143">
        <v>1</v>
      </c>
      <c r="AP143">
        <v>8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hidden="1" x14ac:dyDescent="0.45">
      <c r="A144" t="s">
        <v>498</v>
      </c>
      <c r="B144" t="s">
        <v>82</v>
      </c>
      <c r="C144" t="s">
        <v>499</v>
      </c>
      <c r="D144" t="s">
        <v>84</v>
      </c>
      <c r="E144" s="2" t="str">
        <f>HYPERLINK("capsilon://?command=openfolder&amp;siteaddress=FAM.docvelocity-na8.net&amp;folderid=FX98EE28AF-CF44-98E2-D429-C44383DBAA77","FX22044334")</f>
        <v>FX22044334</v>
      </c>
      <c r="F144" t="s">
        <v>19</v>
      </c>
      <c r="G144" t="s">
        <v>19</v>
      </c>
      <c r="H144" t="s">
        <v>85</v>
      </c>
      <c r="I144" t="s">
        <v>500</v>
      </c>
      <c r="J144">
        <v>305</v>
      </c>
      <c r="K144" t="s">
        <v>87</v>
      </c>
      <c r="L144" t="s">
        <v>88</v>
      </c>
      <c r="M144" t="s">
        <v>89</v>
      </c>
      <c r="N144">
        <v>2</v>
      </c>
      <c r="O144" s="1">
        <v>44666.635254629633</v>
      </c>
      <c r="P144" s="1">
        <v>44666.737743055557</v>
      </c>
      <c r="Q144">
        <v>7064</v>
      </c>
      <c r="R144">
        <v>1791</v>
      </c>
      <c r="S144" t="b">
        <v>0</v>
      </c>
      <c r="T144" t="s">
        <v>90</v>
      </c>
      <c r="U144" t="b">
        <v>0</v>
      </c>
      <c r="V144" t="s">
        <v>192</v>
      </c>
      <c r="W144" s="1">
        <v>44666.652002314811</v>
      </c>
      <c r="X144">
        <v>975</v>
      </c>
      <c r="Y144">
        <v>248</v>
      </c>
      <c r="Z144">
        <v>0</v>
      </c>
      <c r="AA144">
        <v>248</v>
      </c>
      <c r="AB144">
        <v>0</v>
      </c>
      <c r="AC144">
        <v>17</v>
      </c>
      <c r="AD144">
        <v>57</v>
      </c>
      <c r="AE144">
        <v>0</v>
      </c>
      <c r="AF144">
        <v>0</v>
      </c>
      <c r="AG144">
        <v>0</v>
      </c>
      <c r="AH144" t="s">
        <v>273</v>
      </c>
      <c r="AI144" s="1">
        <v>44666.737743055557</v>
      </c>
      <c r="AJ144">
        <v>787</v>
      </c>
      <c r="AK144">
        <v>2</v>
      </c>
      <c r="AL144">
        <v>0</v>
      </c>
      <c r="AM144">
        <v>2</v>
      </c>
      <c r="AN144">
        <v>0</v>
      </c>
      <c r="AO144">
        <v>2</v>
      </c>
      <c r="AP144">
        <v>55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hidden="1" x14ac:dyDescent="0.45">
      <c r="A145" t="s">
        <v>501</v>
      </c>
      <c r="B145" t="s">
        <v>82</v>
      </c>
      <c r="C145" t="s">
        <v>502</v>
      </c>
      <c r="D145" t="s">
        <v>84</v>
      </c>
      <c r="E145" s="2" t="str">
        <f>HYPERLINK("capsilon://?command=openfolder&amp;siteaddress=FAM.docvelocity-na8.net&amp;folderid=FX6419B906-67A6-1FDD-72F8-FAA6320B1692","FX220313635")</f>
        <v>FX220313635</v>
      </c>
      <c r="F145" t="s">
        <v>19</v>
      </c>
      <c r="G145" t="s">
        <v>19</v>
      </c>
      <c r="H145" t="s">
        <v>85</v>
      </c>
      <c r="I145" t="s">
        <v>503</v>
      </c>
      <c r="J145">
        <v>468</v>
      </c>
      <c r="K145" t="s">
        <v>87</v>
      </c>
      <c r="L145" t="s">
        <v>88</v>
      </c>
      <c r="M145" t="s">
        <v>89</v>
      </c>
      <c r="N145">
        <v>2</v>
      </c>
      <c r="O145" s="1">
        <v>44666.640694444446</v>
      </c>
      <c r="P145" s="1">
        <v>44666.728622685187</v>
      </c>
      <c r="Q145">
        <v>4841</v>
      </c>
      <c r="R145">
        <v>2756</v>
      </c>
      <c r="S145" t="b">
        <v>0</v>
      </c>
      <c r="T145" t="s">
        <v>90</v>
      </c>
      <c r="U145" t="b">
        <v>0</v>
      </c>
      <c r="V145" t="s">
        <v>323</v>
      </c>
      <c r="W145" s="1">
        <v>44666.662523148145</v>
      </c>
      <c r="X145">
        <v>1416</v>
      </c>
      <c r="Y145">
        <v>317</v>
      </c>
      <c r="Z145">
        <v>0</v>
      </c>
      <c r="AA145">
        <v>317</v>
      </c>
      <c r="AB145">
        <v>0</v>
      </c>
      <c r="AC145">
        <v>29</v>
      </c>
      <c r="AD145">
        <v>151</v>
      </c>
      <c r="AE145">
        <v>0</v>
      </c>
      <c r="AF145">
        <v>0</v>
      </c>
      <c r="AG145">
        <v>0</v>
      </c>
      <c r="AH145" t="s">
        <v>273</v>
      </c>
      <c r="AI145" s="1">
        <v>44666.728622685187</v>
      </c>
      <c r="AJ145">
        <v>1340</v>
      </c>
      <c r="AK145">
        <v>3</v>
      </c>
      <c r="AL145">
        <v>0</v>
      </c>
      <c r="AM145">
        <v>3</v>
      </c>
      <c r="AN145">
        <v>0</v>
      </c>
      <c r="AO145">
        <v>3</v>
      </c>
      <c r="AP145">
        <v>148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hidden="1" x14ac:dyDescent="0.45">
      <c r="A146" t="s">
        <v>504</v>
      </c>
      <c r="B146" t="s">
        <v>82</v>
      </c>
      <c r="C146" t="s">
        <v>505</v>
      </c>
      <c r="D146" t="s">
        <v>84</v>
      </c>
      <c r="E146" s="2" t="str">
        <f>HYPERLINK("capsilon://?command=openfolder&amp;siteaddress=FAM.docvelocity-na8.net&amp;folderid=FX9415537E-4FD8-0CDF-BE85-AC1D9C676C0A","FX22044457")</f>
        <v>FX22044457</v>
      </c>
      <c r="F146" t="s">
        <v>19</v>
      </c>
      <c r="G146" t="s">
        <v>19</v>
      </c>
      <c r="H146" t="s">
        <v>85</v>
      </c>
      <c r="I146" t="s">
        <v>506</v>
      </c>
      <c r="J146">
        <v>115</v>
      </c>
      <c r="K146" t="s">
        <v>87</v>
      </c>
      <c r="L146" t="s">
        <v>88</v>
      </c>
      <c r="M146" t="s">
        <v>89</v>
      </c>
      <c r="N146">
        <v>2</v>
      </c>
      <c r="O146" s="1">
        <v>44666.681944444441</v>
      </c>
      <c r="P146" s="1">
        <v>44666.742638888885</v>
      </c>
      <c r="Q146">
        <v>3571</v>
      </c>
      <c r="R146">
        <v>1673</v>
      </c>
      <c r="S146" t="b">
        <v>0</v>
      </c>
      <c r="T146" t="s">
        <v>90</v>
      </c>
      <c r="U146" t="b">
        <v>0</v>
      </c>
      <c r="V146" t="s">
        <v>127</v>
      </c>
      <c r="W146" s="1">
        <v>44666.69734953704</v>
      </c>
      <c r="X146">
        <v>1073</v>
      </c>
      <c r="Y146">
        <v>98</v>
      </c>
      <c r="Z146">
        <v>0</v>
      </c>
      <c r="AA146">
        <v>98</v>
      </c>
      <c r="AB146">
        <v>0</v>
      </c>
      <c r="AC146">
        <v>3</v>
      </c>
      <c r="AD146">
        <v>17</v>
      </c>
      <c r="AE146">
        <v>0</v>
      </c>
      <c r="AF146">
        <v>0</v>
      </c>
      <c r="AG146">
        <v>0</v>
      </c>
      <c r="AH146" t="s">
        <v>185</v>
      </c>
      <c r="AI146" s="1">
        <v>44666.742638888885</v>
      </c>
      <c r="AJ146">
        <v>600</v>
      </c>
      <c r="AK146">
        <v>3</v>
      </c>
      <c r="AL146">
        <v>0</v>
      </c>
      <c r="AM146">
        <v>3</v>
      </c>
      <c r="AN146">
        <v>0</v>
      </c>
      <c r="AO146">
        <v>3</v>
      </c>
      <c r="AP146">
        <v>14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hidden="1" x14ac:dyDescent="0.45">
      <c r="A147" t="s">
        <v>507</v>
      </c>
      <c r="B147" t="s">
        <v>82</v>
      </c>
      <c r="C147" t="s">
        <v>325</v>
      </c>
      <c r="D147" t="s">
        <v>84</v>
      </c>
      <c r="E147" s="2" t="str">
        <f>HYPERLINK("capsilon://?command=openfolder&amp;siteaddress=FAM.docvelocity-na8.net&amp;folderid=FX72D26553-650A-89F9-08F9-64B20D309ECF","FX220311432")</f>
        <v>FX220311432</v>
      </c>
      <c r="F147" t="s">
        <v>19</v>
      </c>
      <c r="G147" t="s">
        <v>19</v>
      </c>
      <c r="H147" t="s">
        <v>85</v>
      </c>
      <c r="I147" t="s">
        <v>508</v>
      </c>
      <c r="J147">
        <v>0</v>
      </c>
      <c r="K147" t="s">
        <v>87</v>
      </c>
      <c r="L147" t="s">
        <v>88</v>
      </c>
      <c r="M147" t="s">
        <v>89</v>
      </c>
      <c r="N147">
        <v>1</v>
      </c>
      <c r="O147" s="1">
        <v>44669.310972222222</v>
      </c>
      <c r="P147" s="1">
        <v>44669.313796296294</v>
      </c>
      <c r="Q147">
        <v>19</v>
      </c>
      <c r="R147">
        <v>225</v>
      </c>
      <c r="S147" t="b">
        <v>0</v>
      </c>
      <c r="T147" t="s">
        <v>90</v>
      </c>
      <c r="U147" t="b">
        <v>0</v>
      </c>
      <c r="V147" t="s">
        <v>268</v>
      </c>
      <c r="W147" s="1">
        <v>44669.313796296294</v>
      </c>
      <c r="X147">
        <v>225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104</v>
      </c>
      <c r="AF147">
        <v>0</v>
      </c>
      <c r="AG147">
        <v>2</v>
      </c>
      <c r="AH147" t="s">
        <v>90</v>
      </c>
      <c r="AI147" t="s">
        <v>90</v>
      </c>
      <c r="AJ147" t="s">
        <v>90</v>
      </c>
      <c r="AK147" t="s">
        <v>90</v>
      </c>
      <c r="AL147" t="s">
        <v>90</v>
      </c>
      <c r="AM147" t="s">
        <v>90</v>
      </c>
      <c r="AN147" t="s">
        <v>90</v>
      </c>
      <c r="AO147" t="s">
        <v>90</v>
      </c>
      <c r="AP147" t="s">
        <v>90</v>
      </c>
      <c r="AQ147" t="s">
        <v>90</v>
      </c>
      <c r="AR147" t="s">
        <v>90</v>
      </c>
      <c r="AS147" t="s">
        <v>90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hidden="1" x14ac:dyDescent="0.45">
      <c r="A148" t="s">
        <v>509</v>
      </c>
      <c r="B148" t="s">
        <v>82</v>
      </c>
      <c r="C148" t="s">
        <v>325</v>
      </c>
      <c r="D148" t="s">
        <v>84</v>
      </c>
      <c r="E148" s="2" t="str">
        <f>HYPERLINK("capsilon://?command=openfolder&amp;siteaddress=FAM.docvelocity-na8.net&amp;folderid=FX72D26553-650A-89F9-08F9-64B20D309ECF","FX220311432")</f>
        <v>FX220311432</v>
      </c>
      <c r="F148" t="s">
        <v>19</v>
      </c>
      <c r="G148" t="s">
        <v>19</v>
      </c>
      <c r="H148" t="s">
        <v>85</v>
      </c>
      <c r="I148" t="s">
        <v>508</v>
      </c>
      <c r="J148">
        <v>172</v>
      </c>
      <c r="K148" t="s">
        <v>87</v>
      </c>
      <c r="L148" t="s">
        <v>88</v>
      </c>
      <c r="M148" t="s">
        <v>89</v>
      </c>
      <c r="N148">
        <v>2</v>
      </c>
      <c r="O148" s="1">
        <v>44669.314467592594</v>
      </c>
      <c r="P148" s="1">
        <v>44669.33048611111</v>
      </c>
      <c r="Q148">
        <v>34</v>
      </c>
      <c r="R148">
        <v>1350</v>
      </c>
      <c r="S148" t="b">
        <v>0</v>
      </c>
      <c r="T148" t="s">
        <v>90</v>
      </c>
      <c r="U148" t="b">
        <v>1</v>
      </c>
      <c r="V148" t="s">
        <v>268</v>
      </c>
      <c r="W148" s="1">
        <v>44669.321377314816</v>
      </c>
      <c r="X148">
        <v>581</v>
      </c>
      <c r="Y148">
        <v>146</v>
      </c>
      <c r="Z148">
        <v>0</v>
      </c>
      <c r="AA148">
        <v>146</v>
      </c>
      <c r="AB148">
        <v>0</v>
      </c>
      <c r="AC148">
        <v>12</v>
      </c>
      <c r="AD148">
        <v>26</v>
      </c>
      <c r="AE148">
        <v>0</v>
      </c>
      <c r="AF148">
        <v>0</v>
      </c>
      <c r="AG148">
        <v>0</v>
      </c>
      <c r="AH148" t="s">
        <v>96</v>
      </c>
      <c r="AI148" s="1">
        <v>44669.33048611111</v>
      </c>
      <c r="AJ148">
        <v>769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26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hidden="1" x14ac:dyDescent="0.45">
      <c r="A149" t="s">
        <v>510</v>
      </c>
      <c r="B149" t="s">
        <v>82</v>
      </c>
      <c r="C149" t="s">
        <v>243</v>
      </c>
      <c r="D149" t="s">
        <v>84</v>
      </c>
      <c r="E149" s="2" t="str">
        <f>HYPERLINK("capsilon://?command=openfolder&amp;siteaddress=FAM.docvelocity-na8.net&amp;folderid=FXA16104EE-71C4-263B-322A-EAD81D502C3A","FX220311918")</f>
        <v>FX220311918</v>
      </c>
      <c r="F149" t="s">
        <v>19</v>
      </c>
      <c r="G149" t="s">
        <v>19</v>
      </c>
      <c r="H149" t="s">
        <v>85</v>
      </c>
      <c r="I149" t="s">
        <v>511</v>
      </c>
      <c r="J149">
        <v>0</v>
      </c>
      <c r="K149" t="s">
        <v>87</v>
      </c>
      <c r="L149" t="s">
        <v>88</v>
      </c>
      <c r="M149" t="s">
        <v>89</v>
      </c>
      <c r="N149">
        <v>2</v>
      </c>
      <c r="O149" s="1">
        <v>44669.336412037039</v>
      </c>
      <c r="P149" s="1">
        <v>44669.338206018518</v>
      </c>
      <c r="Q149">
        <v>36</v>
      </c>
      <c r="R149">
        <v>119</v>
      </c>
      <c r="S149" t="b">
        <v>0</v>
      </c>
      <c r="T149" t="s">
        <v>90</v>
      </c>
      <c r="U149" t="b">
        <v>0</v>
      </c>
      <c r="V149" t="s">
        <v>156</v>
      </c>
      <c r="W149" s="1">
        <v>44669.337638888886</v>
      </c>
      <c r="X149">
        <v>77</v>
      </c>
      <c r="Y149">
        <v>0</v>
      </c>
      <c r="Z149">
        <v>0</v>
      </c>
      <c r="AA149">
        <v>0</v>
      </c>
      <c r="AB149">
        <v>52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149</v>
      </c>
      <c r="AI149" s="1">
        <v>44669.338206018518</v>
      </c>
      <c r="AJ149">
        <v>42</v>
      </c>
      <c r="AK149">
        <v>0</v>
      </c>
      <c r="AL149">
        <v>0</v>
      </c>
      <c r="AM149">
        <v>0</v>
      </c>
      <c r="AN149">
        <v>52</v>
      </c>
      <c r="AO149">
        <v>0</v>
      </c>
      <c r="AP149">
        <v>0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hidden="1" x14ac:dyDescent="0.45">
      <c r="A150" t="s">
        <v>512</v>
      </c>
      <c r="B150" t="s">
        <v>82</v>
      </c>
      <c r="C150" t="s">
        <v>513</v>
      </c>
      <c r="D150" t="s">
        <v>84</v>
      </c>
      <c r="E150" s="2" t="str">
        <f>HYPERLINK("capsilon://?command=openfolder&amp;siteaddress=FAM.docvelocity-na8.net&amp;folderid=FX4E86C689-1E48-3F87-ECD9-EAE40A0B6748","FX22045868")</f>
        <v>FX22045868</v>
      </c>
      <c r="F150" t="s">
        <v>19</v>
      </c>
      <c r="G150" t="s">
        <v>19</v>
      </c>
      <c r="H150" t="s">
        <v>85</v>
      </c>
      <c r="I150" t="s">
        <v>514</v>
      </c>
      <c r="J150">
        <v>390</v>
      </c>
      <c r="K150" t="s">
        <v>87</v>
      </c>
      <c r="L150" t="s">
        <v>88</v>
      </c>
      <c r="M150" t="s">
        <v>89</v>
      </c>
      <c r="N150">
        <v>2</v>
      </c>
      <c r="O150" s="1">
        <v>44669.351967592593</v>
      </c>
      <c r="P150" s="1">
        <v>44669.392777777779</v>
      </c>
      <c r="Q150">
        <v>32</v>
      </c>
      <c r="R150">
        <v>3494</v>
      </c>
      <c r="S150" t="b">
        <v>0</v>
      </c>
      <c r="T150" t="s">
        <v>90</v>
      </c>
      <c r="U150" t="b">
        <v>0</v>
      </c>
      <c r="V150" t="s">
        <v>317</v>
      </c>
      <c r="W150" s="1">
        <v>44669.377245370371</v>
      </c>
      <c r="X150">
        <v>2159</v>
      </c>
      <c r="Y150">
        <v>346</v>
      </c>
      <c r="Z150">
        <v>0</v>
      </c>
      <c r="AA150">
        <v>346</v>
      </c>
      <c r="AB150">
        <v>0</v>
      </c>
      <c r="AC150">
        <v>56</v>
      </c>
      <c r="AD150">
        <v>44</v>
      </c>
      <c r="AE150">
        <v>0</v>
      </c>
      <c r="AF150">
        <v>0</v>
      </c>
      <c r="AG150">
        <v>0</v>
      </c>
      <c r="AH150" t="s">
        <v>149</v>
      </c>
      <c r="AI150" s="1">
        <v>44669.392777777779</v>
      </c>
      <c r="AJ150">
        <v>1335</v>
      </c>
      <c r="AK150">
        <v>12</v>
      </c>
      <c r="AL150">
        <v>0</v>
      </c>
      <c r="AM150">
        <v>12</v>
      </c>
      <c r="AN150">
        <v>0</v>
      </c>
      <c r="AO150">
        <v>13</v>
      </c>
      <c r="AP150">
        <v>32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hidden="1" x14ac:dyDescent="0.45">
      <c r="A151" t="s">
        <v>515</v>
      </c>
      <c r="B151" t="s">
        <v>82</v>
      </c>
      <c r="C151" t="s">
        <v>516</v>
      </c>
      <c r="D151" t="s">
        <v>84</v>
      </c>
      <c r="E151" s="2" t="str">
        <f>HYPERLINK("capsilon://?command=openfolder&amp;siteaddress=FAM.docvelocity-na8.net&amp;folderid=FX81C5EBE2-4EBE-782A-6349-518F6DD75728","FX22044366")</f>
        <v>FX22044366</v>
      </c>
      <c r="F151" t="s">
        <v>19</v>
      </c>
      <c r="G151" t="s">
        <v>19</v>
      </c>
      <c r="H151" t="s">
        <v>85</v>
      </c>
      <c r="I151" t="s">
        <v>517</v>
      </c>
      <c r="J151">
        <v>190</v>
      </c>
      <c r="K151" t="s">
        <v>87</v>
      </c>
      <c r="L151" t="s">
        <v>88</v>
      </c>
      <c r="M151" t="s">
        <v>89</v>
      </c>
      <c r="N151">
        <v>2</v>
      </c>
      <c r="O151" s="1">
        <v>44669.359664351854</v>
      </c>
      <c r="P151" s="1">
        <v>44669.371898148151</v>
      </c>
      <c r="Q151">
        <v>56</v>
      </c>
      <c r="R151">
        <v>1001</v>
      </c>
      <c r="S151" t="b">
        <v>0</v>
      </c>
      <c r="T151" t="s">
        <v>90</v>
      </c>
      <c r="U151" t="b">
        <v>0</v>
      </c>
      <c r="V151" t="s">
        <v>268</v>
      </c>
      <c r="W151" s="1">
        <v>44669.365810185183</v>
      </c>
      <c r="X151">
        <v>505</v>
      </c>
      <c r="Y151">
        <v>168</v>
      </c>
      <c r="Z151">
        <v>0</v>
      </c>
      <c r="AA151">
        <v>168</v>
      </c>
      <c r="AB151">
        <v>0</v>
      </c>
      <c r="AC151">
        <v>0</v>
      </c>
      <c r="AD151">
        <v>22</v>
      </c>
      <c r="AE151">
        <v>0</v>
      </c>
      <c r="AF151">
        <v>0</v>
      </c>
      <c r="AG151">
        <v>0</v>
      </c>
      <c r="AH151" t="s">
        <v>149</v>
      </c>
      <c r="AI151" s="1">
        <v>44669.371898148151</v>
      </c>
      <c r="AJ151">
        <v>496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22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hidden="1" x14ac:dyDescent="0.45">
      <c r="A152" t="s">
        <v>518</v>
      </c>
      <c r="B152" t="s">
        <v>82</v>
      </c>
      <c r="C152" t="s">
        <v>300</v>
      </c>
      <c r="D152" t="s">
        <v>84</v>
      </c>
      <c r="E152" s="2" t="str">
        <f>HYPERLINK("capsilon://?command=openfolder&amp;siteaddress=FAM.docvelocity-na8.net&amp;folderid=FX4C291457-6152-9799-DBDC-5E675E8C3F73","FX22044184")</f>
        <v>FX22044184</v>
      </c>
      <c r="F152" t="s">
        <v>19</v>
      </c>
      <c r="G152" t="s">
        <v>19</v>
      </c>
      <c r="H152" t="s">
        <v>85</v>
      </c>
      <c r="I152" t="s">
        <v>519</v>
      </c>
      <c r="J152">
        <v>47</v>
      </c>
      <c r="K152" t="s">
        <v>87</v>
      </c>
      <c r="L152" t="s">
        <v>88</v>
      </c>
      <c r="M152" t="s">
        <v>89</v>
      </c>
      <c r="N152">
        <v>2</v>
      </c>
      <c r="O152" s="1">
        <v>44669.418078703704</v>
      </c>
      <c r="P152" s="1">
        <v>44669.447106481479</v>
      </c>
      <c r="Q152">
        <v>2043</v>
      </c>
      <c r="R152">
        <v>465</v>
      </c>
      <c r="S152" t="b">
        <v>0</v>
      </c>
      <c r="T152" t="s">
        <v>90</v>
      </c>
      <c r="U152" t="b">
        <v>0</v>
      </c>
      <c r="V152" t="s">
        <v>111</v>
      </c>
      <c r="W152" s="1">
        <v>44669.44121527778</v>
      </c>
      <c r="X152">
        <v>237</v>
      </c>
      <c r="Y152">
        <v>42</v>
      </c>
      <c r="Z152">
        <v>0</v>
      </c>
      <c r="AA152">
        <v>42</v>
      </c>
      <c r="AB152">
        <v>0</v>
      </c>
      <c r="AC152">
        <v>0</v>
      </c>
      <c r="AD152">
        <v>5</v>
      </c>
      <c r="AE152">
        <v>0</v>
      </c>
      <c r="AF152">
        <v>0</v>
      </c>
      <c r="AG152">
        <v>0</v>
      </c>
      <c r="AH152" t="s">
        <v>149</v>
      </c>
      <c r="AI152" s="1">
        <v>44669.447106481479</v>
      </c>
      <c r="AJ152">
        <v>228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5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hidden="1" x14ac:dyDescent="0.45">
      <c r="A153" t="s">
        <v>520</v>
      </c>
      <c r="B153" t="s">
        <v>82</v>
      </c>
      <c r="C153" t="s">
        <v>293</v>
      </c>
      <c r="D153" t="s">
        <v>84</v>
      </c>
      <c r="E153" s="2" t="str">
        <f>HYPERLINK("capsilon://?command=openfolder&amp;siteaddress=FAM.docvelocity-na8.net&amp;folderid=FX4B3F3133-AF09-C6B0-6674-BB76CE572800","FX22042739")</f>
        <v>FX22042739</v>
      </c>
      <c r="F153" t="s">
        <v>19</v>
      </c>
      <c r="G153" t="s">
        <v>19</v>
      </c>
      <c r="H153" t="s">
        <v>85</v>
      </c>
      <c r="I153" t="s">
        <v>521</v>
      </c>
      <c r="J153">
        <v>28</v>
      </c>
      <c r="K153" t="s">
        <v>87</v>
      </c>
      <c r="L153" t="s">
        <v>88</v>
      </c>
      <c r="M153" t="s">
        <v>89</v>
      </c>
      <c r="N153">
        <v>2</v>
      </c>
      <c r="O153" s="1">
        <v>44669.424895833334</v>
      </c>
      <c r="P153" s="1">
        <v>44669.446030092593</v>
      </c>
      <c r="Q153">
        <v>1454</v>
      </c>
      <c r="R153">
        <v>372</v>
      </c>
      <c r="S153" t="b">
        <v>0</v>
      </c>
      <c r="T153" t="s">
        <v>90</v>
      </c>
      <c r="U153" t="b">
        <v>0</v>
      </c>
      <c r="V153" t="s">
        <v>131</v>
      </c>
      <c r="W153" s="1">
        <v>44669.44326388889</v>
      </c>
      <c r="X153">
        <v>296</v>
      </c>
      <c r="Y153">
        <v>21</v>
      </c>
      <c r="Z153">
        <v>0</v>
      </c>
      <c r="AA153">
        <v>21</v>
      </c>
      <c r="AB153">
        <v>0</v>
      </c>
      <c r="AC153">
        <v>0</v>
      </c>
      <c r="AD153">
        <v>7</v>
      </c>
      <c r="AE153">
        <v>0</v>
      </c>
      <c r="AF153">
        <v>0</v>
      </c>
      <c r="AG153">
        <v>0</v>
      </c>
      <c r="AH153" t="s">
        <v>92</v>
      </c>
      <c r="AI153" s="1">
        <v>44669.446030092593</v>
      </c>
      <c r="AJ153">
        <v>76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7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hidden="1" x14ac:dyDescent="0.45">
      <c r="A154" t="s">
        <v>522</v>
      </c>
      <c r="B154" t="s">
        <v>82</v>
      </c>
      <c r="C154" t="s">
        <v>438</v>
      </c>
      <c r="D154" t="s">
        <v>84</v>
      </c>
      <c r="E154" s="2" t="str">
        <f>HYPERLINK("capsilon://?command=openfolder&amp;siteaddress=FAM.docvelocity-na8.net&amp;folderid=FXA9852F43-886A-D5F9-B023-B3EB7A987CE4","FX22043548")</f>
        <v>FX22043548</v>
      </c>
      <c r="F154" t="s">
        <v>19</v>
      </c>
      <c r="G154" t="s">
        <v>19</v>
      </c>
      <c r="H154" t="s">
        <v>85</v>
      </c>
      <c r="I154" t="s">
        <v>523</v>
      </c>
      <c r="J154">
        <v>101</v>
      </c>
      <c r="K154" t="s">
        <v>87</v>
      </c>
      <c r="L154" t="s">
        <v>88</v>
      </c>
      <c r="M154" t="s">
        <v>89</v>
      </c>
      <c r="N154">
        <v>2</v>
      </c>
      <c r="O154" s="1">
        <v>44669.441874999997</v>
      </c>
      <c r="P154" s="1">
        <v>44669.46837962963</v>
      </c>
      <c r="Q154">
        <v>1468</v>
      </c>
      <c r="R154">
        <v>822</v>
      </c>
      <c r="S154" t="b">
        <v>0</v>
      </c>
      <c r="T154" t="s">
        <v>90</v>
      </c>
      <c r="U154" t="b">
        <v>0</v>
      </c>
      <c r="V154" t="s">
        <v>156</v>
      </c>
      <c r="W154" s="1">
        <v>44669.466249999998</v>
      </c>
      <c r="X154">
        <v>581</v>
      </c>
      <c r="Y154">
        <v>66</v>
      </c>
      <c r="Z154">
        <v>0</v>
      </c>
      <c r="AA154">
        <v>66</v>
      </c>
      <c r="AB154">
        <v>0</v>
      </c>
      <c r="AC154">
        <v>11</v>
      </c>
      <c r="AD154">
        <v>35</v>
      </c>
      <c r="AE154">
        <v>0</v>
      </c>
      <c r="AF154">
        <v>0</v>
      </c>
      <c r="AG154">
        <v>0</v>
      </c>
      <c r="AH154" t="s">
        <v>92</v>
      </c>
      <c r="AI154" s="1">
        <v>44669.46837962963</v>
      </c>
      <c r="AJ154">
        <v>147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35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hidden="1" x14ac:dyDescent="0.45">
      <c r="A155" t="s">
        <v>524</v>
      </c>
      <c r="B155" t="s">
        <v>82</v>
      </c>
      <c r="C155" t="s">
        <v>438</v>
      </c>
      <c r="D155" t="s">
        <v>84</v>
      </c>
      <c r="E155" s="2" t="str">
        <f>HYPERLINK("capsilon://?command=openfolder&amp;siteaddress=FAM.docvelocity-na8.net&amp;folderid=FXA9852F43-886A-D5F9-B023-B3EB7A987CE4","FX22043548")</f>
        <v>FX22043548</v>
      </c>
      <c r="F155" t="s">
        <v>19</v>
      </c>
      <c r="G155" t="s">
        <v>19</v>
      </c>
      <c r="H155" t="s">
        <v>85</v>
      </c>
      <c r="I155" t="s">
        <v>525</v>
      </c>
      <c r="J155">
        <v>40</v>
      </c>
      <c r="K155" t="s">
        <v>87</v>
      </c>
      <c r="L155" t="s">
        <v>88</v>
      </c>
      <c r="M155" t="s">
        <v>89</v>
      </c>
      <c r="N155">
        <v>2</v>
      </c>
      <c r="O155" s="1">
        <v>44669.442372685182</v>
      </c>
      <c r="P155" s="1">
        <v>44669.45653935185</v>
      </c>
      <c r="Q155">
        <v>226</v>
      </c>
      <c r="R155">
        <v>998</v>
      </c>
      <c r="S155" t="b">
        <v>0</v>
      </c>
      <c r="T155" t="s">
        <v>90</v>
      </c>
      <c r="U155" t="b">
        <v>0</v>
      </c>
      <c r="V155" t="s">
        <v>111</v>
      </c>
      <c r="W155" s="1">
        <v>44669.452291666668</v>
      </c>
      <c r="X155">
        <v>813</v>
      </c>
      <c r="Y155">
        <v>56</v>
      </c>
      <c r="Z155">
        <v>0</v>
      </c>
      <c r="AA155">
        <v>56</v>
      </c>
      <c r="AB155">
        <v>0</v>
      </c>
      <c r="AC155">
        <v>31</v>
      </c>
      <c r="AD155">
        <v>-16</v>
      </c>
      <c r="AE155">
        <v>0</v>
      </c>
      <c r="AF155">
        <v>0</v>
      </c>
      <c r="AG155">
        <v>0</v>
      </c>
      <c r="AH155" t="s">
        <v>92</v>
      </c>
      <c r="AI155" s="1">
        <v>44669.45653935185</v>
      </c>
      <c r="AJ155">
        <v>185</v>
      </c>
      <c r="AK155">
        <v>2</v>
      </c>
      <c r="AL155">
        <v>0</v>
      </c>
      <c r="AM155">
        <v>2</v>
      </c>
      <c r="AN155">
        <v>0</v>
      </c>
      <c r="AO155">
        <v>2</v>
      </c>
      <c r="AP155">
        <v>-18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hidden="1" x14ac:dyDescent="0.45">
      <c r="A156" t="s">
        <v>526</v>
      </c>
      <c r="B156" t="s">
        <v>82</v>
      </c>
      <c r="C156" t="s">
        <v>527</v>
      </c>
      <c r="D156" t="s">
        <v>84</v>
      </c>
      <c r="E156" s="2" t="str">
        <f>HYPERLINK("capsilon://?command=openfolder&amp;siteaddress=FAM.docvelocity-na8.net&amp;folderid=FX94A094CA-4FBE-953D-A175-E1CAAEFB83BB","FX220212248")</f>
        <v>FX220212248</v>
      </c>
      <c r="F156" t="s">
        <v>19</v>
      </c>
      <c r="G156" t="s">
        <v>19</v>
      </c>
      <c r="H156" t="s">
        <v>85</v>
      </c>
      <c r="I156" t="s">
        <v>528</v>
      </c>
      <c r="J156">
        <v>32</v>
      </c>
      <c r="K156" t="s">
        <v>87</v>
      </c>
      <c r="L156" t="s">
        <v>88</v>
      </c>
      <c r="M156" t="s">
        <v>89</v>
      </c>
      <c r="N156">
        <v>2</v>
      </c>
      <c r="O156" s="1">
        <v>44669.450833333336</v>
      </c>
      <c r="P156" s="1">
        <v>44669.458148148151</v>
      </c>
      <c r="Q156">
        <v>221</v>
      </c>
      <c r="R156">
        <v>411</v>
      </c>
      <c r="S156" t="b">
        <v>0</v>
      </c>
      <c r="T156" t="s">
        <v>90</v>
      </c>
      <c r="U156" t="b">
        <v>0</v>
      </c>
      <c r="V156" t="s">
        <v>111</v>
      </c>
      <c r="W156" s="1">
        <v>44669.455462962964</v>
      </c>
      <c r="X156">
        <v>273</v>
      </c>
      <c r="Y156">
        <v>36</v>
      </c>
      <c r="Z156">
        <v>0</v>
      </c>
      <c r="AA156">
        <v>36</v>
      </c>
      <c r="AB156">
        <v>0</v>
      </c>
      <c r="AC156">
        <v>11</v>
      </c>
      <c r="AD156">
        <v>-4</v>
      </c>
      <c r="AE156">
        <v>0</v>
      </c>
      <c r="AF156">
        <v>0</v>
      </c>
      <c r="AG156">
        <v>0</v>
      </c>
      <c r="AH156" t="s">
        <v>92</v>
      </c>
      <c r="AI156" s="1">
        <v>44669.458148148151</v>
      </c>
      <c r="AJ156">
        <v>138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-4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hidden="1" x14ac:dyDescent="0.45">
      <c r="A157" t="s">
        <v>529</v>
      </c>
      <c r="B157" t="s">
        <v>82</v>
      </c>
      <c r="C157" t="s">
        <v>214</v>
      </c>
      <c r="D157" t="s">
        <v>84</v>
      </c>
      <c r="E157" s="2" t="str">
        <f>HYPERLINK("capsilon://?command=openfolder&amp;siteaddress=FAM.docvelocity-na8.net&amp;folderid=FX9A76284F-D2F7-46E1-ED3B-00232D319279","FX22043240")</f>
        <v>FX22043240</v>
      </c>
      <c r="F157" t="s">
        <v>19</v>
      </c>
      <c r="G157" t="s">
        <v>19</v>
      </c>
      <c r="H157" t="s">
        <v>85</v>
      </c>
      <c r="I157" t="s">
        <v>530</v>
      </c>
      <c r="J157">
        <v>84</v>
      </c>
      <c r="K157" t="s">
        <v>87</v>
      </c>
      <c r="L157" t="s">
        <v>88</v>
      </c>
      <c r="M157" t="s">
        <v>89</v>
      </c>
      <c r="N157">
        <v>1</v>
      </c>
      <c r="O157" s="1">
        <v>44669.473136574074</v>
      </c>
      <c r="P157" s="1">
        <v>44669.500381944446</v>
      </c>
      <c r="Q157">
        <v>1466</v>
      </c>
      <c r="R157">
        <v>888</v>
      </c>
      <c r="S157" t="b">
        <v>0</v>
      </c>
      <c r="T157" t="s">
        <v>90</v>
      </c>
      <c r="U157" t="b">
        <v>0</v>
      </c>
      <c r="V157" t="s">
        <v>205</v>
      </c>
      <c r="W157" s="1">
        <v>44669.500381944446</v>
      </c>
      <c r="X157">
        <v>327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84</v>
      </c>
      <c r="AE157">
        <v>63</v>
      </c>
      <c r="AF157">
        <v>0</v>
      </c>
      <c r="AG157">
        <v>7</v>
      </c>
      <c r="AH157" t="s">
        <v>90</v>
      </c>
      <c r="AI157" t="s">
        <v>90</v>
      </c>
      <c r="AJ157" t="s">
        <v>90</v>
      </c>
      <c r="AK157" t="s">
        <v>90</v>
      </c>
      <c r="AL157" t="s">
        <v>90</v>
      </c>
      <c r="AM157" t="s">
        <v>90</v>
      </c>
      <c r="AN157" t="s">
        <v>90</v>
      </c>
      <c r="AO157" t="s">
        <v>90</v>
      </c>
      <c r="AP157" t="s">
        <v>90</v>
      </c>
      <c r="AQ157" t="s">
        <v>90</v>
      </c>
      <c r="AR157" t="s">
        <v>90</v>
      </c>
      <c r="AS157" t="s">
        <v>90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hidden="1" x14ac:dyDescent="0.45">
      <c r="A158" t="s">
        <v>531</v>
      </c>
      <c r="B158" t="s">
        <v>82</v>
      </c>
      <c r="C158" t="s">
        <v>224</v>
      </c>
      <c r="D158" t="s">
        <v>84</v>
      </c>
      <c r="E158" s="2" t="str">
        <f>HYPERLINK("capsilon://?command=openfolder&amp;siteaddress=FAM.docvelocity-na8.net&amp;folderid=FX618E2B4F-68DE-3F51-C7A5-6ADA658B2332","FX220313246")</f>
        <v>FX220313246</v>
      </c>
      <c r="F158" t="s">
        <v>19</v>
      </c>
      <c r="G158" t="s">
        <v>19</v>
      </c>
      <c r="H158" t="s">
        <v>85</v>
      </c>
      <c r="I158" t="s">
        <v>532</v>
      </c>
      <c r="J158">
        <v>28</v>
      </c>
      <c r="K158" t="s">
        <v>87</v>
      </c>
      <c r="L158" t="s">
        <v>88</v>
      </c>
      <c r="M158" t="s">
        <v>89</v>
      </c>
      <c r="N158">
        <v>2</v>
      </c>
      <c r="O158" s="1">
        <v>44669.494143518517</v>
      </c>
      <c r="P158" s="1">
        <v>44669.501863425925</v>
      </c>
      <c r="Q158">
        <v>22</v>
      </c>
      <c r="R158">
        <v>645</v>
      </c>
      <c r="S158" t="b">
        <v>0</v>
      </c>
      <c r="T158" t="s">
        <v>90</v>
      </c>
      <c r="U158" t="b">
        <v>0</v>
      </c>
      <c r="V158" t="s">
        <v>111</v>
      </c>
      <c r="W158" s="1">
        <v>44669.498437499999</v>
      </c>
      <c r="X158">
        <v>355</v>
      </c>
      <c r="Y158">
        <v>21</v>
      </c>
      <c r="Z158">
        <v>0</v>
      </c>
      <c r="AA158">
        <v>21</v>
      </c>
      <c r="AB158">
        <v>0</v>
      </c>
      <c r="AC158">
        <v>1</v>
      </c>
      <c r="AD158">
        <v>7</v>
      </c>
      <c r="AE158">
        <v>0</v>
      </c>
      <c r="AF158">
        <v>0</v>
      </c>
      <c r="AG158">
        <v>0</v>
      </c>
      <c r="AH158" t="s">
        <v>149</v>
      </c>
      <c r="AI158" s="1">
        <v>44669.501863425925</v>
      </c>
      <c r="AJ158">
        <v>290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7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hidden="1" x14ac:dyDescent="0.45">
      <c r="A159" t="s">
        <v>533</v>
      </c>
      <c r="B159" t="s">
        <v>82</v>
      </c>
      <c r="C159" t="s">
        <v>484</v>
      </c>
      <c r="D159" t="s">
        <v>84</v>
      </c>
      <c r="E159" s="2" t="str">
        <f>HYPERLINK("capsilon://?command=openfolder&amp;siteaddress=FAM.docvelocity-na8.net&amp;folderid=FX73E4EB26-9996-6356-DF77-B29D1E733136","FX220111995")</f>
        <v>FX220111995</v>
      </c>
      <c r="F159" t="s">
        <v>19</v>
      </c>
      <c r="G159" t="s">
        <v>19</v>
      </c>
      <c r="H159" t="s">
        <v>85</v>
      </c>
      <c r="I159" t="s">
        <v>534</v>
      </c>
      <c r="J159">
        <v>152</v>
      </c>
      <c r="K159" t="s">
        <v>87</v>
      </c>
      <c r="L159" t="s">
        <v>88</v>
      </c>
      <c r="M159" t="s">
        <v>89</v>
      </c>
      <c r="N159">
        <v>2</v>
      </c>
      <c r="O159" s="1">
        <v>44669.500335648147</v>
      </c>
      <c r="P159" s="1">
        <v>44669.514398148145</v>
      </c>
      <c r="Q159">
        <v>195</v>
      </c>
      <c r="R159">
        <v>1020</v>
      </c>
      <c r="S159" t="b">
        <v>0</v>
      </c>
      <c r="T159" t="s">
        <v>90</v>
      </c>
      <c r="U159" t="b">
        <v>0</v>
      </c>
      <c r="V159" t="s">
        <v>131</v>
      </c>
      <c r="W159" s="1">
        <v>44669.507164351853</v>
      </c>
      <c r="X159">
        <v>587</v>
      </c>
      <c r="Y159">
        <v>132</v>
      </c>
      <c r="Z159">
        <v>0</v>
      </c>
      <c r="AA159">
        <v>132</v>
      </c>
      <c r="AB159">
        <v>0</v>
      </c>
      <c r="AC159">
        <v>12</v>
      </c>
      <c r="AD159">
        <v>20</v>
      </c>
      <c r="AE159">
        <v>0</v>
      </c>
      <c r="AF159">
        <v>0</v>
      </c>
      <c r="AG159">
        <v>0</v>
      </c>
      <c r="AH159" t="s">
        <v>135</v>
      </c>
      <c r="AI159" s="1">
        <v>44669.514398148145</v>
      </c>
      <c r="AJ159">
        <v>397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20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hidden="1" x14ac:dyDescent="0.45">
      <c r="A160" t="s">
        <v>535</v>
      </c>
      <c r="B160" t="s">
        <v>82</v>
      </c>
      <c r="C160" t="s">
        <v>214</v>
      </c>
      <c r="D160" t="s">
        <v>84</v>
      </c>
      <c r="E160" s="2" t="str">
        <f>HYPERLINK("capsilon://?command=openfolder&amp;siteaddress=FAM.docvelocity-na8.net&amp;folderid=FX9A76284F-D2F7-46E1-ED3B-00232D319279","FX22043240")</f>
        <v>FX22043240</v>
      </c>
      <c r="F160" t="s">
        <v>19</v>
      </c>
      <c r="G160" t="s">
        <v>19</v>
      </c>
      <c r="H160" t="s">
        <v>85</v>
      </c>
      <c r="I160" t="s">
        <v>530</v>
      </c>
      <c r="J160">
        <v>196</v>
      </c>
      <c r="K160" t="s">
        <v>87</v>
      </c>
      <c r="L160" t="s">
        <v>88</v>
      </c>
      <c r="M160" t="s">
        <v>89</v>
      </c>
      <c r="N160">
        <v>2</v>
      </c>
      <c r="O160" s="1">
        <v>44669.50136574074</v>
      </c>
      <c r="P160" s="1">
        <v>44669.579733796294</v>
      </c>
      <c r="Q160">
        <v>3830</v>
      </c>
      <c r="R160">
        <v>2941</v>
      </c>
      <c r="S160" t="b">
        <v>0</v>
      </c>
      <c r="T160" t="s">
        <v>90</v>
      </c>
      <c r="U160" t="b">
        <v>1</v>
      </c>
      <c r="V160" t="s">
        <v>347</v>
      </c>
      <c r="W160" s="1">
        <v>44669.516817129632</v>
      </c>
      <c r="X160">
        <v>1296</v>
      </c>
      <c r="Y160">
        <v>147</v>
      </c>
      <c r="Z160">
        <v>0</v>
      </c>
      <c r="AA160">
        <v>147</v>
      </c>
      <c r="AB160">
        <v>0</v>
      </c>
      <c r="AC160">
        <v>53</v>
      </c>
      <c r="AD160">
        <v>49</v>
      </c>
      <c r="AE160">
        <v>0</v>
      </c>
      <c r="AF160">
        <v>0</v>
      </c>
      <c r="AG160">
        <v>0</v>
      </c>
      <c r="AH160" t="s">
        <v>116</v>
      </c>
      <c r="AI160" s="1">
        <v>44669.579733796294</v>
      </c>
      <c r="AJ160">
        <v>1595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47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hidden="1" x14ac:dyDescent="0.45">
      <c r="A161" t="s">
        <v>536</v>
      </c>
      <c r="B161" t="s">
        <v>82</v>
      </c>
      <c r="C161" t="s">
        <v>537</v>
      </c>
      <c r="D161" t="s">
        <v>84</v>
      </c>
      <c r="E161" s="2" t="str">
        <f>HYPERLINK("capsilon://?command=openfolder&amp;siteaddress=FAM.docvelocity-na8.net&amp;folderid=FX2FACC657-9A5D-B983-7E69-F89C227343A1","FX220312670")</f>
        <v>FX220312670</v>
      </c>
      <c r="F161" t="s">
        <v>19</v>
      </c>
      <c r="G161" t="s">
        <v>19</v>
      </c>
      <c r="H161" t="s">
        <v>85</v>
      </c>
      <c r="I161" t="s">
        <v>538</v>
      </c>
      <c r="J161">
        <v>128</v>
      </c>
      <c r="K161" t="s">
        <v>87</v>
      </c>
      <c r="L161" t="s">
        <v>88</v>
      </c>
      <c r="M161" t="s">
        <v>89</v>
      </c>
      <c r="N161">
        <v>2</v>
      </c>
      <c r="O161" s="1">
        <v>44669.545034722221</v>
      </c>
      <c r="P161" s="1">
        <v>44669.56490740741</v>
      </c>
      <c r="Q161">
        <v>910</v>
      </c>
      <c r="R161">
        <v>807</v>
      </c>
      <c r="S161" t="b">
        <v>0</v>
      </c>
      <c r="T161" t="s">
        <v>90</v>
      </c>
      <c r="U161" t="b">
        <v>0</v>
      </c>
      <c r="V161" t="s">
        <v>323</v>
      </c>
      <c r="W161" s="1">
        <v>44669.552662037036</v>
      </c>
      <c r="X161">
        <v>602</v>
      </c>
      <c r="Y161">
        <v>108</v>
      </c>
      <c r="Z161">
        <v>0</v>
      </c>
      <c r="AA161">
        <v>108</v>
      </c>
      <c r="AB161">
        <v>0</v>
      </c>
      <c r="AC161">
        <v>1</v>
      </c>
      <c r="AD161">
        <v>20</v>
      </c>
      <c r="AE161">
        <v>0</v>
      </c>
      <c r="AF161">
        <v>0</v>
      </c>
      <c r="AG161">
        <v>0</v>
      </c>
      <c r="AH161" t="s">
        <v>135</v>
      </c>
      <c r="AI161" s="1">
        <v>44669.56490740741</v>
      </c>
      <c r="AJ161">
        <v>182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20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hidden="1" x14ac:dyDescent="0.45">
      <c r="A162" t="s">
        <v>539</v>
      </c>
      <c r="B162" t="s">
        <v>82</v>
      </c>
      <c r="C162" t="s">
        <v>540</v>
      </c>
      <c r="D162" t="s">
        <v>84</v>
      </c>
      <c r="E162" s="2" t="str">
        <f>HYPERLINK("capsilon://?command=openfolder&amp;siteaddress=FAM.docvelocity-na8.net&amp;folderid=FXF95D6FA6-E18B-87E7-662D-9377BD04BFCE","FX22037322")</f>
        <v>FX22037322</v>
      </c>
      <c r="F162" t="s">
        <v>19</v>
      </c>
      <c r="G162" t="s">
        <v>19</v>
      </c>
      <c r="H162" t="s">
        <v>85</v>
      </c>
      <c r="I162" t="s">
        <v>541</v>
      </c>
      <c r="J162">
        <v>0</v>
      </c>
      <c r="K162" t="s">
        <v>87</v>
      </c>
      <c r="L162" t="s">
        <v>88</v>
      </c>
      <c r="M162" t="s">
        <v>89</v>
      </c>
      <c r="N162">
        <v>2</v>
      </c>
      <c r="O162" s="1">
        <v>44669.553124999999</v>
      </c>
      <c r="P162" s="1">
        <v>44669.56517361111</v>
      </c>
      <c r="Q162">
        <v>863</v>
      </c>
      <c r="R162">
        <v>178</v>
      </c>
      <c r="S162" t="b">
        <v>0</v>
      </c>
      <c r="T162" t="s">
        <v>90</v>
      </c>
      <c r="U162" t="b">
        <v>0</v>
      </c>
      <c r="V162" t="s">
        <v>176</v>
      </c>
      <c r="W162" s="1">
        <v>44669.560324074075</v>
      </c>
      <c r="X162">
        <v>89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135</v>
      </c>
      <c r="AI162" s="1">
        <v>44669.56517361111</v>
      </c>
      <c r="AJ162">
        <v>22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hidden="1" x14ac:dyDescent="0.45">
      <c r="A163" t="s">
        <v>542</v>
      </c>
      <c r="B163" t="s">
        <v>82</v>
      </c>
      <c r="C163" t="s">
        <v>543</v>
      </c>
      <c r="D163" t="s">
        <v>84</v>
      </c>
      <c r="E163" s="2" t="str">
        <f>HYPERLINK("capsilon://?command=openfolder&amp;siteaddress=FAM.docvelocity-na8.net&amp;folderid=FXF4BF38F5-E5EC-FA95-CAF6-E165FB12EC63","FX22031827")</f>
        <v>FX22031827</v>
      </c>
      <c r="F163" t="s">
        <v>19</v>
      </c>
      <c r="G163" t="s">
        <v>19</v>
      </c>
      <c r="H163" t="s">
        <v>85</v>
      </c>
      <c r="I163" t="s">
        <v>544</v>
      </c>
      <c r="J163">
        <v>247</v>
      </c>
      <c r="K163" t="s">
        <v>87</v>
      </c>
      <c r="L163" t="s">
        <v>88</v>
      </c>
      <c r="M163" t="s">
        <v>89</v>
      </c>
      <c r="N163">
        <v>2</v>
      </c>
      <c r="O163" s="1">
        <v>44669.59783564815</v>
      </c>
      <c r="P163" s="1">
        <v>44669.664837962962</v>
      </c>
      <c r="Q163">
        <v>3471</v>
      </c>
      <c r="R163">
        <v>2318</v>
      </c>
      <c r="S163" t="b">
        <v>0</v>
      </c>
      <c r="T163" t="s">
        <v>90</v>
      </c>
      <c r="U163" t="b">
        <v>0</v>
      </c>
      <c r="V163" t="s">
        <v>356</v>
      </c>
      <c r="W163" s="1">
        <v>44669.613946759258</v>
      </c>
      <c r="X163">
        <v>837</v>
      </c>
      <c r="Y163">
        <v>217</v>
      </c>
      <c r="Z163">
        <v>0</v>
      </c>
      <c r="AA163">
        <v>217</v>
      </c>
      <c r="AB163">
        <v>0</v>
      </c>
      <c r="AC163">
        <v>36</v>
      </c>
      <c r="AD163">
        <v>30</v>
      </c>
      <c r="AE163">
        <v>0</v>
      </c>
      <c r="AF163">
        <v>0</v>
      </c>
      <c r="AG163">
        <v>0</v>
      </c>
      <c r="AH163" t="s">
        <v>135</v>
      </c>
      <c r="AI163" s="1">
        <v>44669.664837962962</v>
      </c>
      <c r="AJ163">
        <v>1405</v>
      </c>
      <c r="AK163">
        <v>6</v>
      </c>
      <c r="AL163">
        <v>0</v>
      </c>
      <c r="AM163">
        <v>6</v>
      </c>
      <c r="AN163">
        <v>0</v>
      </c>
      <c r="AO163">
        <v>6</v>
      </c>
      <c r="AP163">
        <v>24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hidden="1" x14ac:dyDescent="0.45">
      <c r="A164" t="s">
        <v>545</v>
      </c>
      <c r="B164" t="s">
        <v>82</v>
      </c>
      <c r="C164" t="s">
        <v>214</v>
      </c>
      <c r="D164" t="s">
        <v>84</v>
      </c>
      <c r="E164" s="2" t="str">
        <f>HYPERLINK("capsilon://?command=openfolder&amp;siteaddress=FAM.docvelocity-na8.net&amp;folderid=FX9A76284F-D2F7-46E1-ED3B-00232D319279","FX22043240")</f>
        <v>FX22043240</v>
      </c>
      <c r="F164" t="s">
        <v>19</v>
      </c>
      <c r="G164" t="s">
        <v>19</v>
      </c>
      <c r="H164" t="s">
        <v>85</v>
      </c>
      <c r="I164" t="s">
        <v>546</v>
      </c>
      <c r="J164">
        <v>28</v>
      </c>
      <c r="K164" t="s">
        <v>87</v>
      </c>
      <c r="L164" t="s">
        <v>88</v>
      </c>
      <c r="M164" t="s">
        <v>89</v>
      </c>
      <c r="N164">
        <v>2</v>
      </c>
      <c r="O164" s="1">
        <v>44669.601921296293</v>
      </c>
      <c r="P164" s="1">
        <v>44669.670624999999</v>
      </c>
      <c r="Q164">
        <v>5126</v>
      </c>
      <c r="R164">
        <v>810</v>
      </c>
      <c r="S164" t="b">
        <v>0</v>
      </c>
      <c r="T164" t="s">
        <v>90</v>
      </c>
      <c r="U164" t="b">
        <v>0</v>
      </c>
      <c r="V164" t="s">
        <v>127</v>
      </c>
      <c r="W164" s="1">
        <v>44669.614490740743</v>
      </c>
      <c r="X164">
        <v>249</v>
      </c>
      <c r="Y164">
        <v>21</v>
      </c>
      <c r="Z164">
        <v>0</v>
      </c>
      <c r="AA164">
        <v>21</v>
      </c>
      <c r="AB164">
        <v>0</v>
      </c>
      <c r="AC164">
        <v>0</v>
      </c>
      <c r="AD164">
        <v>7</v>
      </c>
      <c r="AE164">
        <v>0</v>
      </c>
      <c r="AF164">
        <v>0</v>
      </c>
      <c r="AG164">
        <v>0</v>
      </c>
      <c r="AH164" t="s">
        <v>135</v>
      </c>
      <c r="AI164" s="1">
        <v>44669.670624999999</v>
      </c>
      <c r="AJ164">
        <v>500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6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hidden="1" x14ac:dyDescent="0.45">
      <c r="A165" t="s">
        <v>547</v>
      </c>
      <c r="B165" t="s">
        <v>82</v>
      </c>
      <c r="C165" t="s">
        <v>468</v>
      </c>
      <c r="D165" t="s">
        <v>84</v>
      </c>
      <c r="E165" s="2" t="str">
        <f>HYPERLINK("capsilon://?command=openfolder&amp;siteaddress=FAM.docvelocity-na8.net&amp;folderid=FXCE84A39F-AD93-F295-1F78-2CFD54773E44","FX22018360")</f>
        <v>FX22018360</v>
      </c>
      <c r="F165" t="s">
        <v>19</v>
      </c>
      <c r="G165" t="s">
        <v>19</v>
      </c>
      <c r="H165" t="s">
        <v>85</v>
      </c>
      <c r="I165" t="s">
        <v>548</v>
      </c>
      <c r="J165">
        <v>158</v>
      </c>
      <c r="K165" t="s">
        <v>87</v>
      </c>
      <c r="L165" t="s">
        <v>88</v>
      </c>
      <c r="M165" t="s">
        <v>89</v>
      </c>
      <c r="N165">
        <v>2</v>
      </c>
      <c r="O165" s="1">
        <v>44669.602824074071</v>
      </c>
      <c r="P165" s="1">
        <v>44669.673078703701</v>
      </c>
      <c r="Q165">
        <v>4946</v>
      </c>
      <c r="R165">
        <v>1124</v>
      </c>
      <c r="S165" t="b">
        <v>0</v>
      </c>
      <c r="T165" t="s">
        <v>90</v>
      </c>
      <c r="U165" t="b">
        <v>0</v>
      </c>
      <c r="V165" t="s">
        <v>127</v>
      </c>
      <c r="W165" s="1">
        <v>44669.611597222225</v>
      </c>
      <c r="X165">
        <v>586</v>
      </c>
      <c r="Y165">
        <v>138</v>
      </c>
      <c r="Z165">
        <v>0</v>
      </c>
      <c r="AA165">
        <v>138</v>
      </c>
      <c r="AB165">
        <v>0</v>
      </c>
      <c r="AC165">
        <v>14</v>
      </c>
      <c r="AD165">
        <v>20</v>
      </c>
      <c r="AE165">
        <v>0</v>
      </c>
      <c r="AF165">
        <v>0</v>
      </c>
      <c r="AG165">
        <v>0</v>
      </c>
      <c r="AH165" t="s">
        <v>185</v>
      </c>
      <c r="AI165" s="1">
        <v>44669.673078703701</v>
      </c>
      <c r="AJ165">
        <v>538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20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hidden="1" x14ac:dyDescent="0.45">
      <c r="A166" t="s">
        <v>549</v>
      </c>
      <c r="B166" t="s">
        <v>82</v>
      </c>
      <c r="C166" t="s">
        <v>550</v>
      </c>
      <c r="D166" t="s">
        <v>84</v>
      </c>
      <c r="E166" s="2" t="str">
        <f>HYPERLINK("capsilon://?command=openfolder&amp;siteaddress=FAM.docvelocity-na8.net&amp;folderid=FX60180E60-953B-5CED-A456-67331A4E607B","FX22034536")</f>
        <v>FX22034536</v>
      </c>
      <c r="F166" t="s">
        <v>19</v>
      </c>
      <c r="G166" t="s">
        <v>19</v>
      </c>
      <c r="H166" t="s">
        <v>85</v>
      </c>
      <c r="I166" t="s">
        <v>551</v>
      </c>
      <c r="J166">
        <v>0</v>
      </c>
      <c r="K166" t="s">
        <v>87</v>
      </c>
      <c r="L166" t="s">
        <v>88</v>
      </c>
      <c r="M166" t="s">
        <v>89</v>
      </c>
      <c r="N166">
        <v>2</v>
      </c>
      <c r="O166" s="1">
        <v>44669.619675925926</v>
      </c>
      <c r="P166" s="1">
        <v>44669.674768518518</v>
      </c>
      <c r="Q166">
        <v>4213</v>
      </c>
      <c r="R166">
        <v>547</v>
      </c>
      <c r="S166" t="b">
        <v>0</v>
      </c>
      <c r="T166" t="s">
        <v>90</v>
      </c>
      <c r="U166" t="b">
        <v>0</v>
      </c>
      <c r="V166" t="s">
        <v>241</v>
      </c>
      <c r="W166" s="1">
        <v>44669.62840277778</v>
      </c>
      <c r="X166">
        <v>155</v>
      </c>
      <c r="Y166">
        <v>52</v>
      </c>
      <c r="Z166">
        <v>0</v>
      </c>
      <c r="AA166">
        <v>52</v>
      </c>
      <c r="AB166">
        <v>0</v>
      </c>
      <c r="AC166">
        <v>16</v>
      </c>
      <c r="AD166">
        <v>-52</v>
      </c>
      <c r="AE166">
        <v>0</v>
      </c>
      <c r="AF166">
        <v>0</v>
      </c>
      <c r="AG166">
        <v>0</v>
      </c>
      <c r="AH166" t="s">
        <v>135</v>
      </c>
      <c r="AI166" s="1">
        <v>44669.674768518518</v>
      </c>
      <c r="AJ166">
        <v>357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-52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hidden="1" x14ac:dyDescent="0.45">
      <c r="A167" t="s">
        <v>552</v>
      </c>
      <c r="B167" t="s">
        <v>82</v>
      </c>
      <c r="C167" t="s">
        <v>553</v>
      </c>
      <c r="D167" t="s">
        <v>84</v>
      </c>
      <c r="E167" s="2" t="str">
        <f>HYPERLINK("capsilon://?command=openfolder&amp;siteaddress=FAM.docvelocity-na8.net&amp;folderid=FX120BD8B4-C7F0-C9D2-135A-DB8C926C3E2B","FX22045756")</f>
        <v>FX22045756</v>
      </c>
      <c r="F167" t="s">
        <v>19</v>
      </c>
      <c r="G167" t="s">
        <v>19</v>
      </c>
      <c r="H167" t="s">
        <v>85</v>
      </c>
      <c r="I167" t="s">
        <v>554</v>
      </c>
      <c r="J167">
        <v>707</v>
      </c>
      <c r="K167" t="s">
        <v>87</v>
      </c>
      <c r="L167" t="s">
        <v>88</v>
      </c>
      <c r="M167" t="s">
        <v>89</v>
      </c>
      <c r="N167">
        <v>2</v>
      </c>
      <c r="O167" s="1">
        <v>44669.633020833331</v>
      </c>
      <c r="P167" s="1">
        <v>44669.695671296293</v>
      </c>
      <c r="Q167">
        <v>2013</v>
      </c>
      <c r="R167">
        <v>3400</v>
      </c>
      <c r="S167" t="b">
        <v>0</v>
      </c>
      <c r="T167" t="s">
        <v>90</v>
      </c>
      <c r="U167" t="b">
        <v>0</v>
      </c>
      <c r="V167" t="s">
        <v>356</v>
      </c>
      <c r="W167" s="1">
        <v>44669.654166666667</v>
      </c>
      <c r="X167">
        <v>1738</v>
      </c>
      <c r="Y167">
        <v>397</v>
      </c>
      <c r="Z167">
        <v>0</v>
      </c>
      <c r="AA167">
        <v>397</v>
      </c>
      <c r="AB167">
        <v>79</v>
      </c>
      <c r="AC167">
        <v>14</v>
      </c>
      <c r="AD167">
        <v>310</v>
      </c>
      <c r="AE167">
        <v>0</v>
      </c>
      <c r="AF167">
        <v>0</v>
      </c>
      <c r="AG167">
        <v>0</v>
      </c>
      <c r="AH167" t="s">
        <v>185</v>
      </c>
      <c r="AI167" s="1">
        <v>44669.695671296293</v>
      </c>
      <c r="AJ167">
        <v>1083</v>
      </c>
      <c r="AK167">
        <v>2</v>
      </c>
      <c r="AL167">
        <v>0</v>
      </c>
      <c r="AM167">
        <v>2</v>
      </c>
      <c r="AN167">
        <v>79</v>
      </c>
      <c r="AO167">
        <v>2</v>
      </c>
      <c r="AP167">
        <v>308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hidden="1" x14ac:dyDescent="0.45">
      <c r="A168" t="s">
        <v>555</v>
      </c>
      <c r="B168" t="s">
        <v>82</v>
      </c>
      <c r="C168" t="s">
        <v>556</v>
      </c>
      <c r="D168" t="s">
        <v>84</v>
      </c>
      <c r="E168" s="2" t="str">
        <f>HYPERLINK("capsilon://?command=openfolder&amp;siteaddress=FAM.docvelocity-na8.net&amp;folderid=FX244C2AC3-2411-BDED-1134-D46814E298A0","FX22037354")</f>
        <v>FX22037354</v>
      </c>
      <c r="F168" t="s">
        <v>19</v>
      </c>
      <c r="G168" t="s">
        <v>19</v>
      </c>
      <c r="H168" t="s">
        <v>85</v>
      </c>
      <c r="I168" t="s">
        <v>557</v>
      </c>
      <c r="J168">
        <v>38</v>
      </c>
      <c r="K168" t="s">
        <v>87</v>
      </c>
      <c r="L168" t="s">
        <v>88</v>
      </c>
      <c r="M168" t="s">
        <v>89</v>
      </c>
      <c r="N168">
        <v>2</v>
      </c>
      <c r="O168" s="1">
        <v>44669.656875000001</v>
      </c>
      <c r="P168" s="1">
        <v>44669.67701388889</v>
      </c>
      <c r="Q168">
        <v>1151</v>
      </c>
      <c r="R168">
        <v>589</v>
      </c>
      <c r="S168" t="b">
        <v>0</v>
      </c>
      <c r="T168" t="s">
        <v>90</v>
      </c>
      <c r="U168" t="b">
        <v>0</v>
      </c>
      <c r="V168" t="s">
        <v>184</v>
      </c>
      <c r="W168" s="1">
        <v>44669.664224537039</v>
      </c>
      <c r="X168">
        <v>330</v>
      </c>
      <c r="Y168">
        <v>38</v>
      </c>
      <c r="Z168">
        <v>0</v>
      </c>
      <c r="AA168">
        <v>38</v>
      </c>
      <c r="AB168">
        <v>0</v>
      </c>
      <c r="AC168">
        <v>11</v>
      </c>
      <c r="AD168">
        <v>0</v>
      </c>
      <c r="AE168">
        <v>0</v>
      </c>
      <c r="AF168">
        <v>0</v>
      </c>
      <c r="AG168">
        <v>0</v>
      </c>
      <c r="AH168" t="s">
        <v>135</v>
      </c>
      <c r="AI168" s="1">
        <v>44669.67701388889</v>
      </c>
      <c r="AJ168">
        <v>193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hidden="1" x14ac:dyDescent="0.45">
      <c r="A169" t="s">
        <v>558</v>
      </c>
      <c r="B169" t="s">
        <v>82</v>
      </c>
      <c r="C169" t="s">
        <v>559</v>
      </c>
      <c r="D169" t="s">
        <v>84</v>
      </c>
      <c r="E169" s="2" t="str">
        <f>HYPERLINK("capsilon://?command=openfolder&amp;siteaddress=FAM.docvelocity-na8.net&amp;folderid=FX551027BD-5485-0476-52ED-6A589C13F784","FX220313451")</f>
        <v>FX220313451</v>
      </c>
      <c r="F169" t="s">
        <v>19</v>
      </c>
      <c r="G169" t="s">
        <v>19</v>
      </c>
      <c r="H169" t="s">
        <v>85</v>
      </c>
      <c r="I169" t="s">
        <v>560</v>
      </c>
      <c r="J169">
        <v>236</v>
      </c>
      <c r="K169" t="s">
        <v>87</v>
      </c>
      <c r="L169" t="s">
        <v>88</v>
      </c>
      <c r="M169" t="s">
        <v>89</v>
      </c>
      <c r="N169">
        <v>2</v>
      </c>
      <c r="O169" s="1">
        <v>44669.656944444447</v>
      </c>
      <c r="P169" s="1">
        <v>44669.776041666664</v>
      </c>
      <c r="Q169">
        <v>8852</v>
      </c>
      <c r="R169">
        <v>1438</v>
      </c>
      <c r="S169" t="b">
        <v>0</v>
      </c>
      <c r="T169" t="s">
        <v>90</v>
      </c>
      <c r="U169" t="b">
        <v>0</v>
      </c>
      <c r="V169" t="s">
        <v>192</v>
      </c>
      <c r="W169" s="1">
        <v>44669.668749999997</v>
      </c>
      <c r="X169">
        <v>547</v>
      </c>
      <c r="Y169">
        <v>205</v>
      </c>
      <c r="Z169">
        <v>0</v>
      </c>
      <c r="AA169">
        <v>205</v>
      </c>
      <c r="AB169">
        <v>0</v>
      </c>
      <c r="AC169">
        <v>4</v>
      </c>
      <c r="AD169">
        <v>31</v>
      </c>
      <c r="AE169">
        <v>0</v>
      </c>
      <c r="AF169">
        <v>0</v>
      </c>
      <c r="AG169">
        <v>0</v>
      </c>
      <c r="AH169" t="s">
        <v>273</v>
      </c>
      <c r="AI169" s="1">
        <v>44669.776041666664</v>
      </c>
      <c r="AJ169">
        <v>795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28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hidden="1" x14ac:dyDescent="0.45">
      <c r="A170" t="s">
        <v>561</v>
      </c>
      <c r="B170" t="s">
        <v>82</v>
      </c>
      <c r="C170" t="s">
        <v>556</v>
      </c>
      <c r="D170" t="s">
        <v>84</v>
      </c>
      <c r="E170" s="2" t="str">
        <f>HYPERLINK("capsilon://?command=openfolder&amp;siteaddress=FAM.docvelocity-na8.net&amp;folderid=FX244C2AC3-2411-BDED-1134-D46814E298A0","FX22037354")</f>
        <v>FX22037354</v>
      </c>
      <c r="F170" t="s">
        <v>19</v>
      </c>
      <c r="G170" t="s">
        <v>19</v>
      </c>
      <c r="H170" t="s">
        <v>85</v>
      </c>
      <c r="I170" t="s">
        <v>562</v>
      </c>
      <c r="J170">
        <v>28</v>
      </c>
      <c r="K170" t="s">
        <v>87</v>
      </c>
      <c r="L170" t="s">
        <v>88</v>
      </c>
      <c r="M170" t="s">
        <v>89</v>
      </c>
      <c r="N170">
        <v>2</v>
      </c>
      <c r="O170" s="1">
        <v>44669.658171296294</v>
      </c>
      <c r="P170" s="1">
        <v>44669.771689814814</v>
      </c>
      <c r="Q170">
        <v>8853</v>
      </c>
      <c r="R170">
        <v>955</v>
      </c>
      <c r="S170" t="b">
        <v>0</v>
      </c>
      <c r="T170" t="s">
        <v>90</v>
      </c>
      <c r="U170" t="b">
        <v>0</v>
      </c>
      <c r="V170" t="s">
        <v>184</v>
      </c>
      <c r="W170" s="1">
        <v>44669.67046296296</v>
      </c>
      <c r="X170">
        <v>539</v>
      </c>
      <c r="Y170">
        <v>21</v>
      </c>
      <c r="Z170">
        <v>0</v>
      </c>
      <c r="AA170">
        <v>21</v>
      </c>
      <c r="AB170">
        <v>0</v>
      </c>
      <c r="AC170">
        <v>18</v>
      </c>
      <c r="AD170">
        <v>7</v>
      </c>
      <c r="AE170">
        <v>0</v>
      </c>
      <c r="AF170">
        <v>0</v>
      </c>
      <c r="AG170">
        <v>0</v>
      </c>
      <c r="AH170" t="s">
        <v>185</v>
      </c>
      <c r="AI170" s="1">
        <v>44669.771689814814</v>
      </c>
      <c r="AJ170">
        <v>416</v>
      </c>
      <c r="AK170">
        <v>2</v>
      </c>
      <c r="AL170">
        <v>0</v>
      </c>
      <c r="AM170">
        <v>2</v>
      </c>
      <c r="AN170">
        <v>0</v>
      </c>
      <c r="AO170">
        <v>2</v>
      </c>
      <c r="AP170">
        <v>5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hidden="1" x14ac:dyDescent="0.45">
      <c r="A171" t="s">
        <v>563</v>
      </c>
      <c r="B171" t="s">
        <v>82</v>
      </c>
      <c r="C171" t="s">
        <v>564</v>
      </c>
      <c r="D171" t="s">
        <v>84</v>
      </c>
      <c r="E171" s="2" t="str">
        <f>HYPERLINK("capsilon://?command=openfolder&amp;siteaddress=FAM.docvelocity-na8.net&amp;folderid=FX1F984C8C-A163-1B37-787A-818FCB5870BE","FX22046285")</f>
        <v>FX22046285</v>
      </c>
      <c r="F171" t="s">
        <v>19</v>
      </c>
      <c r="G171" t="s">
        <v>19</v>
      </c>
      <c r="H171" t="s">
        <v>85</v>
      </c>
      <c r="I171" t="s">
        <v>565</v>
      </c>
      <c r="J171">
        <v>565</v>
      </c>
      <c r="K171" t="s">
        <v>87</v>
      </c>
      <c r="L171" t="s">
        <v>88</v>
      </c>
      <c r="M171" t="s">
        <v>89</v>
      </c>
      <c r="N171">
        <v>2</v>
      </c>
      <c r="O171" s="1">
        <v>44669.662638888891</v>
      </c>
      <c r="P171" s="1">
        <v>44669.795115740744</v>
      </c>
      <c r="Q171">
        <v>8532</v>
      </c>
      <c r="R171">
        <v>2914</v>
      </c>
      <c r="S171" t="b">
        <v>0</v>
      </c>
      <c r="T171" t="s">
        <v>90</v>
      </c>
      <c r="U171" t="b">
        <v>0</v>
      </c>
      <c r="V171" t="s">
        <v>176</v>
      </c>
      <c r="W171" s="1">
        <v>44669.677928240744</v>
      </c>
      <c r="X171">
        <v>1118</v>
      </c>
      <c r="Y171">
        <v>435</v>
      </c>
      <c r="Z171">
        <v>0</v>
      </c>
      <c r="AA171">
        <v>435</v>
      </c>
      <c r="AB171">
        <v>47</v>
      </c>
      <c r="AC171">
        <v>12</v>
      </c>
      <c r="AD171">
        <v>130</v>
      </c>
      <c r="AE171">
        <v>0</v>
      </c>
      <c r="AF171">
        <v>0</v>
      </c>
      <c r="AG171">
        <v>0</v>
      </c>
      <c r="AH171" t="s">
        <v>273</v>
      </c>
      <c r="AI171" s="1">
        <v>44669.795115740744</v>
      </c>
      <c r="AJ171">
        <v>1647</v>
      </c>
      <c r="AK171">
        <v>10</v>
      </c>
      <c r="AL171">
        <v>0</v>
      </c>
      <c r="AM171">
        <v>10</v>
      </c>
      <c r="AN171">
        <v>47</v>
      </c>
      <c r="AO171">
        <v>10</v>
      </c>
      <c r="AP171">
        <v>120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hidden="1" x14ac:dyDescent="0.45">
      <c r="A172" t="s">
        <v>566</v>
      </c>
      <c r="B172" t="s">
        <v>82</v>
      </c>
      <c r="C172" t="s">
        <v>409</v>
      </c>
      <c r="D172" t="s">
        <v>84</v>
      </c>
      <c r="E172" s="2" t="str">
        <f>HYPERLINK("capsilon://?command=openfolder&amp;siteaddress=FAM.docvelocity-na8.net&amp;folderid=FXFC89EDB0-61D4-276A-624D-9D8E86878AA9","FX22031415")</f>
        <v>FX22031415</v>
      </c>
      <c r="F172" t="s">
        <v>19</v>
      </c>
      <c r="G172" t="s">
        <v>19</v>
      </c>
      <c r="H172" t="s">
        <v>85</v>
      </c>
      <c r="I172" t="s">
        <v>567</v>
      </c>
      <c r="J172">
        <v>56</v>
      </c>
      <c r="K172" t="s">
        <v>87</v>
      </c>
      <c r="L172" t="s">
        <v>88</v>
      </c>
      <c r="M172" t="s">
        <v>89</v>
      </c>
      <c r="N172">
        <v>2</v>
      </c>
      <c r="O172" s="1">
        <v>44669.814710648148</v>
      </c>
      <c r="P172" s="1">
        <v>44669.845312500001</v>
      </c>
      <c r="Q172">
        <v>1862</v>
      </c>
      <c r="R172">
        <v>782</v>
      </c>
      <c r="S172" t="b">
        <v>0</v>
      </c>
      <c r="T172" t="s">
        <v>90</v>
      </c>
      <c r="U172" t="b">
        <v>0</v>
      </c>
      <c r="V172" t="s">
        <v>568</v>
      </c>
      <c r="W172" s="1">
        <v>44669.838761574072</v>
      </c>
      <c r="X172">
        <v>510</v>
      </c>
      <c r="Y172">
        <v>42</v>
      </c>
      <c r="Z172">
        <v>0</v>
      </c>
      <c r="AA172">
        <v>42</v>
      </c>
      <c r="AB172">
        <v>0</v>
      </c>
      <c r="AC172">
        <v>2</v>
      </c>
      <c r="AD172">
        <v>14</v>
      </c>
      <c r="AE172">
        <v>0</v>
      </c>
      <c r="AF172">
        <v>0</v>
      </c>
      <c r="AG172">
        <v>0</v>
      </c>
      <c r="AH172" t="s">
        <v>569</v>
      </c>
      <c r="AI172" s="1">
        <v>44669.845312500001</v>
      </c>
      <c r="AJ172">
        <v>272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14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hidden="1" x14ac:dyDescent="0.45">
      <c r="A173" t="s">
        <v>570</v>
      </c>
      <c r="B173" t="s">
        <v>82</v>
      </c>
      <c r="C173" t="s">
        <v>233</v>
      </c>
      <c r="D173" t="s">
        <v>84</v>
      </c>
      <c r="E173" s="2" t="str">
        <f>HYPERLINK("capsilon://?command=openfolder&amp;siteaddress=FAM.docvelocity-na8.net&amp;folderid=FXAF6263D3-16A1-B4FC-D9BB-B5742714358B","FX22042509")</f>
        <v>FX22042509</v>
      </c>
      <c r="F173" t="s">
        <v>19</v>
      </c>
      <c r="G173" t="s">
        <v>19</v>
      </c>
      <c r="H173" t="s">
        <v>85</v>
      </c>
      <c r="I173" t="s">
        <v>571</v>
      </c>
      <c r="J173">
        <v>0</v>
      </c>
      <c r="K173" t="s">
        <v>87</v>
      </c>
      <c r="L173" t="s">
        <v>88</v>
      </c>
      <c r="M173" t="s">
        <v>89</v>
      </c>
      <c r="N173">
        <v>1</v>
      </c>
      <c r="O173" s="1">
        <v>44670.307453703703</v>
      </c>
      <c r="P173" s="1">
        <v>44670.310902777775</v>
      </c>
      <c r="Q173">
        <v>53</v>
      </c>
      <c r="R173">
        <v>245</v>
      </c>
      <c r="S173" t="b">
        <v>0</v>
      </c>
      <c r="T173" t="s">
        <v>90</v>
      </c>
      <c r="U173" t="b">
        <v>0</v>
      </c>
      <c r="V173" t="s">
        <v>268</v>
      </c>
      <c r="W173" s="1">
        <v>44670.310902777775</v>
      </c>
      <c r="X173">
        <v>245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52</v>
      </c>
      <c r="AF173">
        <v>0</v>
      </c>
      <c r="AG173">
        <v>1</v>
      </c>
      <c r="AH173" t="s">
        <v>90</v>
      </c>
      <c r="AI173" t="s">
        <v>90</v>
      </c>
      <c r="AJ173" t="s">
        <v>90</v>
      </c>
      <c r="AK173" t="s">
        <v>90</v>
      </c>
      <c r="AL173" t="s">
        <v>90</v>
      </c>
      <c r="AM173" t="s">
        <v>90</v>
      </c>
      <c r="AN173" t="s">
        <v>90</v>
      </c>
      <c r="AO173" t="s">
        <v>90</v>
      </c>
      <c r="AP173" t="s">
        <v>90</v>
      </c>
      <c r="AQ173" t="s">
        <v>90</v>
      </c>
      <c r="AR173" t="s">
        <v>90</v>
      </c>
      <c r="AS173" t="s">
        <v>90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hidden="1" x14ac:dyDescent="0.45">
      <c r="A174" t="s">
        <v>572</v>
      </c>
      <c r="B174" t="s">
        <v>82</v>
      </c>
      <c r="C174" t="s">
        <v>233</v>
      </c>
      <c r="D174" t="s">
        <v>84</v>
      </c>
      <c r="E174" s="2" t="str">
        <f>HYPERLINK("capsilon://?command=openfolder&amp;siteaddress=FAM.docvelocity-na8.net&amp;folderid=FXAF6263D3-16A1-B4FC-D9BB-B5742714358B","FX22042509")</f>
        <v>FX22042509</v>
      </c>
      <c r="F174" t="s">
        <v>19</v>
      </c>
      <c r="G174" t="s">
        <v>19</v>
      </c>
      <c r="H174" t="s">
        <v>85</v>
      </c>
      <c r="I174" t="s">
        <v>573</v>
      </c>
      <c r="J174">
        <v>0</v>
      </c>
      <c r="K174" t="s">
        <v>87</v>
      </c>
      <c r="L174" t="s">
        <v>88</v>
      </c>
      <c r="M174" t="s">
        <v>89</v>
      </c>
      <c r="N174">
        <v>1</v>
      </c>
      <c r="O174" s="1">
        <v>44670.307534722226</v>
      </c>
      <c r="P174" s="1">
        <v>44670.310428240744</v>
      </c>
      <c r="Q174">
        <v>150</v>
      </c>
      <c r="R174">
        <v>100</v>
      </c>
      <c r="S174" t="b">
        <v>0</v>
      </c>
      <c r="T174" t="s">
        <v>90</v>
      </c>
      <c r="U174" t="b">
        <v>0</v>
      </c>
      <c r="V174" t="s">
        <v>156</v>
      </c>
      <c r="W174" s="1">
        <v>44670.310428240744</v>
      </c>
      <c r="X174">
        <v>100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52</v>
      </c>
      <c r="AF174">
        <v>0</v>
      </c>
      <c r="AG174">
        <v>1</v>
      </c>
      <c r="AH174" t="s">
        <v>90</v>
      </c>
      <c r="AI174" t="s">
        <v>90</v>
      </c>
      <c r="AJ174" t="s">
        <v>90</v>
      </c>
      <c r="AK174" t="s">
        <v>90</v>
      </c>
      <c r="AL174" t="s">
        <v>90</v>
      </c>
      <c r="AM174" t="s">
        <v>90</v>
      </c>
      <c r="AN174" t="s">
        <v>90</v>
      </c>
      <c r="AO174" t="s">
        <v>90</v>
      </c>
      <c r="AP174" t="s">
        <v>90</v>
      </c>
      <c r="AQ174" t="s">
        <v>90</v>
      </c>
      <c r="AR174" t="s">
        <v>90</v>
      </c>
      <c r="AS174" t="s">
        <v>90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hidden="1" x14ac:dyDescent="0.45">
      <c r="A175" t="s">
        <v>574</v>
      </c>
      <c r="B175" t="s">
        <v>82</v>
      </c>
      <c r="C175" t="s">
        <v>233</v>
      </c>
      <c r="D175" t="s">
        <v>84</v>
      </c>
      <c r="E175" s="2" t="str">
        <f>HYPERLINK("capsilon://?command=openfolder&amp;siteaddress=FAM.docvelocity-na8.net&amp;folderid=FXAF6263D3-16A1-B4FC-D9BB-B5742714358B","FX22042509")</f>
        <v>FX22042509</v>
      </c>
      <c r="F175" t="s">
        <v>19</v>
      </c>
      <c r="G175" t="s">
        <v>19</v>
      </c>
      <c r="H175" t="s">
        <v>85</v>
      </c>
      <c r="I175" t="s">
        <v>573</v>
      </c>
      <c r="J175">
        <v>0</v>
      </c>
      <c r="K175" t="s">
        <v>87</v>
      </c>
      <c r="L175" t="s">
        <v>88</v>
      </c>
      <c r="M175" t="s">
        <v>89</v>
      </c>
      <c r="N175">
        <v>2</v>
      </c>
      <c r="O175" s="1">
        <v>44670.310740740744</v>
      </c>
      <c r="P175" s="1">
        <v>44670.323611111111</v>
      </c>
      <c r="Q175">
        <v>103</v>
      </c>
      <c r="R175">
        <v>1009</v>
      </c>
      <c r="S175" t="b">
        <v>0</v>
      </c>
      <c r="T175" t="s">
        <v>90</v>
      </c>
      <c r="U175" t="b">
        <v>1</v>
      </c>
      <c r="V175" t="s">
        <v>268</v>
      </c>
      <c r="W175" s="1">
        <v>44670.319282407407</v>
      </c>
      <c r="X175">
        <v>690</v>
      </c>
      <c r="Y175">
        <v>37</v>
      </c>
      <c r="Z175">
        <v>0</v>
      </c>
      <c r="AA175">
        <v>37</v>
      </c>
      <c r="AB175">
        <v>0</v>
      </c>
      <c r="AC175">
        <v>22</v>
      </c>
      <c r="AD175">
        <v>-37</v>
      </c>
      <c r="AE175">
        <v>0</v>
      </c>
      <c r="AF175">
        <v>0</v>
      </c>
      <c r="AG175">
        <v>0</v>
      </c>
      <c r="AH175" t="s">
        <v>96</v>
      </c>
      <c r="AI175" s="1">
        <v>44670.323611111111</v>
      </c>
      <c r="AJ175">
        <v>294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-37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hidden="1" x14ac:dyDescent="0.45">
      <c r="A176" t="s">
        <v>575</v>
      </c>
      <c r="B176" t="s">
        <v>82</v>
      </c>
      <c r="C176" t="s">
        <v>233</v>
      </c>
      <c r="D176" t="s">
        <v>84</v>
      </c>
      <c r="E176" s="2" t="str">
        <f>HYPERLINK("capsilon://?command=openfolder&amp;siteaddress=FAM.docvelocity-na8.net&amp;folderid=FXAF6263D3-16A1-B4FC-D9BB-B5742714358B","FX22042509")</f>
        <v>FX22042509</v>
      </c>
      <c r="F176" t="s">
        <v>19</v>
      </c>
      <c r="G176" t="s">
        <v>19</v>
      </c>
      <c r="H176" t="s">
        <v>85</v>
      </c>
      <c r="I176" t="s">
        <v>571</v>
      </c>
      <c r="J176">
        <v>0</v>
      </c>
      <c r="K176" t="s">
        <v>87</v>
      </c>
      <c r="L176" t="s">
        <v>88</v>
      </c>
      <c r="M176" t="s">
        <v>89</v>
      </c>
      <c r="N176">
        <v>2</v>
      </c>
      <c r="O176" s="1">
        <v>44670.311226851853</v>
      </c>
      <c r="P176" s="1">
        <v>44670.323680555557</v>
      </c>
      <c r="Q176">
        <v>460</v>
      </c>
      <c r="R176">
        <v>616</v>
      </c>
      <c r="S176" t="b">
        <v>0</v>
      </c>
      <c r="T176" t="s">
        <v>90</v>
      </c>
      <c r="U176" t="b">
        <v>1</v>
      </c>
      <c r="V176" t="s">
        <v>91</v>
      </c>
      <c r="W176" s="1">
        <v>44670.318773148145</v>
      </c>
      <c r="X176">
        <v>451</v>
      </c>
      <c r="Y176">
        <v>37</v>
      </c>
      <c r="Z176">
        <v>0</v>
      </c>
      <c r="AA176">
        <v>37</v>
      </c>
      <c r="AB176">
        <v>0</v>
      </c>
      <c r="AC176">
        <v>22</v>
      </c>
      <c r="AD176">
        <v>-37</v>
      </c>
      <c r="AE176">
        <v>0</v>
      </c>
      <c r="AF176">
        <v>0</v>
      </c>
      <c r="AG176">
        <v>0</v>
      </c>
      <c r="AH176" t="s">
        <v>149</v>
      </c>
      <c r="AI176" s="1">
        <v>44670.323680555557</v>
      </c>
      <c r="AJ176">
        <v>165</v>
      </c>
      <c r="AK176">
        <v>1</v>
      </c>
      <c r="AL176">
        <v>0</v>
      </c>
      <c r="AM176">
        <v>1</v>
      </c>
      <c r="AN176">
        <v>0</v>
      </c>
      <c r="AO176">
        <v>0</v>
      </c>
      <c r="AP176">
        <v>-38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hidden="1" x14ac:dyDescent="0.45">
      <c r="A177" t="s">
        <v>576</v>
      </c>
      <c r="B177" t="s">
        <v>82</v>
      </c>
      <c r="C177" t="s">
        <v>412</v>
      </c>
      <c r="D177" t="s">
        <v>84</v>
      </c>
      <c r="E177" s="2" t="str">
        <f>HYPERLINK("capsilon://?command=openfolder&amp;siteaddress=FAM.docvelocity-na8.net&amp;folderid=FX76987148-8F7E-99B7-F0D8-5DE2F57D6137","FX220311902")</f>
        <v>FX220311902</v>
      </c>
      <c r="F177" t="s">
        <v>19</v>
      </c>
      <c r="G177" t="s">
        <v>19</v>
      </c>
      <c r="H177" t="s">
        <v>85</v>
      </c>
      <c r="I177" t="s">
        <v>577</v>
      </c>
      <c r="J177">
        <v>0</v>
      </c>
      <c r="K177" t="s">
        <v>87</v>
      </c>
      <c r="L177" t="s">
        <v>88</v>
      </c>
      <c r="M177" t="s">
        <v>89</v>
      </c>
      <c r="N177">
        <v>2</v>
      </c>
      <c r="O177" s="1">
        <v>44670.337592592594</v>
      </c>
      <c r="P177" s="1">
        <v>44670.343831018516</v>
      </c>
      <c r="Q177">
        <v>326</v>
      </c>
      <c r="R177">
        <v>213</v>
      </c>
      <c r="S177" t="b">
        <v>0</v>
      </c>
      <c r="T177" t="s">
        <v>90</v>
      </c>
      <c r="U177" t="b">
        <v>0</v>
      </c>
      <c r="V177" t="s">
        <v>171</v>
      </c>
      <c r="W177" s="1">
        <v>44670.342812499999</v>
      </c>
      <c r="X177">
        <v>148</v>
      </c>
      <c r="Y177">
        <v>9</v>
      </c>
      <c r="Z177">
        <v>0</v>
      </c>
      <c r="AA177">
        <v>9</v>
      </c>
      <c r="AB177">
        <v>0</v>
      </c>
      <c r="AC177">
        <v>3</v>
      </c>
      <c r="AD177">
        <v>-9</v>
      </c>
      <c r="AE177">
        <v>0</v>
      </c>
      <c r="AF177">
        <v>0</v>
      </c>
      <c r="AG177">
        <v>0</v>
      </c>
      <c r="AH177" t="s">
        <v>149</v>
      </c>
      <c r="AI177" s="1">
        <v>44670.343831018516</v>
      </c>
      <c r="AJ177">
        <v>65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-9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hidden="1" x14ac:dyDescent="0.45">
      <c r="A178" t="s">
        <v>578</v>
      </c>
      <c r="B178" t="s">
        <v>82</v>
      </c>
      <c r="C178" t="s">
        <v>579</v>
      </c>
      <c r="D178" t="s">
        <v>84</v>
      </c>
      <c r="E178" s="2" t="str">
        <f>HYPERLINK("capsilon://?command=openfolder&amp;siteaddress=FAM.docvelocity-na8.net&amp;folderid=FX4DF08C47-77A7-22FC-71CF-C835F68A4602","FX220310323")</f>
        <v>FX220310323</v>
      </c>
      <c r="F178" t="s">
        <v>19</v>
      </c>
      <c r="G178" t="s">
        <v>19</v>
      </c>
      <c r="H178" t="s">
        <v>85</v>
      </c>
      <c r="I178" t="s">
        <v>580</v>
      </c>
      <c r="J178">
        <v>0</v>
      </c>
      <c r="K178" t="s">
        <v>87</v>
      </c>
      <c r="L178" t="s">
        <v>88</v>
      </c>
      <c r="M178" t="s">
        <v>89</v>
      </c>
      <c r="N178">
        <v>2</v>
      </c>
      <c r="O178" s="1">
        <v>44670.368055555555</v>
      </c>
      <c r="P178" s="1">
        <v>44670.370081018518</v>
      </c>
      <c r="Q178">
        <v>42</v>
      </c>
      <c r="R178">
        <v>133</v>
      </c>
      <c r="S178" t="b">
        <v>0</v>
      </c>
      <c r="T178" t="s">
        <v>90</v>
      </c>
      <c r="U178" t="b">
        <v>0</v>
      </c>
      <c r="V178" t="s">
        <v>171</v>
      </c>
      <c r="W178" s="1">
        <v>44670.369328703702</v>
      </c>
      <c r="X178">
        <v>72</v>
      </c>
      <c r="Y178">
        <v>9</v>
      </c>
      <c r="Z178">
        <v>0</v>
      </c>
      <c r="AA178">
        <v>9</v>
      </c>
      <c r="AB178">
        <v>0</v>
      </c>
      <c r="AC178">
        <v>2</v>
      </c>
      <c r="AD178">
        <v>-9</v>
      </c>
      <c r="AE178">
        <v>0</v>
      </c>
      <c r="AF178">
        <v>0</v>
      </c>
      <c r="AG178">
        <v>0</v>
      </c>
      <c r="AH178" t="s">
        <v>92</v>
      </c>
      <c r="AI178" s="1">
        <v>44670.370081018518</v>
      </c>
      <c r="AJ178">
        <v>61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-9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hidden="1" x14ac:dyDescent="0.45">
      <c r="A179" t="s">
        <v>581</v>
      </c>
      <c r="B179" t="s">
        <v>82</v>
      </c>
      <c r="C179" t="s">
        <v>582</v>
      </c>
      <c r="D179" t="s">
        <v>84</v>
      </c>
      <c r="E179" s="2" t="str">
        <f>HYPERLINK("capsilon://?command=openfolder&amp;siteaddress=FAM.docvelocity-na8.net&amp;folderid=FXAF4D5D50-C04E-1DCB-A1AE-8E377DD88CF9","FX220313938")</f>
        <v>FX220313938</v>
      </c>
      <c r="F179" t="s">
        <v>19</v>
      </c>
      <c r="G179" t="s">
        <v>19</v>
      </c>
      <c r="H179" t="s">
        <v>85</v>
      </c>
      <c r="I179" t="s">
        <v>583</v>
      </c>
      <c r="J179">
        <v>234</v>
      </c>
      <c r="K179" t="s">
        <v>87</v>
      </c>
      <c r="L179" t="s">
        <v>88</v>
      </c>
      <c r="M179" t="s">
        <v>89</v>
      </c>
      <c r="N179">
        <v>1</v>
      </c>
      <c r="O179" s="1">
        <v>44670.373807870368</v>
      </c>
      <c r="P179" s="1">
        <v>44670.377754629626</v>
      </c>
      <c r="Q179">
        <v>24</v>
      </c>
      <c r="R179">
        <v>317</v>
      </c>
      <c r="S179" t="b">
        <v>0</v>
      </c>
      <c r="T179" t="s">
        <v>90</v>
      </c>
      <c r="U179" t="b">
        <v>0</v>
      </c>
      <c r="V179" t="s">
        <v>102</v>
      </c>
      <c r="W179" s="1">
        <v>44670.377754629626</v>
      </c>
      <c r="X179">
        <v>317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234</v>
      </c>
      <c r="AE179">
        <v>212</v>
      </c>
      <c r="AF179">
        <v>0</v>
      </c>
      <c r="AG179">
        <v>5</v>
      </c>
      <c r="AH179" t="s">
        <v>90</v>
      </c>
      <c r="AI179" t="s">
        <v>90</v>
      </c>
      <c r="AJ179" t="s">
        <v>90</v>
      </c>
      <c r="AK179" t="s">
        <v>90</v>
      </c>
      <c r="AL179" t="s">
        <v>90</v>
      </c>
      <c r="AM179" t="s">
        <v>90</v>
      </c>
      <c r="AN179" t="s">
        <v>90</v>
      </c>
      <c r="AO179" t="s">
        <v>90</v>
      </c>
      <c r="AP179" t="s">
        <v>90</v>
      </c>
      <c r="AQ179" t="s">
        <v>90</v>
      </c>
      <c r="AR179" t="s">
        <v>90</v>
      </c>
      <c r="AS179" t="s">
        <v>90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hidden="1" x14ac:dyDescent="0.45">
      <c r="A180" t="s">
        <v>584</v>
      </c>
      <c r="B180" t="s">
        <v>82</v>
      </c>
      <c r="C180" t="s">
        <v>582</v>
      </c>
      <c r="D180" t="s">
        <v>84</v>
      </c>
      <c r="E180" s="2" t="str">
        <f>HYPERLINK("capsilon://?command=openfolder&amp;siteaddress=FAM.docvelocity-na8.net&amp;folderid=FXAF4D5D50-C04E-1DCB-A1AE-8E377DD88CF9","FX220313938")</f>
        <v>FX220313938</v>
      </c>
      <c r="F180" t="s">
        <v>19</v>
      </c>
      <c r="G180" t="s">
        <v>19</v>
      </c>
      <c r="H180" t="s">
        <v>85</v>
      </c>
      <c r="I180" t="s">
        <v>583</v>
      </c>
      <c r="J180">
        <v>258</v>
      </c>
      <c r="K180" t="s">
        <v>87</v>
      </c>
      <c r="L180" t="s">
        <v>88</v>
      </c>
      <c r="M180" t="s">
        <v>89</v>
      </c>
      <c r="N180">
        <v>2</v>
      </c>
      <c r="O180" s="1">
        <v>44670.378854166665</v>
      </c>
      <c r="P180" s="1">
        <v>44670.395185185182</v>
      </c>
      <c r="Q180">
        <v>10</v>
      </c>
      <c r="R180">
        <v>1401</v>
      </c>
      <c r="S180" t="b">
        <v>0</v>
      </c>
      <c r="T180" t="s">
        <v>90</v>
      </c>
      <c r="U180" t="b">
        <v>1</v>
      </c>
      <c r="V180" t="s">
        <v>102</v>
      </c>
      <c r="W180" s="1">
        <v>44670.389317129629</v>
      </c>
      <c r="X180">
        <v>897</v>
      </c>
      <c r="Y180">
        <v>231</v>
      </c>
      <c r="Z180">
        <v>0</v>
      </c>
      <c r="AA180">
        <v>231</v>
      </c>
      <c r="AB180">
        <v>0</v>
      </c>
      <c r="AC180">
        <v>2</v>
      </c>
      <c r="AD180">
        <v>27</v>
      </c>
      <c r="AE180">
        <v>0</v>
      </c>
      <c r="AF180">
        <v>0</v>
      </c>
      <c r="AG180">
        <v>0</v>
      </c>
      <c r="AH180" t="s">
        <v>92</v>
      </c>
      <c r="AI180" s="1">
        <v>44670.395185185182</v>
      </c>
      <c r="AJ180">
        <v>504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27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hidden="1" x14ac:dyDescent="0.45">
      <c r="A181" t="s">
        <v>585</v>
      </c>
      <c r="B181" t="s">
        <v>82</v>
      </c>
      <c r="C181" t="s">
        <v>319</v>
      </c>
      <c r="D181" t="s">
        <v>84</v>
      </c>
      <c r="E181" s="2" t="str">
        <f>HYPERLINK("capsilon://?command=openfolder&amp;siteaddress=FAM.docvelocity-na8.net&amp;folderid=FX7A472A9A-1D19-7765-DCB3-22DA3A61E86F","FX22041347")</f>
        <v>FX22041347</v>
      </c>
      <c r="F181" t="s">
        <v>19</v>
      </c>
      <c r="G181" t="s">
        <v>19</v>
      </c>
      <c r="H181" t="s">
        <v>85</v>
      </c>
      <c r="I181" t="s">
        <v>586</v>
      </c>
      <c r="J181">
        <v>0</v>
      </c>
      <c r="K181" t="s">
        <v>87</v>
      </c>
      <c r="L181" t="s">
        <v>88</v>
      </c>
      <c r="M181" t="s">
        <v>89</v>
      </c>
      <c r="N181">
        <v>2</v>
      </c>
      <c r="O181" s="1">
        <v>44670.392754629633</v>
      </c>
      <c r="P181" s="1">
        <v>44670.412534722222</v>
      </c>
      <c r="Q181">
        <v>1177</v>
      </c>
      <c r="R181">
        <v>532</v>
      </c>
      <c r="S181" t="b">
        <v>0</v>
      </c>
      <c r="T181" t="s">
        <v>90</v>
      </c>
      <c r="U181" t="b">
        <v>0</v>
      </c>
      <c r="V181" t="s">
        <v>268</v>
      </c>
      <c r="W181" s="1">
        <v>44670.409560185188</v>
      </c>
      <c r="X181">
        <v>281</v>
      </c>
      <c r="Y181">
        <v>52</v>
      </c>
      <c r="Z181">
        <v>0</v>
      </c>
      <c r="AA181">
        <v>52</v>
      </c>
      <c r="AB181">
        <v>0</v>
      </c>
      <c r="AC181">
        <v>22</v>
      </c>
      <c r="AD181">
        <v>-52</v>
      </c>
      <c r="AE181">
        <v>0</v>
      </c>
      <c r="AF181">
        <v>0</v>
      </c>
      <c r="AG181">
        <v>0</v>
      </c>
      <c r="AH181" t="s">
        <v>149</v>
      </c>
      <c r="AI181" s="1">
        <v>44670.412534722222</v>
      </c>
      <c r="AJ181">
        <v>251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-53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hidden="1" x14ac:dyDescent="0.45">
      <c r="A182" t="s">
        <v>587</v>
      </c>
      <c r="B182" t="s">
        <v>82</v>
      </c>
      <c r="C182" t="s">
        <v>468</v>
      </c>
      <c r="D182" t="s">
        <v>84</v>
      </c>
      <c r="E182" s="2" t="str">
        <f>HYPERLINK("capsilon://?command=openfolder&amp;siteaddress=FAM.docvelocity-na8.net&amp;folderid=FXCE84A39F-AD93-F295-1F78-2CFD54773E44","FX22018360")</f>
        <v>FX22018360</v>
      </c>
      <c r="F182" t="s">
        <v>19</v>
      </c>
      <c r="G182" t="s">
        <v>19</v>
      </c>
      <c r="H182" t="s">
        <v>85</v>
      </c>
      <c r="I182" t="s">
        <v>588</v>
      </c>
      <c r="J182">
        <v>49</v>
      </c>
      <c r="K182" t="s">
        <v>87</v>
      </c>
      <c r="L182" t="s">
        <v>88</v>
      </c>
      <c r="M182" t="s">
        <v>89</v>
      </c>
      <c r="N182">
        <v>2</v>
      </c>
      <c r="O182" s="1">
        <v>44670.414386574077</v>
      </c>
      <c r="P182" s="1">
        <v>44670.426921296297</v>
      </c>
      <c r="Q182">
        <v>369</v>
      </c>
      <c r="R182">
        <v>714</v>
      </c>
      <c r="S182" t="b">
        <v>0</v>
      </c>
      <c r="T182" t="s">
        <v>90</v>
      </c>
      <c r="U182" t="b">
        <v>0</v>
      </c>
      <c r="V182" t="s">
        <v>171</v>
      </c>
      <c r="W182" s="1">
        <v>44670.421666666669</v>
      </c>
      <c r="X182">
        <v>269</v>
      </c>
      <c r="Y182">
        <v>44</v>
      </c>
      <c r="Z182">
        <v>0</v>
      </c>
      <c r="AA182">
        <v>44</v>
      </c>
      <c r="AB182">
        <v>0</v>
      </c>
      <c r="AC182">
        <v>2</v>
      </c>
      <c r="AD182">
        <v>5</v>
      </c>
      <c r="AE182">
        <v>0</v>
      </c>
      <c r="AF182">
        <v>0</v>
      </c>
      <c r="AG182">
        <v>0</v>
      </c>
      <c r="AH182" t="s">
        <v>96</v>
      </c>
      <c r="AI182" s="1">
        <v>44670.426921296297</v>
      </c>
      <c r="AJ182">
        <v>445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4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hidden="1" x14ac:dyDescent="0.45">
      <c r="A183" t="s">
        <v>589</v>
      </c>
      <c r="B183" t="s">
        <v>82</v>
      </c>
      <c r="C183" t="s">
        <v>122</v>
      </c>
      <c r="D183" t="s">
        <v>84</v>
      </c>
      <c r="E183" s="2" t="str">
        <f>HYPERLINK("capsilon://?command=openfolder&amp;siteaddress=FAM.docvelocity-na8.net&amp;folderid=FX3E7AA6E7-C28A-9AEB-DE2D-DC3B44BA3C87","FX22042297")</f>
        <v>FX22042297</v>
      </c>
      <c r="F183" t="s">
        <v>19</v>
      </c>
      <c r="G183" t="s">
        <v>19</v>
      </c>
      <c r="H183" t="s">
        <v>85</v>
      </c>
      <c r="I183" t="s">
        <v>590</v>
      </c>
      <c r="J183">
        <v>51</v>
      </c>
      <c r="K183" t="s">
        <v>87</v>
      </c>
      <c r="L183" t="s">
        <v>88</v>
      </c>
      <c r="M183" t="s">
        <v>89</v>
      </c>
      <c r="N183">
        <v>2</v>
      </c>
      <c r="O183" s="1">
        <v>44670.435925925929</v>
      </c>
      <c r="P183" s="1">
        <v>44670.444328703707</v>
      </c>
      <c r="Q183">
        <v>185</v>
      </c>
      <c r="R183">
        <v>541</v>
      </c>
      <c r="S183" t="b">
        <v>0</v>
      </c>
      <c r="T183" t="s">
        <v>90</v>
      </c>
      <c r="U183" t="b">
        <v>0</v>
      </c>
      <c r="V183" t="s">
        <v>131</v>
      </c>
      <c r="W183" s="1">
        <v>44670.439745370371</v>
      </c>
      <c r="X183">
        <v>301</v>
      </c>
      <c r="Y183">
        <v>46</v>
      </c>
      <c r="Z183">
        <v>0</v>
      </c>
      <c r="AA183">
        <v>46</v>
      </c>
      <c r="AB183">
        <v>0</v>
      </c>
      <c r="AC183">
        <v>1</v>
      </c>
      <c r="AD183">
        <v>5</v>
      </c>
      <c r="AE183">
        <v>0</v>
      </c>
      <c r="AF183">
        <v>0</v>
      </c>
      <c r="AG183">
        <v>0</v>
      </c>
      <c r="AH183" t="s">
        <v>149</v>
      </c>
      <c r="AI183" s="1">
        <v>44670.444328703707</v>
      </c>
      <c r="AJ183">
        <v>240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5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hidden="1" x14ac:dyDescent="0.45">
      <c r="A184" t="s">
        <v>591</v>
      </c>
      <c r="B184" t="s">
        <v>82</v>
      </c>
      <c r="C184" t="s">
        <v>122</v>
      </c>
      <c r="D184" t="s">
        <v>84</v>
      </c>
      <c r="E184" s="2" t="str">
        <f>HYPERLINK("capsilon://?command=openfolder&amp;siteaddress=FAM.docvelocity-na8.net&amp;folderid=FX3E7AA6E7-C28A-9AEB-DE2D-DC3B44BA3C87","FX22042297")</f>
        <v>FX22042297</v>
      </c>
      <c r="F184" t="s">
        <v>19</v>
      </c>
      <c r="G184" t="s">
        <v>19</v>
      </c>
      <c r="H184" t="s">
        <v>85</v>
      </c>
      <c r="I184" t="s">
        <v>592</v>
      </c>
      <c r="J184">
        <v>59</v>
      </c>
      <c r="K184" t="s">
        <v>87</v>
      </c>
      <c r="L184" t="s">
        <v>88</v>
      </c>
      <c r="M184" t="s">
        <v>89</v>
      </c>
      <c r="N184">
        <v>2</v>
      </c>
      <c r="O184" s="1">
        <v>44670.437164351853</v>
      </c>
      <c r="P184" s="1">
        <v>44670.455914351849</v>
      </c>
      <c r="Q184">
        <v>405</v>
      </c>
      <c r="R184">
        <v>1215</v>
      </c>
      <c r="S184" t="b">
        <v>0</v>
      </c>
      <c r="T184" t="s">
        <v>90</v>
      </c>
      <c r="U184" t="b">
        <v>0</v>
      </c>
      <c r="V184" t="s">
        <v>131</v>
      </c>
      <c r="W184" s="1">
        <v>44670.442511574074</v>
      </c>
      <c r="X184">
        <v>239</v>
      </c>
      <c r="Y184">
        <v>54</v>
      </c>
      <c r="Z184">
        <v>0</v>
      </c>
      <c r="AA184">
        <v>54</v>
      </c>
      <c r="AB184">
        <v>0</v>
      </c>
      <c r="AC184">
        <v>2</v>
      </c>
      <c r="AD184">
        <v>5</v>
      </c>
      <c r="AE184">
        <v>0</v>
      </c>
      <c r="AF184">
        <v>0</v>
      </c>
      <c r="AG184">
        <v>0</v>
      </c>
      <c r="AH184" t="s">
        <v>149</v>
      </c>
      <c r="AI184" s="1">
        <v>44670.455914351849</v>
      </c>
      <c r="AJ184">
        <v>292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5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hidden="1" x14ac:dyDescent="0.45">
      <c r="A185" t="s">
        <v>593</v>
      </c>
      <c r="B185" t="s">
        <v>82</v>
      </c>
      <c r="C185" t="s">
        <v>122</v>
      </c>
      <c r="D185" t="s">
        <v>84</v>
      </c>
      <c r="E185" s="2" t="str">
        <f>HYPERLINK("capsilon://?command=openfolder&amp;siteaddress=FAM.docvelocity-na8.net&amp;folderid=FX3E7AA6E7-C28A-9AEB-DE2D-DC3B44BA3C87","FX22042297")</f>
        <v>FX22042297</v>
      </c>
      <c r="F185" t="s">
        <v>19</v>
      </c>
      <c r="G185" t="s">
        <v>19</v>
      </c>
      <c r="H185" t="s">
        <v>85</v>
      </c>
      <c r="I185" t="s">
        <v>594</v>
      </c>
      <c r="J185">
        <v>59</v>
      </c>
      <c r="K185" t="s">
        <v>87</v>
      </c>
      <c r="L185" t="s">
        <v>88</v>
      </c>
      <c r="M185" t="s">
        <v>89</v>
      </c>
      <c r="N185">
        <v>2</v>
      </c>
      <c r="O185" s="1">
        <v>44670.438472222224</v>
      </c>
      <c r="P185" s="1">
        <v>44670.454247685186</v>
      </c>
      <c r="Q185">
        <v>791</v>
      </c>
      <c r="R185">
        <v>572</v>
      </c>
      <c r="S185" t="b">
        <v>0</v>
      </c>
      <c r="T185" t="s">
        <v>90</v>
      </c>
      <c r="U185" t="b">
        <v>0</v>
      </c>
      <c r="V185" t="s">
        <v>111</v>
      </c>
      <c r="W185" s="1">
        <v>44670.442314814813</v>
      </c>
      <c r="X185">
        <v>221</v>
      </c>
      <c r="Y185">
        <v>54</v>
      </c>
      <c r="Z185">
        <v>0</v>
      </c>
      <c r="AA185">
        <v>54</v>
      </c>
      <c r="AB185">
        <v>0</v>
      </c>
      <c r="AC185">
        <v>2</v>
      </c>
      <c r="AD185">
        <v>5</v>
      </c>
      <c r="AE185">
        <v>0</v>
      </c>
      <c r="AF185">
        <v>0</v>
      </c>
      <c r="AG185">
        <v>0</v>
      </c>
      <c r="AH185" t="s">
        <v>96</v>
      </c>
      <c r="AI185" s="1">
        <v>44670.454247685186</v>
      </c>
      <c r="AJ185">
        <v>351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5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hidden="1" x14ac:dyDescent="0.45">
      <c r="A186" t="s">
        <v>595</v>
      </c>
      <c r="B186" t="s">
        <v>82</v>
      </c>
      <c r="C186" t="s">
        <v>421</v>
      </c>
      <c r="D186" t="s">
        <v>84</v>
      </c>
      <c r="E186" s="2" t="str">
        <f>HYPERLINK("capsilon://?command=openfolder&amp;siteaddress=FAM.docvelocity-na8.net&amp;folderid=FX3282EFDF-8F4B-A119-7045-B6DB0B0E3671","FX220313260")</f>
        <v>FX220313260</v>
      </c>
      <c r="F186" t="s">
        <v>19</v>
      </c>
      <c r="G186" t="s">
        <v>19</v>
      </c>
      <c r="H186" t="s">
        <v>85</v>
      </c>
      <c r="I186" t="s">
        <v>596</v>
      </c>
      <c r="J186">
        <v>199</v>
      </c>
      <c r="K186" t="s">
        <v>87</v>
      </c>
      <c r="L186" t="s">
        <v>88</v>
      </c>
      <c r="M186" t="s">
        <v>89</v>
      </c>
      <c r="N186">
        <v>2</v>
      </c>
      <c r="O186" s="1">
        <v>44670.439687500002</v>
      </c>
      <c r="P186" s="1">
        <v>44670.466400462959</v>
      </c>
      <c r="Q186">
        <v>676</v>
      </c>
      <c r="R186">
        <v>1632</v>
      </c>
      <c r="S186" t="b">
        <v>0</v>
      </c>
      <c r="T186" t="s">
        <v>90</v>
      </c>
      <c r="U186" t="b">
        <v>0</v>
      </c>
      <c r="V186" t="s">
        <v>131</v>
      </c>
      <c r="W186" s="1">
        <v>44670.449155092596</v>
      </c>
      <c r="X186">
        <v>564</v>
      </c>
      <c r="Y186">
        <v>170</v>
      </c>
      <c r="Z186">
        <v>0</v>
      </c>
      <c r="AA186">
        <v>170</v>
      </c>
      <c r="AB186">
        <v>0</v>
      </c>
      <c r="AC186">
        <v>5</v>
      </c>
      <c r="AD186">
        <v>29</v>
      </c>
      <c r="AE186">
        <v>0</v>
      </c>
      <c r="AF186">
        <v>0</v>
      </c>
      <c r="AG186">
        <v>0</v>
      </c>
      <c r="AH186" t="s">
        <v>96</v>
      </c>
      <c r="AI186" s="1">
        <v>44670.466400462959</v>
      </c>
      <c r="AJ186">
        <v>1049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29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hidden="1" x14ac:dyDescent="0.45">
      <c r="A187" t="s">
        <v>597</v>
      </c>
      <c r="B187" t="s">
        <v>82</v>
      </c>
      <c r="C187" t="s">
        <v>582</v>
      </c>
      <c r="D187" t="s">
        <v>84</v>
      </c>
      <c r="E187" s="2" t="str">
        <f>HYPERLINK("capsilon://?command=openfolder&amp;siteaddress=FAM.docvelocity-na8.net&amp;folderid=FXAF4D5D50-C04E-1DCB-A1AE-8E377DD88CF9","FX220313938")</f>
        <v>FX220313938</v>
      </c>
      <c r="F187" t="s">
        <v>19</v>
      </c>
      <c r="G187" t="s">
        <v>19</v>
      </c>
      <c r="H187" t="s">
        <v>85</v>
      </c>
      <c r="I187" t="s">
        <v>598</v>
      </c>
      <c r="J187">
        <v>28</v>
      </c>
      <c r="K187" t="s">
        <v>87</v>
      </c>
      <c r="L187" t="s">
        <v>88</v>
      </c>
      <c r="M187" t="s">
        <v>89</v>
      </c>
      <c r="N187">
        <v>2</v>
      </c>
      <c r="O187" s="1">
        <v>44670.467685185184</v>
      </c>
      <c r="P187" s="1">
        <v>44670.481030092589</v>
      </c>
      <c r="Q187">
        <v>671</v>
      </c>
      <c r="R187">
        <v>482</v>
      </c>
      <c r="S187" t="b">
        <v>0</v>
      </c>
      <c r="T187" t="s">
        <v>90</v>
      </c>
      <c r="U187" t="b">
        <v>0</v>
      </c>
      <c r="V187" t="s">
        <v>131</v>
      </c>
      <c r="W187" s="1">
        <v>44670.475891203707</v>
      </c>
      <c r="X187">
        <v>374</v>
      </c>
      <c r="Y187">
        <v>21</v>
      </c>
      <c r="Z187">
        <v>0</v>
      </c>
      <c r="AA187">
        <v>21</v>
      </c>
      <c r="AB187">
        <v>0</v>
      </c>
      <c r="AC187">
        <v>18</v>
      </c>
      <c r="AD187">
        <v>7</v>
      </c>
      <c r="AE187">
        <v>0</v>
      </c>
      <c r="AF187">
        <v>0</v>
      </c>
      <c r="AG187">
        <v>0</v>
      </c>
      <c r="AH187" t="s">
        <v>149</v>
      </c>
      <c r="AI187" s="1">
        <v>44670.481030092589</v>
      </c>
      <c r="AJ187">
        <v>108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7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hidden="1" x14ac:dyDescent="0.45">
      <c r="A188" t="s">
        <v>599</v>
      </c>
      <c r="B188" t="s">
        <v>82</v>
      </c>
      <c r="C188" t="s">
        <v>600</v>
      </c>
      <c r="D188" t="s">
        <v>84</v>
      </c>
      <c r="E188" s="2" t="str">
        <f>HYPERLINK("capsilon://?command=openfolder&amp;siteaddress=FAM.docvelocity-na8.net&amp;folderid=FX91D6F3FD-F3B5-EF30-077C-0409D36A7255","FX22046103")</f>
        <v>FX22046103</v>
      </c>
      <c r="F188" t="s">
        <v>19</v>
      </c>
      <c r="G188" t="s">
        <v>19</v>
      </c>
      <c r="H188" t="s">
        <v>85</v>
      </c>
      <c r="I188" t="s">
        <v>601</v>
      </c>
      <c r="J188">
        <v>146</v>
      </c>
      <c r="K188" t="s">
        <v>87</v>
      </c>
      <c r="L188" t="s">
        <v>88</v>
      </c>
      <c r="M188" t="s">
        <v>89</v>
      </c>
      <c r="N188">
        <v>2</v>
      </c>
      <c r="O188" s="1">
        <v>44670.475138888891</v>
      </c>
      <c r="P188" s="1">
        <v>44670.485173611109</v>
      </c>
      <c r="Q188">
        <v>83</v>
      </c>
      <c r="R188">
        <v>784</v>
      </c>
      <c r="S188" t="b">
        <v>0</v>
      </c>
      <c r="T188" t="s">
        <v>90</v>
      </c>
      <c r="U188" t="b">
        <v>0</v>
      </c>
      <c r="V188" t="s">
        <v>131</v>
      </c>
      <c r="W188" s="1">
        <v>44670.481307870374</v>
      </c>
      <c r="X188">
        <v>445</v>
      </c>
      <c r="Y188">
        <v>129</v>
      </c>
      <c r="Z188">
        <v>0</v>
      </c>
      <c r="AA188">
        <v>129</v>
      </c>
      <c r="AB188">
        <v>0</v>
      </c>
      <c r="AC188">
        <v>5</v>
      </c>
      <c r="AD188">
        <v>17</v>
      </c>
      <c r="AE188">
        <v>0</v>
      </c>
      <c r="AF188">
        <v>0</v>
      </c>
      <c r="AG188">
        <v>0</v>
      </c>
      <c r="AH188" t="s">
        <v>149</v>
      </c>
      <c r="AI188" s="1">
        <v>44670.485173611109</v>
      </c>
      <c r="AJ188">
        <v>325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17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hidden="1" x14ac:dyDescent="0.45">
      <c r="A189" t="s">
        <v>602</v>
      </c>
      <c r="B189" t="s">
        <v>82</v>
      </c>
      <c r="C189" t="s">
        <v>603</v>
      </c>
      <c r="D189" t="s">
        <v>84</v>
      </c>
      <c r="E189" s="2" t="str">
        <f>HYPERLINK("capsilon://?command=openfolder&amp;siteaddress=FAM.docvelocity-na8.net&amp;folderid=FX899452F9-16E3-F293-D840-D035D87ECA9E","FX22033597")</f>
        <v>FX22033597</v>
      </c>
      <c r="F189" t="s">
        <v>19</v>
      </c>
      <c r="G189" t="s">
        <v>19</v>
      </c>
      <c r="H189" t="s">
        <v>85</v>
      </c>
      <c r="I189" t="s">
        <v>604</v>
      </c>
      <c r="J189">
        <v>748</v>
      </c>
      <c r="K189" t="s">
        <v>87</v>
      </c>
      <c r="L189" t="s">
        <v>88</v>
      </c>
      <c r="M189" t="s">
        <v>89</v>
      </c>
      <c r="N189">
        <v>2</v>
      </c>
      <c r="O189" s="1">
        <v>44670.510393518518</v>
      </c>
      <c r="P189" s="1">
        <v>44670.555613425924</v>
      </c>
      <c r="Q189">
        <v>49</v>
      </c>
      <c r="R189">
        <v>3858</v>
      </c>
      <c r="S189" t="b">
        <v>0</v>
      </c>
      <c r="T189" t="s">
        <v>90</v>
      </c>
      <c r="U189" t="b">
        <v>0</v>
      </c>
      <c r="V189" t="s">
        <v>176</v>
      </c>
      <c r="W189" s="1">
        <v>44670.527141203704</v>
      </c>
      <c r="X189">
        <v>1444</v>
      </c>
      <c r="Y189">
        <v>586</v>
      </c>
      <c r="Z189">
        <v>0</v>
      </c>
      <c r="AA189">
        <v>586</v>
      </c>
      <c r="AB189">
        <v>67</v>
      </c>
      <c r="AC189">
        <v>34</v>
      </c>
      <c r="AD189">
        <v>162</v>
      </c>
      <c r="AE189">
        <v>0</v>
      </c>
      <c r="AF189">
        <v>0</v>
      </c>
      <c r="AG189">
        <v>0</v>
      </c>
      <c r="AH189" t="s">
        <v>273</v>
      </c>
      <c r="AI189" s="1">
        <v>44670.555613425924</v>
      </c>
      <c r="AJ189">
        <v>2414</v>
      </c>
      <c r="AK189">
        <v>9</v>
      </c>
      <c r="AL189">
        <v>0</v>
      </c>
      <c r="AM189">
        <v>9</v>
      </c>
      <c r="AN189">
        <v>67</v>
      </c>
      <c r="AO189">
        <v>9</v>
      </c>
      <c r="AP189">
        <v>153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hidden="1" x14ac:dyDescent="0.45">
      <c r="A190" t="s">
        <v>605</v>
      </c>
      <c r="B190" t="s">
        <v>82</v>
      </c>
      <c r="C190" t="s">
        <v>606</v>
      </c>
      <c r="D190" t="s">
        <v>84</v>
      </c>
      <c r="E190" s="2" t="str">
        <f>HYPERLINK("capsilon://?command=openfolder&amp;siteaddress=FAM.docvelocity-na8.net&amp;folderid=FXED2398A5-DE49-1023-2673-9CFF47141FAB","FX2204593")</f>
        <v>FX2204593</v>
      </c>
      <c r="F190" t="s">
        <v>19</v>
      </c>
      <c r="G190" t="s">
        <v>19</v>
      </c>
      <c r="H190" t="s">
        <v>85</v>
      </c>
      <c r="I190" t="s">
        <v>607</v>
      </c>
      <c r="J190">
        <v>0</v>
      </c>
      <c r="K190" t="s">
        <v>87</v>
      </c>
      <c r="L190" t="s">
        <v>88</v>
      </c>
      <c r="M190" t="s">
        <v>89</v>
      </c>
      <c r="N190">
        <v>2</v>
      </c>
      <c r="O190" s="1">
        <v>44670.524328703701</v>
      </c>
      <c r="P190" s="1">
        <v>44670.529224537036</v>
      </c>
      <c r="Q190">
        <v>180</v>
      </c>
      <c r="R190">
        <v>243</v>
      </c>
      <c r="S190" t="b">
        <v>0</v>
      </c>
      <c r="T190" t="s">
        <v>90</v>
      </c>
      <c r="U190" t="b">
        <v>0</v>
      </c>
      <c r="V190" t="s">
        <v>131</v>
      </c>
      <c r="W190" s="1">
        <v>44670.526041666664</v>
      </c>
      <c r="X190">
        <v>128</v>
      </c>
      <c r="Y190">
        <v>9</v>
      </c>
      <c r="Z190">
        <v>0</v>
      </c>
      <c r="AA190">
        <v>9</v>
      </c>
      <c r="AB190">
        <v>0</v>
      </c>
      <c r="AC190">
        <v>0</v>
      </c>
      <c r="AD190">
        <v>-9</v>
      </c>
      <c r="AE190">
        <v>0</v>
      </c>
      <c r="AF190">
        <v>0</v>
      </c>
      <c r="AG190">
        <v>0</v>
      </c>
      <c r="AH190" t="s">
        <v>135</v>
      </c>
      <c r="AI190" s="1">
        <v>44670.529224537036</v>
      </c>
      <c r="AJ190">
        <v>115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-9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hidden="1" x14ac:dyDescent="0.45">
      <c r="A191" t="s">
        <v>608</v>
      </c>
      <c r="B191" t="s">
        <v>82</v>
      </c>
      <c r="C191" t="s">
        <v>338</v>
      </c>
      <c r="D191" t="s">
        <v>84</v>
      </c>
      <c r="E191" s="2" t="str">
        <f>HYPERLINK("capsilon://?command=openfolder&amp;siteaddress=FAM.docvelocity-na8.net&amp;folderid=FX534D5114-9099-594A-37B3-B8B731BF4D28","FX22044061")</f>
        <v>FX22044061</v>
      </c>
      <c r="F191" t="s">
        <v>19</v>
      </c>
      <c r="G191" t="s">
        <v>19</v>
      </c>
      <c r="H191" t="s">
        <v>85</v>
      </c>
      <c r="I191" t="s">
        <v>609</v>
      </c>
      <c r="J191">
        <v>28</v>
      </c>
      <c r="K191" t="s">
        <v>87</v>
      </c>
      <c r="L191" t="s">
        <v>88</v>
      </c>
      <c r="M191" t="s">
        <v>89</v>
      </c>
      <c r="N191">
        <v>1</v>
      </c>
      <c r="O191" s="1">
        <v>44670.524675925924</v>
      </c>
      <c r="P191" s="1">
        <v>44670.536215277774</v>
      </c>
      <c r="Q191">
        <v>432</v>
      </c>
      <c r="R191">
        <v>565</v>
      </c>
      <c r="S191" t="b">
        <v>0</v>
      </c>
      <c r="T191" t="s">
        <v>90</v>
      </c>
      <c r="U191" t="b">
        <v>0</v>
      </c>
      <c r="V191" t="s">
        <v>205</v>
      </c>
      <c r="W191" s="1">
        <v>44670.536215277774</v>
      </c>
      <c r="X191">
        <v>130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28</v>
      </c>
      <c r="AE191">
        <v>21</v>
      </c>
      <c r="AF191">
        <v>0</v>
      </c>
      <c r="AG191">
        <v>2</v>
      </c>
      <c r="AH191" t="s">
        <v>90</v>
      </c>
      <c r="AI191" t="s">
        <v>90</v>
      </c>
      <c r="AJ191" t="s">
        <v>90</v>
      </c>
      <c r="AK191" t="s">
        <v>90</v>
      </c>
      <c r="AL191" t="s">
        <v>90</v>
      </c>
      <c r="AM191" t="s">
        <v>90</v>
      </c>
      <c r="AN191" t="s">
        <v>90</v>
      </c>
      <c r="AO191" t="s">
        <v>90</v>
      </c>
      <c r="AP191" t="s">
        <v>90</v>
      </c>
      <c r="AQ191" t="s">
        <v>90</v>
      </c>
      <c r="AR191" t="s">
        <v>90</v>
      </c>
      <c r="AS191" t="s">
        <v>90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hidden="1" x14ac:dyDescent="0.45">
      <c r="A192" t="s">
        <v>610</v>
      </c>
      <c r="B192" t="s">
        <v>82</v>
      </c>
      <c r="C192" t="s">
        <v>338</v>
      </c>
      <c r="D192" t="s">
        <v>84</v>
      </c>
      <c r="E192" s="2" t="str">
        <f>HYPERLINK("capsilon://?command=openfolder&amp;siteaddress=FAM.docvelocity-na8.net&amp;folderid=FX534D5114-9099-594A-37B3-B8B731BF4D28","FX22044061")</f>
        <v>FX22044061</v>
      </c>
      <c r="F192" t="s">
        <v>19</v>
      </c>
      <c r="G192" t="s">
        <v>19</v>
      </c>
      <c r="H192" t="s">
        <v>85</v>
      </c>
      <c r="I192" t="s">
        <v>609</v>
      </c>
      <c r="J192">
        <v>56</v>
      </c>
      <c r="K192" t="s">
        <v>87</v>
      </c>
      <c r="L192" t="s">
        <v>88</v>
      </c>
      <c r="M192" t="s">
        <v>89</v>
      </c>
      <c r="N192">
        <v>2</v>
      </c>
      <c r="O192" s="1">
        <v>44670.537175925929</v>
      </c>
      <c r="P192" s="1">
        <v>44670.615023148152</v>
      </c>
      <c r="Q192">
        <v>5265</v>
      </c>
      <c r="R192">
        <v>1461</v>
      </c>
      <c r="S192" t="b">
        <v>0</v>
      </c>
      <c r="T192" t="s">
        <v>90</v>
      </c>
      <c r="U192" t="b">
        <v>1</v>
      </c>
      <c r="V192" t="s">
        <v>192</v>
      </c>
      <c r="W192" s="1">
        <v>44670.54960648148</v>
      </c>
      <c r="X192">
        <v>888</v>
      </c>
      <c r="Y192">
        <v>42</v>
      </c>
      <c r="Z192">
        <v>0</v>
      </c>
      <c r="AA192">
        <v>42</v>
      </c>
      <c r="AB192">
        <v>0</v>
      </c>
      <c r="AC192">
        <v>26</v>
      </c>
      <c r="AD192">
        <v>14</v>
      </c>
      <c r="AE192">
        <v>0</v>
      </c>
      <c r="AF192">
        <v>0</v>
      </c>
      <c r="AG192">
        <v>0</v>
      </c>
      <c r="AH192" t="s">
        <v>185</v>
      </c>
      <c r="AI192" s="1">
        <v>44670.615023148152</v>
      </c>
      <c r="AJ192">
        <v>535</v>
      </c>
      <c r="AK192">
        <v>7</v>
      </c>
      <c r="AL192">
        <v>0</v>
      </c>
      <c r="AM192">
        <v>7</v>
      </c>
      <c r="AN192">
        <v>0</v>
      </c>
      <c r="AO192">
        <v>6</v>
      </c>
      <c r="AP192">
        <v>7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hidden="1" x14ac:dyDescent="0.45">
      <c r="A193" t="s">
        <v>611</v>
      </c>
      <c r="B193" t="s">
        <v>82</v>
      </c>
      <c r="C193" t="s">
        <v>612</v>
      </c>
      <c r="D193" t="s">
        <v>84</v>
      </c>
      <c r="E193" s="2" t="str">
        <f>HYPERLINK("capsilon://?command=openfolder&amp;siteaddress=FAM.docvelocity-na8.net&amp;folderid=FX9BAA294F-C4B9-0229-0338-C463777352E6","FX22045314")</f>
        <v>FX22045314</v>
      </c>
      <c r="F193" t="s">
        <v>19</v>
      </c>
      <c r="G193" t="s">
        <v>19</v>
      </c>
      <c r="H193" t="s">
        <v>85</v>
      </c>
      <c r="I193" t="s">
        <v>613</v>
      </c>
      <c r="J193">
        <v>521</v>
      </c>
      <c r="K193" t="s">
        <v>87</v>
      </c>
      <c r="L193" t="s">
        <v>88</v>
      </c>
      <c r="M193" t="s">
        <v>89</v>
      </c>
      <c r="N193">
        <v>2</v>
      </c>
      <c r="O193" s="1">
        <v>44670.549432870372</v>
      </c>
      <c r="P193" s="1">
        <v>44670.655706018515</v>
      </c>
      <c r="Q193">
        <v>5524</v>
      </c>
      <c r="R193">
        <v>3658</v>
      </c>
      <c r="S193" t="b">
        <v>0</v>
      </c>
      <c r="T193" t="s">
        <v>90</v>
      </c>
      <c r="U193" t="b">
        <v>0</v>
      </c>
      <c r="V193" t="s">
        <v>347</v>
      </c>
      <c r="W193" s="1">
        <v>44670.57303240741</v>
      </c>
      <c r="X193">
        <v>1447</v>
      </c>
      <c r="Y193">
        <v>453</v>
      </c>
      <c r="Z193">
        <v>0</v>
      </c>
      <c r="AA193">
        <v>453</v>
      </c>
      <c r="AB193">
        <v>0</v>
      </c>
      <c r="AC193">
        <v>26</v>
      </c>
      <c r="AD193">
        <v>68</v>
      </c>
      <c r="AE193">
        <v>0</v>
      </c>
      <c r="AF193">
        <v>0</v>
      </c>
      <c r="AG193">
        <v>0</v>
      </c>
      <c r="AH193" t="s">
        <v>273</v>
      </c>
      <c r="AI193" s="1">
        <v>44670.655706018515</v>
      </c>
      <c r="AJ193">
        <v>1850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68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hidden="1" x14ac:dyDescent="0.45">
      <c r="A194" t="s">
        <v>614</v>
      </c>
      <c r="B194" t="s">
        <v>82</v>
      </c>
      <c r="C194" t="s">
        <v>281</v>
      </c>
      <c r="D194" t="s">
        <v>84</v>
      </c>
      <c r="E194" s="2" t="str">
        <f>HYPERLINK("capsilon://?command=openfolder&amp;siteaddress=FAM.docvelocity-na8.net&amp;folderid=FX09F5403C-B19C-90FF-1486-92BCD9D82102","FX22042888")</f>
        <v>FX22042888</v>
      </c>
      <c r="F194" t="s">
        <v>19</v>
      </c>
      <c r="G194" t="s">
        <v>19</v>
      </c>
      <c r="H194" t="s">
        <v>85</v>
      </c>
      <c r="I194" t="s">
        <v>615</v>
      </c>
      <c r="J194">
        <v>56</v>
      </c>
      <c r="K194" t="s">
        <v>87</v>
      </c>
      <c r="L194" t="s">
        <v>88</v>
      </c>
      <c r="M194" t="s">
        <v>89</v>
      </c>
      <c r="N194">
        <v>2</v>
      </c>
      <c r="O194" s="1">
        <v>44670.56894675926</v>
      </c>
      <c r="P194" s="1">
        <v>44670.65902777778</v>
      </c>
      <c r="Q194">
        <v>7098</v>
      </c>
      <c r="R194">
        <v>685</v>
      </c>
      <c r="S194" t="b">
        <v>0</v>
      </c>
      <c r="T194" t="s">
        <v>90</v>
      </c>
      <c r="U194" t="b">
        <v>0</v>
      </c>
      <c r="V194" t="s">
        <v>356</v>
      </c>
      <c r="W194" s="1">
        <v>44670.573344907411</v>
      </c>
      <c r="X194">
        <v>161</v>
      </c>
      <c r="Y194">
        <v>42</v>
      </c>
      <c r="Z194">
        <v>0</v>
      </c>
      <c r="AA194">
        <v>42</v>
      </c>
      <c r="AB194">
        <v>0</v>
      </c>
      <c r="AC194">
        <v>1</v>
      </c>
      <c r="AD194">
        <v>14</v>
      </c>
      <c r="AE194">
        <v>0</v>
      </c>
      <c r="AF194">
        <v>0</v>
      </c>
      <c r="AG194">
        <v>0</v>
      </c>
      <c r="AH194" t="s">
        <v>135</v>
      </c>
      <c r="AI194" s="1">
        <v>44670.65902777778</v>
      </c>
      <c r="AJ194">
        <v>524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14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hidden="1" x14ac:dyDescent="0.45">
      <c r="A195" t="s">
        <v>616</v>
      </c>
      <c r="B195" t="s">
        <v>82</v>
      </c>
      <c r="C195" t="s">
        <v>617</v>
      </c>
      <c r="D195" t="s">
        <v>84</v>
      </c>
      <c r="E195" s="2" t="str">
        <f>HYPERLINK("capsilon://?command=openfolder&amp;siteaddress=FAM.docvelocity-na8.net&amp;folderid=FX96BD537E-E633-F0B5-1A53-E32053624DA7","FX22044480")</f>
        <v>FX22044480</v>
      </c>
      <c r="F195" t="s">
        <v>19</v>
      </c>
      <c r="G195" t="s">
        <v>19</v>
      </c>
      <c r="H195" t="s">
        <v>85</v>
      </c>
      <c r="I195" t="s">
        <v>618</v>
      </c>
      <c r="J195">
        <v>471</v>
      </c>
      <c r="K195" t="s">
        <v>87</v>
      </c>
      <c r="L195" t="s">
        <v>88</v>
      </c>
      <c r="M195" t="s">
        <v>89</v>
      </c>
      <c r="N195">
        <v>2</v>
      </c>
      <c r="O195" s="1">
        <v>44670.578865740739</v>
      </c>
      <c r="P195" s="1">
        <v>44670.690370370372</v>
      </c>
      <c r="Q195">
        <v>3958</v>
      </c>
      <c r="R195">
        <v>5676</v>
      </c>
      <c r="S195" t="b">
        <v>0</v>
      </c>
      <c r="T195" t="s">
        <v>90</v>
      </c>
      <c r="U195" t="b">
        <v>0</v>
      </c>
      <c r="V195" t="s">
        <v>192</v>
      </c>
      <c r="W195" s="1">
        <v>44670.612546296295</v>
      </c>
      <c r="X195">
        <v>2785</v>
      </c>
      <c r="Y195">
        <v>433</v>
      </c>
      <c r="Z195">
        <v>0</v>
      </c>
      <c r="AA195">
        <v>433</v>
      </c>
      <c r="AB195">
        <v>0</v>
      </c>
      <c r="AC195">
        <v>97</v>
      </c>
      <c r="AD195">
        <v>38</v>
      </c>
      <c r="AE195">
        <v>0</v>
      </c>
      <c r="AF195">
        <v>0</v>
      </c>
      <c r="AG195">
        <v>0</v>
      </c>
      <c r="AH195" t="s">
        <v>185</v>
      </c>
      <c r="AI195" s="1">
        <v>44670.690370370372</v>
      </c>
      <c r="AJ195">
        <v>1429</v>
      </c>
      <c r="AK195">
        <v>5</v>
      </c>
      <c r="AL195">
        <v>0</v>
      </c>
      <c r="AM195">
        <v>5</v>
      </c>
      <c r="AN195">
        <v>21</v>
      </c>
      <c r="AO195">
        <v>3</v>
      </c>
      <c r="AP195">
        <v>33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hidden="1" x14ac:dyDescent="0.45">
      <c r="A196" t="s">
        <v>619</v>
      </c>
      <c r="B196" t="s">
        <v>82</v>
      </c>
      <c r="C196" t="s">
        <v>233</v>
      </c>
      <c r="D196" t="s">
        <v>84</v>
      </c>
      <c r="E196" s="2" t="str">
        <f>HYPERLINK("capsilon://?command=openfolder&amp;siteaddress=FAM.docvelocity-na8.net&amp;folderid=FXAF6263D3-16A1-B4FC-D9BB-B5742714358B","FX22042509")</f>
        <v>FX22042509</v>
      </c>
      <c r="F196" t="s">
        <v>19</v>
      </c>
      <c r="G196" t="s">
        <v>19</v>
      </c>
      <c r="H196" t="s">
        <v>85</v>
      </c>
      <c r="I196" t="s">
        <v>620</v>
      </c>
      <c r="J196">
        <v>99</v>
      </c>
      <c r="K196" t="s">
        <v>87</v>
      </c>
      <c r="L196" t="s">
        <v>88</v>
      </c>
      <c r="M196" t="s">
        <v>89</v>
      </c>
      <c r="N196">
        <v>2</v>
      </c>
      <c r="O196" s="1">
        <v>44670.600763888891</v>
      </c>
      <c r="P196" s="1">
        <v>44670.662314814814</v>
      </c>
      <c r="Q196">
        <v>3843</v>
      </c>
      <c r="R196">
        <v>1475</v>
      </c>
      <c r="S196" t="b">
        <v>0</v>
      </c>
      <c r="T196" t="s">
        <v>90</v>
      </c>
      <c r="U196" t="b">
        <v>0</v>
      </c>
      <c r="V196" t="s">
        <v>111</v>
      </c>
      <c r="W196" s="1">
        <v>44670.611550925925</v>
      </c>
      <c r="X196">
        <v>893</v>
      </c>
      <c r="Y196">
        <v>89</v>
      </c>
      <c r="Z196">
        <v>0</v>
      </c>
      <c r="AA196">
        <v>89</v>
      </c>
      <c r="AB196">
        <v>0</v>
      </c>
      <c r="AC196">
        <v>51</v>
      </c>
      <c r="AD196">
        <v>10</v>
      </c>
      <c r="AE196">
        <v>0</v>
      </c>
      <c r="AF196">
        <v>0</v>
      </c>
      <c r="AG196">
        <v>0</v>
      </c>
      <c r="AH196" t="s">
        <v>273</v>
      </c>
      <c r="AI196" s="1">
        <v>44670.662314814814</v>
      </c>
      <c r="AJ196">
        <v>570</v>
      </c>
      <c r="AK196">
        <v>8</v>
      </c>
      <c r="AL196">
        <v>0</v>
      </c>
      <c r="AM196">
        <v>8</v>
      </c>
      <c r="AN196">
        <v>0</v>
      </c>
      <c r="AO196">
        <v>8</v>
      </c>
      <c r="AP196">
        <v>2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hidden="1" x14ac:dyDescent="0.45">
      <c r="A197" t="s">
        <v>621</v>
      </c>
      <c r="B197" t="s">
        <v>82</v>
      </c>
      <c r="C197" t="s">
        <v>622</v>
      </c>
      <c r="D197" t="s">
        <v>84</v>
      </c>
      <c r="E197" s="2" t="str">
        <f>HYPERLINK("capsilon://?command=openfolder&amp;siteaddress=FAM.docvelocity-na8.net&amp;folderid=FX90198FF8-7C19-801A-C24B-E1637DAFC4DC","FX22046942")</f>
        <v>FX22046942</v>
      </c>
      <c r="F197" t="s">
        <v>19</v>
      </c>
      <c r="G197" t="s">
        <v>19</v>
      </c>
      <c r="H197" t="s">
        <v>85</v>
      </c>
      <c r="I197" t="s">
        <v>623</v>
      </c>
      <c r="J197">
        <v>320</v>
      </c>
      <c r="K197" t="s">
        <v>87</v>
      </c>
      <c r="L197" t="s">
        <v>88</v>
      </c>
      <c r="M197" t="s">
        <v>89</v>
      </c>
      <c r="N197">
        <v>2</v>
      </c>
      <c r="O197" s="1">
        <v>44670.664351851854</v>
      </c>
      <c r="P197" s="1">
        <v>44670.723379629628</v>
      </c>
      <c r="Q197">
        <v>3259</v>
      </c>
      <c r="R197">
        <v>1841</v>
      </c>
      <c r="S197" t="b">
        <v>0</v>
      </c>
      <c r="T197" t="s">
        <v>90</v>
      </c>
      <c r="U197" t="b">
        <v>0</v>
      </c>
      <c r="V197" t="s">
        <v>356</v>
      </c>
      <c r="W197" s="1">
        <v>44670.68172453704</v>
      </c>
      <c r="X197">
        <v>907</v>
      </c>
      <c r="Y197">
        <v>198</v>
      </c>
      <c r="Z197">
        <v>0</v>
      </c>
      <c r="AA197">
        <v>198</v>
      </c>
      <c r="AB197">
        <v>78</v>
      </c>
      <c r="AC197">
        <v>12</v>
      </c>
      <c r="AD197">
        <v>122</v>
      </c>
      <c r="AE197">
        <v>0</v>
      </c>
      <c r="AF197">
        <v>0</v>
      </c>
      <c r="AG197">
        <v>0</v>
      </c>
      <c r="AH197" t="s">
        <v>185</v>
      </c>
      <c r="AI197" s="1">
        <v>44670.723379629628</v>
      </c>
      <c r="AJ197">
        <v>930</v>
      </c>
      <c r="AK197">
        <v>2</v>
      </c>
      <c r="AL197">
        <v>0</v>
      </c>
      <c r="AM197">
        <v>2</v>
      </c>
      <c r="AN197">
        <v>78</v>
      </c>
      <c r="AO197">
        <v>0</v>
      </c>
      <c r="AP197">
        <v>120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hidden="1" x14ac:dyDescent="0.45">
      <c r="A198" t="s">
        <v>624</v>
      </c>
      <c r="B198" t="s">
        <v>82</v>
      </c>
      <c r="C198" t="s">
        <v>161</v>
      </c>
      <c r="D198" t="s">
        <v>84</v>
      </c>
      <c r="E198" s="2" t="str">
        <f>HYPERLINK("capsilon://?command=openfolder&amp;siteaddress=FAM.docvelocity-na8.net&amp;folderid=FX3F2AA48B-2674-72AA-9E52-E80848B79DAB","FX22039614")</f>
        <v>FX22039614</v>
      </c>
      <c r="F198" t="s">
        <v>19</v>
      </c>
      <c r="G198" t="s">
        <v>19</v>
      </c>
      <c r="H198" t="s">
        <v>85</v>
      </c>
      <c r="I198" t="s">
        <v>625</v>
      </c>
      <c r="J198">
        <v>28</v>
      </c>
      <c r="K198" t="s">
        <v>87</v>
      </c>
      <c r="L198" t="s">
        <v>88</v>
      </c>
      <c r="M198" t="s">
        <v>89</v>
      </c>
      <c r="N198">
        <v>2</v>
      </c>
      <c r="O198" s="1">
        <v>44671.361851851849</v>
      </c>
      <c r="P198" s="1">
        <v>44671.367465277777</v>
      </c>
      <c r="Q198">
        <v>141</v>
      </c>
      <c r="R198">
        <v>344</v>
      </c>
      <c r="S198" t="b">
        <v>0</v>
      </c>
      <c r="T198" t="s">
        <v>90</v>
      </c>
      <c r="U198" t="b">
        <v>0</v>
      </c>
      <c r="V198" t="s">
        <v>317</v>
      </c>
      <c r="W198" s="1">
        <v>44671.36513888889</v>
      </c>
      <c r="X198">
        <v>160</v>
      </c>
      <c r="Y198">
        <v>21</v>
      </c>
      <c r="Z198">
        <v>0</v>
      </c>
      <c r="AA198">
        <v>21</v>
      </c>
      <c r="AB198">
        <v>0</v>
      </c>
      <c r="AC198">
        <v>0</v>
      </c>
      <c r="AD198">
        <v>7</v>
      </c>
      <c r="AE198">
        <v>0</v>
      </c>
      <c r="AF198">
        <v>0</v>
      </c>
      <c r="AG198">
        <v>0</v>
      </c>
      <c r="AH198" t="s">
        <v>96</v>
      </c>
      <c r="AI198" s="1">
        <v>44671.367465277777</v>
      </c>
      <c r="AJ198">
        <v>184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7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hidden="1" x14ac:dyDescent="0.45">
      <c r="A199" t="s">
        <v>626</v>
      </c>
      <c r="B199" t="s">
        <v>82</v>
      </c>
      <c r="C199" t="s">
        <v>627</v>
      </c>
      <c r="D199" t="s">
        <v>84</v>
      </c>
      <c r="E199" s="2" t="str">
        <f>HYPERLINK("capsilon://?command=openfolder&amp;siteaddress=FAM.docvelocity-na8.net&amp;folderid=FX5C371FF1-6770-5032-61AB-B4459155A5A6","FX211113873")</f>
        <v>FX211113873</v>
      </c>
      <c r="F199" t="s">
        <v>19</v>
      </c>
      <c r="G199" t="s">
        <v>19</v>
      </c>
      <c r="H199" t="s">
        <v>85</v>
      </c>
      <c r="I199" t="s">
        <v>628</v>
      </c>
      <c r="J199">
        <v>198</v>
      </c>
      <c r="K199" t="s">
        <v>87</v>
      </c>
      <c r="L199" t="s">
        <v>88</v>
      </c>
      <c r="M199" t="s">
        <v>89</v>
      </c>
      <c r="N199">
        <v>2</v>
      </c>
      <c r="O199" s="1">
        <v>44671.373495370368</v>
      </c>
      <c r="P199" s="1">
        <v>44671.431458333333</v>
      </c>
      <c r="Q199">
        <v>422</v>
      </c>
      <c r="R199">
        <v>4586</v>
      </c>
      <c r="S199" t="b">
        <v>0</v>
      </c>
      <c r="T199" t="s">
        <v>90</v>
      </c>
      <c r="U199" t="b">
        <v>0</v>
      </c>
      <c r="V199" t="s">
        <v>317</v>
      </c>
      <c r="W199" s="1">
        <v>44671.413298611114</v>
      </c>
      <c r="X199">
        <v>3019</v>
      </c>
      <c r="Y199">
        <v>264</v>
      </c>
      <c r="Z199">
        <v>0</v>
      </c>
      <c r="AA199">
        <v>264</v>
      </c>
      <c r="AB199">
        <v>0</v>
      </c>
      <c r="AC199">
        <v>201</v>
      </c>
      <c r="AD199">
        <v>-66</v>
      </c>
      <c r="AE199">
        <v>0</v>
      </c>
      <c r="AF199">
        <v>0</v>
      </c>
      <c r="AG199">
        <v>0</v>
      </c>
      <c r="AH199" t="s">
        <v>96</v>
      </c>
      <c r="AI199" s="1">
        <v>44671.431458333333</v>
      </c>
      <c r="AJ199">
        <v>1567</v>
      </c>
      <c r="AK199">
        <v>6</v>
      </c>
      <c r="AL199">
        <v>0</v>
      </c>
      <c r="AM199">
        <v>6</v>
      </c>
      <c r="AN199">
        <v>0</v>
      </c>
      <c r="AO199">
        <v>6</v>
      </c>
      <c r="AP199">
        <v>-72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hidden="1" x14ac:dyDescent="0.45">
      <c r="A200" t="s">
        <v>629</v>
      </c>
      <c r="B200" t="s">
        <v>82</v>
      </c>
      <c r="C200" t="s">
        <v>617</v>
      </c>
      <c r="D200" t="s">
        <v>84</v>
      </c>
      <c r="E200" s="2" t="str">
        <f>HYPERLINK("capsilon://?command=openfolder&amp;siteaddress=FAM.docvelocity-na8.net&amp;folderid=FX96BD537E-E633-F0B5-1A53-E32053624DA7","FX22044480")</f>
        <v>FX22044480</v>
      </c>
      <c r="F200" t="s">
        <v>19</v>
      </c>
      <c r="G200" t="s">
        <v>19</v>
      </c>
      <c r="H200" t="s">
        <v>85</v>
      </c>
      <c r="I200" t="s">
        <v>630</v>
      </c>
      <c r="J200">
        <v>0</v>
      </c>
      <c r="K200" t="s">
        <v>87</v>
      </c>
      <c r="L200" t="s">
        <v>88</v>
      </c>
      <c r="M200" t="s">
        <v>89</v>
      </c>
      <c r="N200">
        <v>2</v>
      </c>
      <c r="O200" s="1">
        <v>44671.394606481481</v>
      </c>
      <c r="P200" s="1">
        <v>44671.404479166667</v>
      </c>
      <c r="Q200">
        <v>597</v>
      </c>
      <c r="R200">
        <v>256</v>
      </c>
      <c r="S200" t="b">
        <v>0</v>
      </c>
      <c r="T200" t="s">
        <v>90</v>
      </c>
      <c r="U200" t="b">
        <v>0</v>
      </c>
      <c r="V200" t="s">
        <v>91</v>
      </c>
      <c r="W200" s="1">
        <v>44671.398125</v>
      </c>
      <c r="X200">
        <v>99</v>
      </c>
      <c r="Y200">
        <v>9</v>
      </c>
      <c r="Z200">
        <v>0</v>
      </c>
      <c r="AA200">
        <v>9</v>
      </c>
      <c r="AB200">
        <v>0</v>
      </c>
      <c r="AC200">
        <v>1</v>
      </c>
      <c r="AD200">
        <v>-9</v>
      </c>
      <c r="AE200">
        <v>0</v>
      </c>
      <c r="AF200">
        <v>0</v>
      </c>
      <c r="AG200">
        <v>0</v>
      </c>
      <c r="AH200" t="s">
        <v>96</v>
      </c>
      <c r="AI200" s="1">
        <v>44671.404479166667</v>
      </c>
      <c r="AJ200">
        <v>157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-9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hidden="1" x14ac:dyDescent="0.45">
      <c r="A201" t="s">
        <v>631</v>
      </c>
      <c r="B201" t="s">
        <v>82</v>
      </c>
      <c r="C201" t="s">
        <v>632</v>
      </c>
      <c r="D201" t="s">
        <v>84</v>
      </c>
      <c r="E201" s="2" t="str">
        <f>HYPERLINK("capsilon://?command=openfolder&amp;siteaddress=FAM.docvelocity-na8.net&amp;folderid=FX8AB2A057-53B8-47E0-9563-6A76AE3F7066","FX22034994")</f>
        <v>FX22034994</v>
      </c>
      <c r="F201" t="s">
        <v>19</v>
      </c>
      <c r="G201" t="s">
        <v>19</v>
      </c>
      <c r="H201" t="s">
        <v>85</v>
      </c>
      <c r="I201" t="s">
        <v>633</v>
      </c>
      <c r="J201">
        <v>280</v>
      </c>
      <c r="K201" t="s">
        <v>87</v>
      </c>
      <c r="L201" t="s">
        <v>88</v>
      </c>
      <c r="M201" t="s">
        <v>89</v>
      </c>
      <c r="N201">
        <v>2</v>
      </c>
      <c r="O201" s="1">
        <v>44671.415879629632</v>
      </c>
      <c r="P201" s="1">
        <v>44671.455590277779</v>
      </c>
      <c r="Q201">
        <v>1802</v>
      </c>
      <c r="R201">
        <v>1629</v>
      </c>
      <c r="S201" t="b">
        <v>0</v>
      </c>
      <c r="T201" t="s">
        <v>90</v>
      </c>
      <c r="U201" t="b">
        <v>0</v>
      </c>
      <c r="V201" t="s">
        <v>111</v>
      </c>
      <c r="W201" s="1">
        <v>44671.441493055558</v>
      </c>
      <c r="X201">
        <v>716</v>
      </c>
      <c r="Y201">
        <v>246</v>
      </c>
      <c r="Z201">
        <v>0</v>
      </c>
      <c r="AA201">
        <v>246</v>
      </c>
      <c r="AB201">
        <v>0</v>
      </c>
      <c r="AC201">
        <v>12</v>
      </c>
      <c r="AD201">
        <v>34</v>
      </c>
      <c r="AE201">
        <v>0</v>
      </c>
      <c r="AF201">
        <v>0</v>
      </c>
      <c r="AG201">
        <v>0</v>
      </c>
      <c r="AH201" t="s">
        <v>416</v>
      </c>
      <c r="AI201" s="1">
        <v>44671.455590277779</v>
      </c>
      <c r="AJ201">
        <v>913</v>
      </c>
      <c r="AK201">
        <v>5</v>
      </c>
      <c r="AL201">
        <v>0</v>
      </c>
      <c r="AM201">
        <v>5</v>
      </c>
      <c r="AN201">
        <v>0</v>
      </c>
      <c r="AO201">
        <v>4</v>
      </c>
      <c r="AP201">
        <v>29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hidden="1" x14ac:dyDescent="0.45">
      <c r="A202" t="s">
        <v>634</v>
      </c>
      <c r="B202" t="s">
        <v>82</v>
      </c>
      <c r="C202" t="s">
        <v>635</v>
      </c>
      <c r="D202" t="s">
        <v>84</v>
      </c>
      <c r="E202" s="2" t="str">
        <f>HYPERLINK("capsilon://?command=openfolder&amp;siteaddress=FAM.docvelocity-na8.net&amp;folderid=FX2D8530C1-6D05-2265-7491-FB27FCE21A74","FX220313128")</f>
        <v>FX220313128</v>
      </c>
      <c r="F202" t="s">
        <v>19</v>
      </c>
      <c r="G202" t="s">
        <v>19</v>
      </c>
      <c r="H202" t="s">
        <v>85</v>
      </c>
      <c r="I202" t="s">
        <v>636</v>
      </c>
      <c r="J202">
        <v>0</v>
      </c>
      <c r="K202" t="s">
        <v>87</v>
      </c>
      <c r="L202" t="s">
        <v>88</v>
      </c>
      <c r="M202" t="s">
        <v>89</v>
      </c>
      <c r="N202">
        <v>2</v>
      </c>
      <c r="O202" s="1">
        <v>44671.423055555555</v>
      </c>
      <c r="P202" s="1">
        <v>44671.466215277775</v>
      </c>
      <c r="Q202">
        <v>3533</v>
      </c>
      <c r="R202">
        <v>196</v>
      </c>
      <c r="S202" t="b">
        <v>0</v>
      </c>
      <c r="T202" t="s">
        <v>90</v>
      </c>
      <c r="U202" t="b">
        <v>0</v>
      </c>
      <c r="V202" t="s">
        <v>91</v>
      </c>
      <c r="W202" s="1">
        <v>44671.464722222219</v>
      </c>
      <c r="X202">
        <v>124</v>
      </c>
      <c r="Y202">
        <v>0</v>
      </c>
      <c r="Z202">
        <v>0</v>
      </c>
      <c r="AA202">
        <v>0</v>
      </c>
      <c r="AB202">
        <v>52</v>
      </c>
      <c r="AC202">
        <v>0</v>
      </c>
      <c r="AD202">
        <v>0</v>
      </c>
      <c r="AE202">
        <v>0</v>
      </c>
      <c r="AF202">
        <v>0</v>
      </c>
      <c r="AG202">
        <v>0</v>
      </c>
      <c r="AH202" t="s">
        <v>120</v>
      </c>
      <c r="AI202" s="1">
        <v>44671.466215277775</v>
      </c>
      <c r="AJ202">
        <v>45</v>
      </c>
      <c r="AK202">
        <v>0</v>
      </c>
      <c r="AL202">
        <v>0</v>
      </c>
      <c r="AM202">
        <v>0</v>
      </c>
      <c r="AN202">
        <v>52</v>
      </c>
      <c r="AO202">
        <v>0</v>
      </c>
      <c r="AP202">
        <v>0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hidden="1" x14ac:dyDescent="0.45">
      <c r="A203" t="s">
        <v>637</v>
      </c>
      <c r="B203" t="s">
        <v>82</v>
      </c>
      <c r="C203" t="s">
        <v>635</v>
      </c>
      <c r="D203" t="s">
        <v>84</v>
      </c>
      <c r="E203" s="2" t="str">
        <f>HYPERLINK("capsilon://?command=openfolder&amp;siteaddress=FAM.docvelocity-na8.net&amp;folderid=FX2D8530C1-6D05-2265-7491-FB27FCE21A74","FX220313128")</f>
        <v>FX220313128</v>
      </c>
      <c r="F203" t="s">
        <v>19</v>
      </c>
      <c r="G203" t="s">
        <v>19</v>
      </c>
      <c r="H203" t="s">
        <v>85</v>
      </c>
      <c r="I203" t="s">
        <v>638</v>
      </c>
      <c r="J203">
        <v>0</v>
      </c>
      <c r="K203" t="s">
        <v>87</v>
      </c>
      <c r="L203" t="s">
        <v>88</v>
      </c>
      <c r="M203" t="s">
        <v>89</v>
      </c>
      <c r="N203">
        <v>2</v>
      </c>
      <c r="O203" s="1">
        <v>44671.425185185188</v>
      </c>
      <c r="P203" s="1">
        <v>44671.466736111113</v>
      </c>
      <c r="Q203">
        <v>3404</v>
      </c>
      <c r="R203">
        <v>186</v>
      </c>
      <c r="S203" t="b">
        <v>0</v>
      </c>
      <c r="T203" t="s">
        <v>90</v>
      </c>
      <c r="U203" t="b">
        <v>0</v>
      </c>
      <c r="V203" t="s">
        <v>91</v>
      </c>
      <c r="W203" s="1">
        <v>44671.46539351852</v>
      </c>
      <c r="X203">
        <v>57</v>
      </c>
      <c r="Y203">
        <v>0</v>
      </c>
      <c r="Z203">
        <v>0</v>
      </c>
      <c r="AA203">
        <v>0</v>
      </c>
      <c r="AB203">
        <v>52</v>
      </c>
      <c r="AC203">
        <v>0</v>
      </c>
      <c r="AD203">
        <v>0</v>
      </c>
      <c r="AE203">
        <v>0</v>
      </c>
      <c r="AF203">
        <v>0</v>
      </c>
      <c r="AG203">
        <v>0</v>
      </c>
      <c r="AH203" t="s">
        <v>120</v>
      </c>
      <c r="AI203" s="1">
        <v>44671.466736111113</v>
      </c>
      <c r="AJ203">
        <v>44</v>
      </c>
      <c r="AK203">
        <v>0</v>
      </c>
      <c r="AL203">
        <v>0</v>
      </c>
      <c r="AM203">
        <v>0</v>
      </c>
      <c r="AN203">
        <v>52</v>
      </c>
      <c r="AO203">
        <v>0</v>
      </c>
      <c r="AP203">
        <v>0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hidden="1" x14ac:dyDescent="0.45">
      <c r="A204" t="s">
        <v>639</v>
      </c>
      <c r="B204" t="s">
        <v>82</v>
      </c>
      <c r="C204" t="s">
        <v>640</v>
      </c>
      <c r="D204" t="s">
        <v>84</v>
      </c>
      <c r="E204" s="2" t="str">
        <f>HYPERLINK("capsilon://?command=openfolder&amp;siteaddress=FAM.docvelocity-na8.net&amp;folderid=FX7538B8DC-50B9-F830-3636-E7782BD55E80","FX22025214")</f>
        <v>FX22025214</v>
      </c>
      <c r="F204" t="s">
        <v>19</v>
      </c>
      <c r="G204" t="s">
        <v>19</v>
      </c>
      <c r="H204" t="s">
        <v>85</v>
      </c>
      <c r="I204" t="s">
        <v>641</v>
      </c>
      <c r="J204">
        <v>0</v>
      </c>
      <c r="K204" t="s">
        <v>87</v>
      </c>
      <c r="L204" t="s">
        <v>88</v>
      </c>
      <c r="M204" t="s">
        <v>89</v>
      </c>
      <c r="N204">
        <v>2</v>
      </c>
      <c r="O204" s="1">
        <v>44671.444756944446</v>
      </c>
      <c r="P204" s="1">
        <v>44671.467129629629</v>
      </c>
      <c r="Q204">
        <v>1852</v>
      </c>
      <c r="R204">
        <v>81</v>
      </c>
      <c r="S204" t="b">
        <v>0</v>
      </c>
      <c r="T204" t="s">
        <v>90</v>
      </c>
      <c r="U204" t="b">
        <v>0</v>
      </c>
      <c r="V204" t="s">
        <v>91</v>
      </c>
      <c r="W204" s="1">
        <v>44671.465856481482</v>
      </c>
      <c r="X204">
        <v>39</v>
      </c>
      <c r="Y204">
        <v>0</v>
      </c>
      <c r="Z204">
        <v>0</v>
      </c>
      <c r="AA204">
        <v>0</v>
      </c>
      <c r="AB204">
        <v>52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120</v>
      </c>
      <c r="AI204" s="1">
        <v>44671.467129629629</v>
      </c>
      <c r="AJ204">
        <v>33</v>
      </c>
      <c r="AK204">
        <v>0</v>
      </c>
      <c r="AL204">
        <v>0</v>
      </c>
      <c r="AM204">
        <v>0</v>
      </c>
      <c r="AN204">
        <v>52</v>
      </c>
      <c r="AO204">
        <v>0</v>
      </c>
      <c r="AP204">
        <v>0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hidden="1" x14ac:dyDescent="0.45">
      <c r="A205" t="s">
        <v>642</v>
      </c>
      <c r="B205" t="s">
        <v>82</v>
      </c>
      <c r="C205" t="s">
        <v>489</v>
      </c>
      <c r="D205" t="s">
        <v>84</v>
      </c>
      <c r="E205" s="2" t="str">
        <f>HYPERLINK("capsilon://?command=openfolder&amp;siteaddress=FAM.docvelocity-na8.net&amp;folderid=FXBB54D097-7F31-574B-E474-BE1EAFB7123B","FX220110553")</f>
        <v>FX220110553</v>
      </c>
      <c r="F205" t="s">
        <v>19</v>
      </c>
      <c r="G205" t="s">
        <v>19</v>
      </c>
      <c r="H205" t="s">
        <v>85</v>
      </c>
      <c r="I205" t="s">
        <v>643</v>
      </c>
      <c r="J205">
        <v>0</v>
      </c>
      <c r="K205" t="s">
        <v>87</v>
      </c>
      <c r="L205" t="s">
        <v>88</v>
      </c>
      <c r="M205" t="s">
        <v>89</v>
      </c>
      <c r="N205">
        <v>2</v>
      </c>
      <c r="O205" s="1">
        <v>44671.449108796296</v>
      </c>
      <c r="P205" s="1">
        <v>44671.484305555554</v>
      </c>
      <c r="Q205">
        <v>2031</v>
      </c>
      <c r="R205">
        <v>1010</v>
      </c>
      <c r="S205" t="b">
        <v>0</v>
      </c>
      <c r="T205" t="s">
        <v>90</v>
      </c>
      <c r="U205" t="b">
        <v>0</v>
      </c>
      <c r="V205" t="s">
        <v>91</v>
      </c>
      <c r="W205" s="1">
        <v>44671.471701388888</v>
      </c>
      <c r="X205">
        <v>504</v>
      </c>
      <c r="Y205">
        <v>52</v>
      </c>
      <c r="Z205">
        <v>0</v>
      </c>
      <c r="AA205">
        <v>52</v>
      </c>
      <c r="AB205">
        <v>0</v>
      </c>
      <c r="AC205">
        <v>41</v>
      </c>
      <c r="AD205">
        <v>-52</v>
      </c>
      <c r="AE205">
        <v>0</v>
      </c>
      <c r="AF205">
        <v>0</v>
      </c>
      <c r="AG205">
        <v>0</v>
      </c>
      <c r="AH205" t="s">
        <v>135</v>
      </c>
      <c r="AI205" s="1">
        <v>44671.484305555554</v>
      </c>
      <c r="AJ205">
        <v>291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-53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hidden="1" x14ac:dyDescent="0.45">
      <c r="A206" t="s">
        <v>644</v>
      </c>
      <c r="B206" t="s">
        <v>82</v>
      </c>
      <c r="C206" t="s">
        <v>645</v>
      </c>
      <c r="D206" t="s">
        <v>84</v>
      </c>
      <c r="E206" s="2" t="str">
        <f>HYPERLINK("capsilon://?command=openfolder&amp;siteaddress=FAM.docvelocity-na8.net&amp;folderid=FX1695F45F-11B4-26B5-F7EF-DF46B999C116","FX22042808")</f>
        <v>FX22042808</v>
      </c>
      <c r="F206" t="s">
        <v>19</v>
      </c>
      <c r="G206" t="s">
        <v>19</v>
      </c>
      <c r="H206" t="s">
        <v>85</v>
      </c>
      <c r="I206" t="s">
        <v>646</v>
      </c>
      <c r="J206">
        <v>166</v>
      </c>
      <c r="K206" t="s">
        <v>87</v>
      </c>
      <c r="L206" t="s">
        <v>88</v>
      </c>
      <c r="M206" t="s">
        <v>89</v>
      </c>
      <c r="N206">
        <v>2</v>
      </c>
      <c r="O206" s="1">
        <v>44671.458680555559</v>
      </c>
      <c r="P206" s="1">
        <v>44671.504062499997</v>
      </c>
      <c r="Q206">
        <v>2421</v>
      </c>
      <c r="R206">
        <v>1500</v>
      </c>
      <c r="S206" t="b">
        <v>0</v>
      </c>
      <c r="T206" t="s">
        <v>90</v>
      </c>
      <c r="U206" t="b">
        <v>0</v>
      </c>
      <c r="V206" t="s">
        <v>111</v>
      </c>
      <c r="W206" s="1">
        <v>44671.474999999999</v>
      </c>
      <c r="X206">
        <v>390</v>
      </c>
      <c r="Y206">
        <v>144</v>
      </c>
      <c r="Z206">
        <v>0</v>
      </c>
      <c r="AA206">
        <v>144</v>
      </c>
      <c r="AB206">
        <v>0</v>
      </c>
      <c r="AC206">
        <v>4</v>
      </c>
      <c r="AD206">
        <v>22</v>
      </c>
      <c r="AE206">
        <v>0</v>
      </c>
      <c r="AF206">
        <v>0</v>
      </c>
      <c r="AG206">
        <v>0</v>
      </c>
      <c r="AH206" t="s">
        <v>135</v>
      </c>
      <c r="AI206" s="1">
        <v>44671.504062499997</v>
      </c>
      <c r="AJ206">
        <v>751</v>
      </c>
      <c r="AK206">
        <v>8</v>
      </c>
      <c r="AL206">
        <v>0</v>
      </c>
      <c r="AM206">
        <v>8</v>
      </c>
      <c r="AN206">
        <v>0</v>
      </c>
      <c r="AO206">
        <v>7</v>
      </c>
      <c r="AP206">
        <v>14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hidden="1" x14ac:dyDescent="0.45">
      <c r="A207" t="s">
        <v>647</v>
      </c>
      <c r="B207" t="s">
        <v>82</v>
      </c>
      <c r="C207" t="s">
        <v>648</v>
      </c>
      <c r="D207" t="s">
        <v>84</v>
      </c>
      <c r="E207" s="2" t="str">
        <f>HYPERLINK("capsilon://?command=openfolder&amp;siteaddress=FAM.docvelocity-na8.net&amp;folderid=FXB0609294-B629-5008-B830-D82EA64C5A18","FX22039271")</f>
        <v>FX22039271</v>
      </c>
      <c r="F207" t="s">
        <v>19</v>
      </c>
      <c r="G207" t="s">
        <v>19</v>
      </c>
      <c r="H207" t="s">
        <v>85</v>
      </c>
      <c r="I207" t="s">
        <v>649</v>
      </c>
      <c r="J207">
        <v>527</v>
      </c>
      <c r="K207" t="s">
        <v>87</v>
      </c>
      <c r="L207" t="s">
        <v>88</v>
      </c>
      <c r="M207" t="s">
        <v>89</v>
      </c>
      <c r="N207">
        <v>2</v>
      </c>
      <c r="O207" s="1">
        <v>44671.45888888889</v>
      </c>
      <c r="P207" s="1">
        <v>44671.522743055553</v>
      </c>
      <c r="Q207">
        <v>1796</v>
      </c>
      <c r="R207">
        <v>3721</v>
      </c>
      <c r="S207" t="b">
        <v>0</v>
      </c>
      <c r="T207" t="s">
        <v>90</v>
      </c>
      <c r="U207" t="b">
        <v>0</v>
      </c>
      <c r="V207" t="s">
        <v>111</v>
      </c>
      <c r="W207" s="1">
        <v>44671.484768518516</v>
      </c>
      <c r="X207">
        <v>843</v>
      </c>
      <c r="Y207">
        <v>461</v>
      </c>
      <c r="Z207">
        <v>0</v>
      </c>
      <c r="AA207">
        <v>461</v>
      </c>
      <c r="AB207">
        <v>0</v>
      </c>
      <c r="AC207">
        <v>9</v>
      </c>
      <c r="AD207">
        <v>66</v>
      </c>
      <c r="AE207">
        <v>0</v>
      </c>
      <c r="AF207">
        <v>0</v>
      </c>
      <c r="AG207">
        <v>0</v>
      </c>
      <c r="AH207" t="s">
        <v>273</v>
      </c>
      <c r="AI207" s="1">
        <v>44671.522743055553</v>
      </c>
      <c r="AJ207">
        <v>672</v>
      </c>
      <c r="AK207">
        <v>7</v>
      </c>
      <c r="AL207">
        <v>0</v>
      </c>
      <c r="AM207">
        <v>7</v>
      </c>
      <c r="AN207">
        <v>107</v>
      </c>
      <c r="AO207">
        <v>2</v>
      </c>
      <c r="AP207">
        <v>59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hidden="1" x14ac:dyDescent="0.45">
      <c r="A208" t="s">
        <v>650</v>
      </c>
      <c r="B208" t="s">
        <v>82</v>
      </c>
      <c r="C208" t="s">
        <v>651</v>
      </c>
      <c r="D208" t="s">
        <v>84</v>
      </c>
      <c r="E208" s="2" t="str">
        <f>HYPERLINK("capsilon://?command=openfolder&amp;siteaddress=FAM.docvelocity-na8.net&amp;folderid=FXDE164820-7492-BC14-FD9D-80127B38499A","FX22045612")</f>
        <v>FX22045612</v>
      </c>
      <c r="F208" t="s">
        <v>19</v>
      </c>
      <c r="G208" t="s">
        <v>19</v>
      </c>
      <c r="H208" t="s">
        <v>85</v>
      </c>
      <c r="I208" t="s">
        <v>652</v>
      </c>
      <c r="J208">
        <v>172</v>
      </c>
      <c r="K208" t="s">
        <v>87</v>
      </c>
      <c r="L208" t="s">
        <v>88</v>
      </c>
      <c r="M208" t="s">
        <v>89</v>
      </c>
      <c r="N208">
        <v>2</v>
      </c>
      <c r="O208" s="1">
        <v>44671.503784722219</v>
      </c>
      <c r="P208" s="1">
        <v>44671.528680555559</v>
      </c>
      <c r="Q208">
        <v>544</v>
      </c>
      <c r="R208">
        <v>1607</v>
      </c>
      <c r="S208" t="b">
        <v>0</v>
      </c>
      <c r="T208" t="s">
        <v>90</v>
      </c>
      <c r="U208" t="b">
        <v>0</v>
      </c>
      <c r="V208" t="s">
        <v>131</v>
      </c>
      <c r="W208" s="1">
        <v>44671.512303240743</v>
      </c>
      <c r="X208">
        <v>732</v>
      </c>
      <c r="Y208">
        <v>148</v>
      </c>
      <c r="Z208">
        <v>0</v>
      </c>
      <c r="AA208">
        <v>148</v>
      </c>
      <c r="AB208">
        <v>0</v>
      </c>
      <c r="AC208">
        <v>4</v>
      </c>
      <c r="AD208">
        <v>24</v>
      </c>
      <c r="AE208">
        <v>0</v>
      </c>
      <c r="AF208">
        <v>0</v>
      </c>
      <c r="AG208">
        <v>0</v>
      </c>
      <c r="AH208" t="s">
        <v>116</v>
      </c>
      <c r="AI208" s="1">
        <v>44671.528680555559</v>
      </c>
      <c r="AJ208">
        <v>875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24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hidden="1" x14ac:dyDescent="0.45">
      <c r="A209" t="s">
        <v>653</v>
      </c>
      <c r="B209" t="s">
        <v>82</v>
      </c>
      <c r="C209" t="s">
        <v>654</v>
      </c>
      <c r="D209" t="s">
        <v>84</v>
      </c>
      <c r="E209" s="2" t="str">
        <f>HYPERLINK("capsilon://?command=openfolder&amp;siteaddress=FAM.docvelocity-na8.net&amp;folderid=FX30A7A732-54DE-A5FB-2010-1F2362D8D61A","FX22044058")</f>
        <v>FX22044058</v>
      </c>
      <c r="F209" t="s">
        <v>19</v>
      </c>
      <c r="G209" t="s">
        <v>19</v>
      </c>
      <c r="H209" t="s">
        <v>85</v>
      </c>
      <c r="I209" t="s">
        <v>655</v>
      </c>
      <c r="J209">
        <v>360</v>
      </c>
      <c r="K209" t="s">
        <v>87</v>
      </c>
      <c r="L209" t="s">
        <v>88</v>
      </c>
      <c r="M209" t="s">
        <v>89</v>
      </c>
      <c r="N209">
        <v>2</v>
      </c>
      <c r="O209" s="1">
        <v>44671.509456018517</v>
      </c>
      <c r="P209" s="1">
        <v>44671.536793981482</v>
      </c>
      <c r="Q209">
        <v>15</v>
      </c>
      <c r="R209">
        <v>2347</v>
      </c>
      <c r="S209" t="b">
        <v>0</v>
      </c>
      <c r="T209" t="s">
        <v>90</v>
      </c>
      <c r="U209" t="b">
        <v>0</v>
      </c>
      <c r="V209" t="s">
        <v>356</v>
      </c>
      <c r="W209" s="1">
        <v>44671.523159722223</v>
      </c>
      <c r="X209">
        <v>1178</v>
      </c>
      <c r="Y209">
        <v>283</v>
      </c>
      <c r="Z209">
        <v>0</v>
      </c>
      <c r="AA209">
        <v>283</v>
      </c>
      <c r="AB209">
        <v>10</v>
      </c>
      <c r="AC209">
        <v>60</v>
      </c>
      <c r="AD209">
        <v>77</v>
      </c>
      <c r="AE209">
        <v>0</v>
      </c>
      <c r="AF209">
        <v>0</v>
      </c>
      <c r="AG209">
        <v>0</v>
      </c>
      <c r="AH209" t="s">
        <v>273</v>
      </c>
      <c r="AI209" s="1">
        <v>44671.536793981482</v>
      </c>
      <c r="AJ209">
        <v>1169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76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hidden="1" x14ac:dyDescent="0.45">
      <c r="A210" t="s">
        <v>656</v>
      </c>
      <c r="B210" t="s">
        <v>82</v>
      </c>
      <c r="C210" t="s">
        <v>657</v>
      </c>
      <c r="D210" t="s">
        <v>84</v>
      </c>
      <c r="E210" s="2" t="str">
        <f>HYPERLINK("capsilon://?command=openfolder&amp;siteaddress=FAM.docvelocity-na8.net&amp;folderid=FX44A73CEA-0B17-A268-E1DB-7BDF7660EA5D","FX2204609")</f>
        <v>FX2204609</v>
      </c>
      <c r="F210" t="s">
        <v>19</v>
      </c>
      <c r="G210" t="s">
        <v>19</v>
      </c>
      <c r="H210" t="s">
        <v>85</v>
      </c>
      <c r="I210" t="s">
        <v>658</v>
      </c>
      <c r="J210">
        <v>258</v>
      </c>
      <c r="K210" t="s">
        <v>87</v>
      </c>
      <c r="L210" t="s">
        <v>88</v>
      </c>
      <c r="M210" t="s">
        <v>89</v>
      </c>
      <c r="N210">
        <v>2</v>
      </c>
      <c r="O210" s="1">
        <v>44671.534143518518</v>
      </c>
      <c r="P210" s="1">
        <v>44671.582662037035</v>
      </c>
      <c r="Q210">
        <v>2167</v>
      </c>
      <c r="R210">
        <v>2025</v>
      </c>
      <c r="S210" t="b">
        <v>0</v>
      </c>
      <c r="T210" t="s">
        <v>90</v>
      </c>
      <c r="U210" t="b">
        <v>0</v>
      </c>
      <c r="V210" t="s">
        <v>356</v>
      </c>
      <c r="W210" s="1">
        <v>44671.565960648149</v>
      </c>
      <c r="X210">
        <v>835</v>
      </c>
      <c r="Y210">
        <v>189</v>
      </c>
      <c r="Z210">
        <v>0</v>
      </c>
      <c r="AA210">
        <v>189</v>
      </c>
      <c r="AB210">
        <v>21</v>
      </c>
      <c r="AC210">
        <v>12</v>
      </c>
      <c r="AD210">
        <v>69</v>
      </c>
      <c r="AE210">
        <v>0</v>
      </c>
      <c r="AF210">
        <v>0</v>
      </c>
      <c r="AG210">
        <v>0</v>
      </c>
      <c r="AH210" t="s">
        <v>273</v>
      </c>
      <c r="AI210" s="1">
        <v>44671.582662037035</v>
      </c>
      <c r="AJ210">
        <v>1090</v>
      </c>
      <c r="AK210">
        <v>0</v>
      </c>
      <c r="AL210">
        <v>0</v>
      </c>
      <c r="AM210">
        <v>0</v>
      </c>
      <c r="AN210">
        <v>21</v>
      </c>
      <c r="AO210">
        <v>0</v>
      </c>
      <c r="AP210">
        <v>69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hidden="1" x14ac:dyDescent="0.45">
      <c r="A211" t="s">
        <v>659</v>
      </c>
      <c r="B211" t="s">
        <v>82</v>
      </c>
      <c r="C211" t="s">
        <v>660</v>
      </c>
      <c r="D211" t="s">
        <v>84</v>
      </c>
      <c r="E211" s="2" t="str">
        <f>HYPERLINK("capsilon://?command=openfolder&amp;siteaddress=FAM.docvelocity-na8.net&amp;folderid=FX58867943-8EC1-7069-3501-139AAD508DE5","FX22016644")</f>
        <v>FX22016644</v>
      </c>
      <c r="F211" t="s">
        <v>19</v>
      </c>
      <c r="G211" t="s">
        <v>19</v>
      </c>
      <c r="H211" t="s">
        <v>85</v>
      </c>
      <c r="I211" t="s">
        <v>661</v>
      </c>
      <c r="J211">
        <v>157</v>
      </c>
      <c r="K211" t="s">
        <v>87</v>
      </c>
      <c r="L211" t="s">
        <v>88</v>
      </c>
      <c r="M211" t="s">
        <v>89</v>
      </c>
      <c r="N211">
        <v>1</v>
      </c>
      <c r="O211" s="1">
        <v>44671.546724537038</v>
      </c>
      <c r="P211" s="1">
        <v>44671.564050925925</v>
      </c>
      <c r="Q211">
        <v>1167</v>
      </c>
      <c r="R211">
        <v>330</v>
      </c>
      <c r="S211" t="b">
        <v>0</v>
      </c>
      <c r="T211" t="s">
        <v>90</v>
      </c>
      <c r="U211" t="b">
        <v>0</v>
      </c>
      <c r="V211" t="s">
        <v>205</v>
      </c>
      <c r="W211" s="1">
        <v>44671.564050925925</v>
      </c>
      <c r="X211">
        <v>240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157</v>
      </c>
      <c r="AE211">
        <v>135</v>
      </c>
      <c r="AF211">
        <v>0</v>
      </c>
      <c r="AG211">
        <v>5</v>
      </c>
      <c r="AH211" t="s">
        <v>90</v>
      </c>
      <c r="AI211" t="s">
        <v>90</v>
      </c>
      <c r="AJ211" t="s">
        <v>90</v>
      </c>
      <c r="AK211" t="s">
        <v>90</v>
      </c>
      <c r="AL211" t="s">
        <v>90</v>
      </c>
      <c r="AM211" t="s">
        <v>90</v>
      </c>
      <c r="AN211" t="s">
        <v>90</v>
      </c>
      <c r="AO211" t="s">
        <v>90</v>
      </c>
      <c r="AP211" t="s">
        <v>90</v>
      </c>
      <c r="AQ211" t="s">
        <v>90</v>
      </c>
      <c r="AR211" t="s">
        <v>90</v>
      </c>
      <c r="AS211" t="s">
        <v>90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hidden="1" x14ac:dyDescent="0.45">
      <c r="A212" t="s">
        <v>662</v>
      </c>
      <c r="B212" t="s">
        <v>82</v>
      </c>
      <c r="C212" t="s">
        <v>663</v>
      </c>
      <c r="D212" t="s">
        <v>84</v>
      </c>
      <c r="E212" s="2" t="str">
        <f>HYPERLINK("capsilon://?command=openfolder&amp;siteaddress=FAM.docvelocity-na8.net&amp;folderid=FXD60B1AE1-F449-5B05-A9AB-C5C75FACEEE7","FX22031678")</f>
        <v>FX22031678</v>
      </c>
      <c r="F212" t="s">
        <v>19</v>
      </c>
      <c r="G212" t="s">
        <v>19</v>
      </c>
      <c r="H212" t="s">
        <v>85</v>
      </c>
      <c r="I212" t="s">
        <v>664</v>
      </c>
      <c r="J212">
        <v>32</v>
      </c>
      <c r="K212" t="s">
        <v>87</v>
      </c>
      <c r="L212" t="s">
        <v>88</v>
      </c>
      <c r="M212" t="s">
        <v>89</v>
      </c>
      <c r="N212">
        <v>2</v>
      </c>
      <c r="O212" s="1">
        <v>44671.54892361111</v>
      </c>
      <c r="P212" s="1">
        <v>44671.601701388892</v>
      </c>
      <c r="Q212">
        <v>4105</v>
      </c>
      <c r="R212">
        <v>455</v>
      </c>
      <c r="S212" t="b">
        <v>0</v>
      </c>
      <c r="T212" t="s">
        <v>90</v>
      </c>
      <c r="U212" t="b">
        <v>0</v>
      </c>
      <c r="V212" t="s">
        <v>347</v>
      </c>
      <c r="W212" s="1">
        <v>44671.561157407406</v>
      </c>
      <c r="X212">
        <v>366</v>
      </c>
      <c r="Y212">
        <v>0</v>
      </c>
      <c r="Z212">
        <v>0</v>
      </c>
      <c r="AA212">
        <v>0</v>
      </c>
      <c r="AB212">
        <v>27</v>
      </c>
      <c r="AC212">
        <v>1</v>
      </c>
      <c r="AD212">
        <v>32</v>
      </c>
      <c r="AE212">
        <v>0</v>
      </c>
      <c r="AF212">
        <v>0</v>
      </c>
      <c r="AG212">
        <v>0</v>
      </c>
      <c r="AH212" t="s">
        <v>116</v>
      </c>
      <c r="AI212" s="1">
        <v>44671.601701388892</v>
      </c>
      <c r="AJ212">
        <v>29</v>
      </c>
      <c r="AK212">
        <v>0</v>
      </c>
      <c r="AL212">
        <v>0</v>
      </c>
      <c r="AM212">
        <v>0</v>
      </c>
      <c r="AN212">
        <v>27</v>
      </c>
      <c r="AO212">
        <v>0</v>
      </c>
      <c r="AP212">
        <v>32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hidden="1" x14ac:dyDescent="0.45">
      <c r="A213" t="s">
        <v>665</v>
      </c>
      <c r="B213" t="s">
        <v>82</v>
      </c>
      <c r="C213" t="s">
        <v>660</v>
      </c>
      <c r="D213" t="s">
        <v>84</v>
      </c>
      <c r="E213" s="2" t="str">
        <f>HYPERLINK("capsilon://?command=openfolder&amp;siteaddress=FAM.docvelocity-na8.net&amp;folderid=FX58867943-8EC1-7069-3501-139AAD508DE5","FX22016644")</f>
        <v>FX22016644</v>
      </c>
      <c r="F213" t="s">
        <v>19</v>
      </c>
      <c r="G213" t="s">
        <v>19</v>
      </c>
      <c r="H213" t="s">
        <v>85</v>
      </c>
      <c r="I213" t="s">
        <v>661</v>
      </c>
      <c r="J213">
        <v>185</v>
      </c>
      <c r="K213" t="s">
        <v>87</v>
      </c>
      <c r="L213" t="s">
        <v>88</v>
      </c>
      <c r="M213" t="s">
        <v>89</v>
      </c>
      <c r="N213">
        <v>2</v>
      </c>
      <c r="O213" s="1">
        <v>44671.564953703702</v>
      </c>
      <c r="P213" s="1">
        <v>44671.59270833333</v>
      </c>
      <c r="Q213">
        <v>875</v>
      </c>
      <c r="R213">
        <v>1523</v>
      </c>
      <c r="S213" t="b">
        <v>0</v>
      </c>
      <c r="T213" t="s">
        <v>90</v>
      </c>
      <c r="U213" t="b">
        <v>1</v>
      </c>
      <c r="V213" t="s">
        <v>356</v>
      </c>
      <c r="W213" s="1">
        <v>44671.573553240742</v>
      </c>
      <c r="X213">
        <v>656</v>
      </c>
      <c r="Y213">
        <v>150</v>
      </c>
      <c r="Z213">
        <v>0</v>
      </c>
      <c r="AA213">
        <v>150</v>
      </c>
      <c r="AB213">
        <v>0</v>
      </c>
      <c r="AC213">
        <v>17</v>
      </c>
      <c r="AD213">
        <v>35</v>
      </c>
      <c r="AE213">
        <v>0</v>
      </c>
      <c r="AF213">
        <v>0</v>
      </c>
      <c r="AG213">
        <v>0</v>
      </c>
      <c r="AH213" t="s">
        <v>273</v>
      </c>
      <c r="AI213" s="1">
        <v>44671.59270833333</v>
      </c>
      <c r="AJ213">
        <v>867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35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hidden="1" x14ac:dyDescent="0.45">
      <c r="A214" t="s">
        <v>666</v>
      </c>
      <c r="B214" t="s">
        <v>82</v>
      </c>
      <c r="C214" t="s">
        <v>667</v>
      </c>
      <c r="D214" t="s">
        <v>84</v>
      </c>
      <c r="E214" s="2" t="str">
        <f>HYPERLINK("capsilon://?command=openfolder&amp;siteaddress=FAM.docvelocity-na8.net&amp;folderid=FX2C56E83A-C806-FBA2-19B0-4CF6A7F9B097","FX22046750")</f>
        <v>FX22046750</v>
      </c>
      <c r="F214" t="s">
        <v>19</v>
      </c>
      <c r="G214" t="s">
        <v>19</v>
      </c>
      <c r="H214" t="s">
        <v>85</v>
      </c>
      <c r="I214" t="s">
        <v>668</v>
      </c>
      <c r="J214">
        <v>328</v>
      </c>
      <c r="K214" t="s">
        <v>87</v>
      </c>
      <c r="L214" t="s">
        <v>88</v>
      </c>
      <c r="M214" t="s">
        <v>89</v>
      </c>
      <c r="N214">
        <v>1</v>
      </c>
      <c r="O214" s="1">
        <v>44671.586168981485</v>
      </c>
      <c r="P214" s="1">
        <v>44671.589745370373</v>
      </c>
      <c r="Q214">
        <v>91</v>
      </c>
      <c r="R214">
        <v>218</v>
      </c>
      <c r="S214" t="b">
        <v>0</v>
      </c>
      <c r="T214" t="s">
        <v>90</v>
      </c>
      <c r="U214" t="b">
        <v>0</v>
      </c>
      <c r="V214" t="s">
        <v>205</v>
      </c>
      <c r="W214" s="1">
        <v>44671.589745370373</v>
      </c>
      <c r="X214">
        <v>143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328</v>
      </c>
      <c r="AE214">
        <v>294</v>
      </c>
      <c r="AF214">
        <v>0</v>
      </c>
      <c r="AG214">
        <v>6</v>
      </c>
      <c r="AH214" t="s">
        <v>90</v>
      </c>
      <c r="AI214" t="s">
        <v>90</v>
      </c>
      <c r="AJ214" t="s">
        <v>90</v>
      </c>
      <c r="AK214" t="s">
        <v>90</v>
      </c>
      <c r="AL214" t="s">
        <v>90</v>
      </c>
      <c r="AM214" t="s">
        <v>90</v>
      </c>
      <c r="AN214" t="s">
        <v>90</v>
      </c>
      <c r="AO214" t="s">
        <v>90</v>
      </c>
      <c r="AP214" t="s">
        <v>90</v>
      </c>
      <c r="AQ214" t="s">
        <v>90</v>
      </c>
      <c r="AR214" t="s">
        <v>90</v>
      </c>
      <c r="AS214" t="s">
        <v>90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hidden="1" x14ac:dyDescent="0.45">
      <c r="A215" t="s">
        <v>669</v>
      </c>
      <c r="B215" t="s">
        <v>82</v>
      </c>
      <c r="C215" t="s">
        <v>667</v>
      </c>
      <c r="D215" t="s">
        <v>84</v>
      </c>
      <c r="E215" s="2" t="str">
        <f>HYPERLINK("capsilon://?command=openfolder&amp;siteaddress=FAM.docvelocity-na8.net&amp;folderid=FX2C56E83A-C806-FBA2-19B0-4CF6A7F9B097","FX22046750")</f>
        <v>FX22046750</v>
      </c>
      <c r="F215" t="s">
        <v>19</v>
      </c>
      <c r="G215" t="s">
        <v>19</v>
      </c>
      <c r="H215" t="s">
        <v>85</v>
      </c>
      <c r="I215" t="s">
        <v>668</v>
      </c>
      <c r="J215">
        <v>328</v>
      </c>
      <c r="K215" t="s">
        <v>87</v>
      </c>
      <c r="L215" t="s">
        <v>88</v>
      </c>
      <c r="M215" t="s">
        <v>89</v>
      </c>
      <c r="N215">
        <v>2</v>
      </c>
      <c r="O215" s="1">
        <v>44671.590752314813</v>
      </c>
      <c r="P215" s="1">
        <v>44671.616122685184</v>
      </c>
      <c r="Q215">
        <v>3</v>
      </c>
      <c r="R215">
        <v>2189</v>
      </c>
      <c r="S215" t="b">
        <v>0</v>
      </c>
      <c r="T215" t="s">
        <v>90</v>
      </c>
      <c r="U215" t="b">
        <v>1</v>
      </c>
      <c r="V215" t="s">
        <v>323</v>
      </c>
      <c r="W215" s="1">
        <v>44671.605162037034</v>
      </c>
      <c r="X215">
        <v>1244</v>
      </c>
      <c r="Y215">
        <v>279</v>
      </c>
      <c r="Z215">
        <v>0</v>
      </c>
      <c r="AA215">
        <v>279</v>
      </c>
      <c r="AB215">
        <v>0</v>
      </c>
      <c r="AC215">
        <v>21</v>
      </c>
      <c r="AD215">
        <v>49</v>
      </c>
      <c r="AE215">
        <v>0</v>
      </c>
      <c r="AF215">
        <v>0</v>
      </c>
      <c r="AG215">
        <v>0</v>
      </c>
      <c r="AH215" t="s">
        <v>273</v>
      </c>
      <c r="AI215" s="1">
        <v>44671.616122685184</v>
      </c>
      <c r="AJ215">
        <v>945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48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hidden="1" x14ac:dyDescent="0.45">
      <c r="A216" t="s">
        <v>670</v>
      </c>
      <c r="B216" t="s">
        <v>82</v>
      </c>
      <c r="C216" t="s">
        <v>671</v>
      </c>
      <c r="D216" t="s">
        <v>84</v>
      </c>
      <c r="E216" s="2" t="str">
        <f>HYPERLINK("capsilon://?command=openfolder&amp;siteaddress=FAM.docvelocity-na8.net&amp;folderid=FX896D1B2C-8AED-8112-F6A1-EE3EB5F16C58","FX22041610")</f>
        <v>FX22041610</v>
      </c>
      <c r="F216" t="s">
        <v>19</v>
      </c>
      <c r="G216" t="s">
        <v>19</v>
      </c>
      <c r="H216" t="s">
        <v>85</v>
      </c>
      <c r="I216" t="s">
        <v>672</v>
      </c>
      <c r="J216">
        <v>574</v>
      </c>
      <c r="K216" t="s">
        <v>87</v>
      </c>
      <c r="L216" t="s">
        <v>88</v>
      </c>
      <c r="M216" t="s">
        <v>89</v>
      </c>
      <c r="N216">
        <v>1</v>
      </c>
      <c r="O216" s="1">
        <v>44671.659201388888</v>
      </c>
      <c r="P216" s="1">
        <v>44671.696944444448</v>
      </c>
      <c r="Q216">
        <v>2950</v>
      </c>
      <c r="R216">
        <v>311</v>
      </c>
      <c r="S216" t="b">
        <v>0</v>
      </c>
      <c r="T216" t="s">
        <v>90</v>
      </c>
      <c r="U216" t="b">
        <v>0</v>
      </c>
      <c r="V216" t="s">
        <v>205</v>
      </c>
      <c r="W216" s="1">
        <v>44671.696944444448</v>
      </c>
      <c r="X216">
        <v>239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574</v>
      </c>
      <c r="AE216">
        <v>569</v>
      </c>
      <c r="AF216">
        <v>0</v>
      </c>
      <c r="AG216">
        <v>9</v>
      </c>
      <c r="AH216" t="s">
        <v>90</v>
      </c>
      <c r="AI216" t="s">
        <v>90</v>
      </c>
      <c r="AJ216" t="s">
        <v>90</v>
      </c>
      <c r="AK216" t="s">
        <v>90</v>
      </c>
      <c r="AL216" t="s">
        <v>90</v>
      </c>
      <c r="AM216" t="s">
        <v>90</v>
      </c>
      <c r="AN216" t="s">
        <v>90</v>
      </c>
      <c r="AO216" t="s">
        <v>90</v>
      </c>
      <c r="AP216" t="s">
        <v>90</v>
      </c>
      <c r="AQ216" t="s">
        <v>90</v>
      </c>
      <c r="AR216" t="s">
        <v>90</v>
      </c>
      <c r="AS216" t="s">
        <v>90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hidden="1" x14ac:dyDescent="0.45">
      <c r="A217" t="s">
        <v>673</v>
      </c>
      <c r="B217" t="s">
        <v>82</v>
      </c>
      <c r="C217" t="s">
        <v>674</v>
      </c>
      <c r="D217" t="s">
        <v>84</v>
      </c>
      <c r="E217" s="2" t="str">
        <f>HYPERLINK("capsilon://?command=openfolder&amp;siteaddress=FAM.docvelocity-na8.net&amp;folderid=FX64C98064-CCED-3899-034D-7995A4ADD828","FX22047484")</f>
        <v>FX22047484</v>
      </c>
      <c r="F217" t="s">
        <v>19</v>
      </c>
      <c r="G217" t="s">
        <v>19</v>
      </c>
      <c r="H217" t="s">
        <v>85</v>
      </c>
      <c r="I217" t="s">
        <v>675</v>
      </c>
      <c r="J217">
        <v>364</v>
      </c>
      <c r="K217" t="s">
        <v>87</v>
      </c>
      <c r="L217" t="s">
        <v>88</v>
      </c>
      <c r="M217" t="s">
        <v>89</v>
      </c>
      <c r="N217">
        <v>2</v>
      </c>
      <c r="O217" s="1">
        <v>44671.685740740744</v>
      </c>
      <c r="P217" s="1">
        <v>44671.736064814817</v>
      </c>
      <c r="Q217">
        <v>1680</v>
      </c>
      <c r="R217">
        <v>2668</v>
      </c>
      <c r="S217" t="b">
        <v>0</v>
      </c>
      <c r="T217" t="s">
        <v>90</v>
      </c>
      <c r="U217" t="b">
        <v>0</v>
      </c>
      <c r="V217" t="s">
        <v>323</v>
      </c>
      <c r="W217" s="1">
        <v>44671.709143518521</v>
      </c>
      <c r="X217">
        <v>1350</v>
      </c>
      <c r="Y217">
        <v>212</v>
      </c>
      <c r="Z217">
        <v>0</v>
      </c>
      <c r="AA217">
        <v>212</v>
      </c>
      <c r="AB217">
        <v>117</v>
      </c>
      <c r="AC217">
        <v>2</v>
      </c>
      <c r="AD217">
        <v>152</v>
      </c>
      <c r="AE217">
        <v>0</v>
      </c>
      <c r="AF217">
        <v>0</v>
      </c>
      <c r="AG217">
        <v>0</v>
      </c>
      <c r="AH217" t="s">
        <v>135</v>
      </c>
      <c r="AI217" s="1">
        <v>44671.736064814817</v>
      </c>
      <c r="AJ217">
        <v>1318</v>
      </c>
      <c r="AK217">
        <v>0</v>
      </c>
      <c r="AL217">
        <v>0</v>
      </c>
      <c r="AM217">
        <v>0</v>
      </c>
      <c r="AN217">
        <v>117</v>
      </c>
      <c r="AO217">
        <v>0</v>
      </c>
      <c r="AP217">
        <v>152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hidden="1" x14ac:dyDescent="0.45">
      <c r="A218" t="s">
        <v>676</v>
      </c>
      <c r="B218" t="s">
        <v>82</v>
      </c>
      <c r="C218" t="s">
        <v>677</v>
      </c>
      <c r="D218" t="s">
        <v>84</v>
      </c>
      <c r="E218" s="2" t="str">
        <f>HYPERLINK("capsilon://?command=openfolder&amp;siteaddress=FAM.docvelocity-na8.net&amp;folderid=FX5AC05BC3-3ED5-FD01-0862-D9D7C7437047","FX22047489")</f>
        <v>FX22047489</v>
      </c>
      <c r="F218" t="s">
        <v>19</v>
      </c>
      <c r="G218" t="s">
        <v>19</v>
      </c>
      <c r="H218" t="s">
        <v>85</v>
      </c>
      <c r="I218" t="s">
        <v>678</v>
      </c>
      <c r="J218">
        <v>320</v>
      </c>
      <c r="K218" t="s">
        <v>87</v>
      </c>
      <c r="L218" t="s">
        <v>88</v>
      </c>
      <c r="M218" t="s">
        <v>89</v>
      </c>
      <c r="N218">
        <v>2</v>
      </c>
      <c r="O218" s="1">
        <v>44671.693564814814</v>
      </c>
      <c r="P218" s="1">
        <v>44671.796087962961</v>
      </c>
      <c r="Q218">
        <v>7280</v>
      </c>
      <c r="R218">
        <v>1578</v>
      </c>
      <c r="S218" t="b">
        <v>0</v>
      </c>
      <c r="T218" t="s">
        <v>90</v>
      </c>
      <c r="U218" t="b">
        <v>0</v>
      </c>
      <c r="V218" t="s">
        <v>356</v>
      </c>
      <c r="W218" s="1">
        <v>44671.74591435185</v>
      </c>
      <c r="X218">
        <v>727</v>
      </c>
      <c r="Y218">
        <v>198</v>
      </c>
      <c r="Z218">
        <v>0</v>
      </c>
      <c r="AA218">
        <v>198</v>
      </c>
      <c r="AB218">
        <v>78</v>
      </c>
      <c r="AC218">
        <v>12</v>
      </c>
      <c r="AD218">
        <v>122</v>
      </c>
      <c r="AE218">
        <v>0</v>
      </c>
      <c r="AF218">
        <v>0</v>
      </c>
      <c r="AG218">
        <v>0</v>
      </c>
      <c r="AH218" t="s">
        <v>116</v>
      </c>
      <c r="AI218" s="1">
        <v>44671.796087962961</v>
      </c>
      <c r="AJ218">
        <v>581</v>
      </c>
      <c r="AK218">
        <v>0</v>
      </c>
      <c r="AL218">
        <v>0</v>
      </c>
      <c r="AM218">
        <v>0</v>
      </c>
      <c r="AN218">
        <v>78</v>
      </c>
      <c r="AO218">
        <v>0</v>
      </c>
      <c r="AP218">
        <v>122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hidden="1" x14ac:dyDescent="0.45">
      <c r="A219" t="s">
        <v>679</v>
      </c>
      <c r="B219" t="s">
        <v>82</v>
      </c>
      <c r="C219" t="s">
        <v>671</v>
      </c>
      <c r="D219" t="s">
        <v>84</v>
      </c>
      <c r="E219" s="2" t="str">
        <f>HYPERLINK("capsilon://?command=openfolder&amp;siteaddress=FAM.docvelocity-na8.net&amp;folderid=FX896D1B2C-8AED-8112-F6A1-EE3EB5F16C58","FX22041610")</f>
        <v>FX22041610</v>
      </c>
      <c r="F219" t="s">
        <v>19</v>
      </c>
      <c r="G219" t="s">
        <v>19</v>
      </c>
      <c r="H219" t="s">
        <v>85</v>
      </c>
      <c r="I219" t="s">
        <v>672</v>
      </c>
      <c r="J219">
        <v>766</v>
      </c>
      <c r="K219" t="s">
        <v>87</v>
      </c>
      <c r="L219" t="s">
        <v>88</v>
      </c>
      <c r="M219" t="s">
        <v>89</v>
      </c>
      <c r="N219">
        <v>2</v>
      </c>
      <c r="O219" s="1">
        <v>44671.697835648149</v>
      </c>
      <c r="P219" s="1">
        <v>44671.797951388886</v>
      </c>
      <c r="Q219">
        <v>6435</v>
      </c>
      <c r="R219">
        <v>2215</v>
      </c>
      <c r="S219" t="b">
        <v>0</v>
      </c>
      <c r="T219" t="s">
        <v>90</v>
      </c>
      <c r="U219" t="b">
        <v>1</v>
      </c>
      <c r="V219" t="s">
        <v>356</v>
      </c>
      <c r="W219" s="1">
        <v>44671.737488425926</v>
      </c>
      <c r="X219">
        <v>1041</v>
      </c>
      <c r="Y219">
        <v>316</v>
      </c>
      <c r="Z219">
        <v>0</v>
      </c>
      <c r="AA219">
        <v>316</v>
      </c>
      <c r="AB219">
        <v>405</v>
      </c>
      <c r="AC219">
        <v>19</v>
      </c>
      <c r="AD219">
        <v>450</v>
      </c>
      <c r="AE219">
        <v>0</v>
      </c>
      <c r="AF219">
        <v>0</v>
      </c>
      <c r="AG219">
        <v>0</v>
      </c>
      <c r="AH219" t="s">
        <v>273</v>
      </c>
      <c r="AI219" s="1">
        <v>44671.797951388886</v>
      </c>
      <c r="AJ219">
        <v>1031</v>
      </c>
      <c r="AK219">
        <v>0</v>
      </c>
      <c r="AL219">
        <v>0</v>
      </c>
      <c r="AM219">
        <v>0</v>
      </c>
      <c r="AN219">
        <v>405</v>
      </c>
      <c r="AO219">
        <v>0</v>
      </c>
      <c r="AP219">
        <v>450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hidden="1" x14ac:dyDescent="0.45">
      <c r="A220" t="s">
        <v>680</v>
      </c>
      <c r="B220" t="s">
        <v>82</v>
      </c>
      <c r="C220" t="s">
        <v>681</v>
      </c>
      <c r="D220" t="s">
        <v>84</v>
      </c>
      <c r="E220" s="2" t="str">
        <f>HYPERLINK("capsilon://?command=openfolder&amp;siteaddress=FAM.docvelocity-na8.net&amp;folderid=FX6A8259AB-4EFB-5D03-F7C4-7D264A5817C6","FX22011658")</f>
        <v>FX22011658</v>
      </c>
      <c r="F220" t="s">
        <v>19</v>
      </c>
      <c r="G220" t="s">
        <v>19</v>
      </c>
      <c r="H220" t="s">
        <v>85</v>
      </c>
      <c r="I220" t="s">
        <v>682</v>
      </c>
      <c r="J220">
        <v>0</v>
      </c>
      <c r="K220" t="s">
        <v>87</v>
      </c>
      <c r="L220" t="s">
        <v>88</v>
      </c>
      <c r="M220" t="s">
        <v>89</v>
      </c>
      <c r="N220">
        <v>2</v>
      </c>
      <c r="O220" s="1">
        <v>44671.708541666667</v>
      </c>
      <c r="P220" s="1">
        <v>44671.796238425923</v>
      </c>
      <c r="Q220">
        <v>7458</v>
      </c>
      <c r="R220">
        <v>119</v>
      </c>
      <c r="S220" t="b">
        <v>0</v>
      </c>
      <c r="T220" t="s">
        <v>90</v>
      </c>
      <c r="U220" t="b">
        <v>0</v>
      </c>
      <c r="V220" t="s">
        <v>356</v>
      </c>
      <c r="W220" s="1">
        <v>44671.747048611112</v>
      </c>
      <c r="X220">
        <v>97</v>
      </c>
      <c r="Y220">
        <v>0</v>
      </c>
      <c r="Z220">
        <v>0</v>
      </c>
      <c r="AA220">
        <v>0</v>
      </c>
      <c r="AB220">
        <v>9</v>
      </c>
      <c r="AC220">
        <v>0</v>
      </c>
      <c r="AD220">
        <v>0</v>
      </c>
      <c r="AE220">
        <v>0</v>
      </c>
      <c r="AF220">
        <v>0</v>
      </c>
      <c r="AG220">
        <v>0</v>
      </c>
      <c r="AH220" t="s">
        <v>116</v>
      </c>
      <c r="AI220" s="1">
        <v>44671.796238425923</v>
      </c>
      <c r="AJ220">
        <v>12</v>
      </c>
      <c r="AK220">
        <v>0</v>
      </c>
      <c r="AL220">
        <v>0</v>
      </c>
      <c r="AM220">
        <v>0</v>
      </c>
      <c r="AN220">
        <v>9</v>
      </c>
      <c r="AO220">
        <v>0</v>
      </c>
      <c r="AP220">
        <v>0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hidden="1" x14ac:dyDescent="0.45">
      <c r="A221" t="s">
        <v>683</v>
      </c>
      <c r="B221" t="s">
        <v>82</v>
      </c>
      <c r="C221" t="s">
        <v>681</v>
      </c>
      <c r="D221" t="s">
        <v>84</v>
      </c>
      <c r="E221" s="2" t="str">
        <f>HYPERLINK("capsilon://?command=openfolder&amp;siteaddress=FAM.docvelocity-na8.net&amp;folderid=FX6A8259AB-4EFB-5D03-F7C4-7D264A5817C6","FX22011658")</f>
        <v>FX22011658</v>
      </c>
      <c r="F221" t="s">
        <v>19</v>
      </c>
      <c r="G221" t="s">
        <v>19</v>
      </c>
      <c r="H221" t="s">
        <v>85</v>
      </c>
      <c r="I221" t="s">
        <v>684</v>
      </c>
      <c r="J221">
        <v>0</v>
      </c>
      <c r="K221" t="s">
        <v>87</v>
      </c>
      <c r="L221" t="s">
        <v>88</v>
      </c>
      <c r="M221" t="s">
        <v>89</v>
      </c>
      <c r="N221">
        <v>2</v>
      </c>
      <c r="O221" s="1">
        <v>44671.712094907409</v>
      </c>
      <c r="P221" s="1">
        <v>44671.798321759263</v>
      </c>
      <c r="Q221">
        <v>7162</v>
      </c>
      <c r="R221">
        <v>288</v>
      </c>
      <c r="S221" t="b">
        <v>0</v>
      </c>
      <c r="T221" t="s">
        <v>90</v>
      </c>
      <c r="U221" t="b">
        <v>0</v>
      </c>
      <c r="V221" t="s">
        <v>356</v>
      </c>
      <c r="W221" s="1">
        <v>44671.74962962963</v>
      </c>
      <c r="X221">
        <v>222</v>
      </c>
      <c r="Y221">
        <v>0</v>
      </c>
      <c r="Z221">
        <v>0</v>
      </c>
      <c r="AA221">
        <v>0</v>
      </c>
      <c r="AB221">
        <v>9</v>
      </c>
      <c r="AC221">
        <v>0</v>
      </c>
      <c r="AD221">
        <v>0</v>
      </c>
      <c r="AE221">
        <v>0</v>
      </c>
      <c r="AF221">
        <v>0</v>
      </c>
      <c r="AG221">
        <v>0</v>
      </c>
      <c r="AH221" t="s">
        <v>273</v>
      </c>
      <c r="AI221" s="1">
        <v>44671.798321759263</v>
      </c>
      <c r="AJ221">
        <v>31</v>
      </c>
      <c r="AK221">
        <v>0</v>
      </c>
      <c r="AL221">
        <v>0</v>
      </c>
      <c r="AM221">
        <v>0</v>
      </c>
      <c r="AN221">
        <v>9</v>
      </c>
      <c r="AO221">
        <v>0</v>
      </c>
      <c r="AP221">
        <v>0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hidden="1" x14ac:dyDescent="0.45">
      <c r="A222" t="s">
        <v>685</v>
      </c>
      <c r="B222" t="s">
        <v>82</v>
      </c>
      <c r="C222" t="s">
        <v>94</v>
      </c>
      <c r="D222" t="s">
        <v>84</v>
      </c>
      <c r="E222" s="2" t="str">
        <f>HYPERLINK("capsilon://?command=openfolder&amp;siteaddress=FAM.docvelocity-na8.net&amp;folderid=FX092F9F5C-04E9-2F3D-DDE6-1F54B7CAD814","FX220210649")</f>
        <v>FX220210649</v>
      </c>
      <c r="F222" t="s">
        <v>19</v>
      </c>
      <c r="G222" t="s">
        <v>19</v>
      </c>
      <c r="H222" t="s">
        <v>85</v>
      </c>
      <c r="I222" t="s">
        <v>686</v>
      </c>
      <c r="J222">
        <v>73</v>
      </c>
      <c r="K222" t="s">
        <v>87</v>
      </c>
      <c r="L222" t="s">
        <v>88</v>
      </c>
      <c r="M222" t="s">
        <v>89</v>
      </c>
      <c r="N222">
        <v>2</v>
      </c>
      <c r="O222" s="1">
        <v>44671.752384259256</v>
      </c>
      <c r="P222" s="1">
        <v>44671.801863425928</v>
      </c>
      <c r="Q222">
        <v>3421</v>
      </c>
      <c r="R222">
        <v>854</v>
      </c>
      <c r="S222" t="b">
        <v>0</v>
      </c>
      <c r="T222" t="s">
        <v>90</v>
      </c>
      <c r="U222" t="b">
        <v>0</v>
      </c>
      <c r="V222" t="s">
        <v>323</v>
      </c>
      <c r="W222" s="1">
        <v>44671.785173611112</v>
      </c>
      <c r="X222">
        <v>591</v>
      </c>
      <c r="Y222">
        <v>43</v>
      </c>
      <c r="Z222">
        <v>0</v>
      </c>
      <c r="AA222">
        <v>43</v>
      </c>
      <c r="AB222">
        <v>0</v>
      </c>
      <c r="AC222">
        <v>16</v>
      </c>
      <c r="AD222">
        <v>30</v>
      </c>
      <c r="AE222">
        <v>0</v>
      </c>
      <c r="AF222">
        <v>0</v>
      </c>
      <c r="AG222">
        <v>0</v>
      </c>
      <c r="AH222" t="s">
        <v>273</v>
      </c>
      <c r="AI222" s="1">
        <v>44671.801863425928</v>
      </c>
      <c r="AJ222">
        <v>222</v>
      </c>
      <c r="AK222">
        <v>1</v>
      </c>
      <c r="AL222">
        <v>0</v>
      </c>
      <c r="AM222">
        <v>1</v>
      </c>
      <c r="AN222">
        <v>0</v>
      </c>
      <c r="AO222">
        <v>1</v>
      </c>
      <c r="AP222">
        <v>29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hidden="1" x14ac:dyDescent="0.45">
      <c r="A223" t="s">
        <v>687</v>
      </c>
      <c r="B223" t="s">
        <v>82</v>
      </c>
      <c r="C223" t="s">
        <v>635</v>
      </c>
      <c r="D223" t="s">
        <v>84</v>
      </c>
      <c r="E223" s="2" t="str">
        <f>HYPERLINK("capsilon://?command=openfolder&amp;siteaddress=FAM.docvelocity-na8.net&amp;folderid=FX2D8530C1-6D05-2265-7491-FB27FCE21A74","FX220313128")</f>
        <v>FX220313128</v>
      </c>
      <c r="F223" t="s">
        <v>19</v>
      </c>
      <c r="G223" t="s">
        <v>19</v>
      </c>
      <c r="H223" t="s">
        <v>85</v>
      </c>
      <c r="I223" t="s">
        <v>688</v>
      </c>
      <c r="J223">
        <v>0</v>
      </c>
      <c r="K223" t="s">
        <v>87</v>
      </c>
      <c r="L223" t="s">
        <v>88</v>
      </c>
      <c r="M223" t="s">
        <v>89</v>
      </c>
      <c r="N223">
        <v>2</v>
      </c>
      <c r="O223" s="1">
        <v>44671.811608796299</v>
      </c>
      <c r="P223" s="1">
        <v>44671.855833333335</v>
      </c>
      <c r="Q223">
        <v>3696</v>
      </c>
      <c r="R223">
        <v>125</v>
      </c>
      <c r="S223" t="b">
        <v>0</v>
      </c>
      <c r="T223" t="s">
        <v>90</v>
      </c>
      <c r="U223" t="b">
        <v>0</v>
      </c>
      <c r="V223" t="s">
        <v>689</v>
      </c>
      <c r="W223" s="1">
        <v>44671.854259259257</v>
      </c>
      <c r="X223">
        <v>78</v>
      </c>
      <c r="Y223">
        <v>0</v>
      </c>
      <c r="Z223">
        <v>0</v>
      </c>
      <c r="AA223">
        <v>0</v>
      </c>
      <c r="AB223">
        <v>52</v>
      </c>
      <c r="AC223">
        <v>0</v>
      </c>
      <c r="AD223">
        <v>0</v>
      </c>
      <c r="AE223">
        <v>0</v>
      </c>
      <c r="AF223">
        <v>0</v>
      </c>
      <c r="AG223">
        <v>0</v>
      </c>
      <c r="AH223" t="s">
        <v>569</v>
      </c>
      <c r="AI223" s="1">
        <v>44671.855833333335</v>
      </c>
      <c r="AJ223">
        <v>47</v>
      </c>
      <c r="AK223">
        <v>0</v>
      </c>
      <c r="AL223">
        <v>0</v>
      </c>
      <c r="AM223">
        <v>0</v>
      </c>
      <c r="AN223">
        <v>52</v>
      </c>
      <c r="AO223">
        <v>0</v>
      </c>
      <c r="AP223">
        <v>0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hidden="1" x14ac:dyDescent="0.45">
      <c r="A224" t="s">
        <v>690</v>
      </c>
      <c r="B224" t="s">
        <v>82</v>
      </c>
      <c r="C224" t="s">
        <v>635</v>
      </c>
      <c r="D224" t="s">
        <v>84</v>
      </c>
      <c r="E224" s="2" t="str">
        <f>HYPERLINK("capsilon://?command=openfolder&amp;siteaddress=FAM.docvelocity-na8.net&amp;folderid=FX2D8530C1-6D05-2265-7491-FB27FCE21A74","FX220313128")</f>
        <v>FX220313128</v>
      </c>
      <c r="F224" t="s">
        <v>19</v>
      </c>
      <c r="G224" t="s">
        <v>19</v>
      </c>
      <c r="H224" t="s">
        <v>85</v>
      </c>
      <c r="I224" t="s">
        <v>691</v>
      </c>
      <c r="J224">
        <v>0</v>
      </c>
      <c r="K224" t="s">
        <v>87</v>
      </c>
      <c r="L224" t="s">
        <v>88</v>
      </c>
      <c r="M224" t="s">
        <v>89</v>
      </c>
      <c r="N224">
        <v>2</v>
      </c>
      <c r="O224" s="1">
        <v>44671.81318287037</v>
      </c>
      <c r="P224" s="1">
        <v>44671.861631944441</v>
      </c>
      <c r="Q224">
        <v>3560</v>
      </c>
      <c r="R224">
        <v>626</v>
      </c>
      <c r="S224" t="b">
        <v>0</v>
      </c>
      <c r="T224" t="s">
        <v>90</v>
      </c>
      <c r="U224" t="b">
        <v>0</v>
      </c>
      <c r="V224" t="s">
        <v>689</v>
      </c>
      <c r="W224" s="1">
        <v>44671.860729166663</v>
      </c>
      <c r="X224">
        <v>558</v>
      </c>
      <c r="Y224">
        <v>0</v>
      </c>
      <c r="Z224">
        <v>0</v>
      </c>
      <c r="AA224">
        <v>0</v>
      </c>
      <c r="AB224">
        <v>52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401</v>
      </c>
      <c r="AI224" s="1">
        <v>44671.861631944441</v>
      </c>
      <c r="AJ224">
        <v>68</v>
      </c>
      <c r="AK224">
        <v>0</v>
      </c>
      <c r="AL224">
        <v>0</v>
      </c>
      <c r="AM224">
        <v>0</v>
      </c>
      <c r="AN224">
        <v>52</v>
      </c>
      <c r="AO224">
        <v>0</v>
      </c>
      <c r="AP224">
        <v>0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hidden="1" x14ac:dyDescent="0.45">
      <c r="A225" t="s">
        <v>692</v>
      </c>
      <c r="B225" t="s">
        <v>82</v>
      </c>
      <c r="C225" t="s">
        <v>207</v>
      </c>
      <c r="D225" t="s">
        <v>84</v>
      </c>
      <c r="E225" s="2" t="str">
        <f>HYPERLINK("capsilon://?command=openfolder&amp;siteaddress=FAM.docvelocity-na8.net&amp;folderid=FXC3A8354E-3AFF-C8F8-1BC3-8FC78FBFBBF6","FX220311235")</f>
        <v>FX220311235</v>
      </c>
      <c r="F225" t="s">
        <v>19</v>
      </c>
      <c r="G225" t="s">
        <v>19</v>
      </c>
      <c r="H225" t="s">
        <v>85</v>
      </c>
      <c r="I225" t="s">
        <v>693</v>
      </c>
      <c r="J225">
        <v>28</v>
      </c>
      <c r="K225" t="s">
        <v>87</v>
      </c>
      <c r="L225" t="s">
        <v>88</v>
      </c>
      <c r="M225" t="s">
        <v>89</v>
      </c>
      <c r="N225">
        <v>2</v>
      </c>
      <c r="O225" s="1">
        <v>44672.345613425925</v>
      </c>
      <c r="P225" s="1">
        <v>44672.352488425924</v>
      </c>
      <c r="Q225">
        <v>160</v>
      </c>
      <c r="R225">
        <v>434</v>
      </c>
      <c r="S225" t="b">
        <v>0</v>
      </c>
      <c r="T225" t="s">
        <v>90</v>
      </c>
      <c r="U225" t="b">
        <v>0</v>
      </c>
      <c r="V225" t="s">
        <v>268</v>
      </c>
      <c r="W225" s="1">
        <v>44672.349456018521</v>
      </c>
      <c r="X225">
        <v>178</v>
      </c>
      <c r="Y225">
        <v>21</v>
      </c>
      <c r="Z225">
        <v>0</v>
      </c>
      <c r="AA225">
        <v>21</v>
      </c>
      <c r="AB225">
        <v>0</v>
      </c>
      <c r="AC225">
        <v>3</v>
      </c>
      <c r="AD225">
        <v>7</v>
      </c>
      <c r="AE225">
        <v>0</v>
      </c>
      <c r="AF225">
        <v>0</v>
      </c>
      <c r="AG225">
        <v>0</v>
      </c>
      <c r="AH225" t="s">
        <v>96</v>
      </c>
      <c r="AI225" s="1">
        <v>44672.352488425924</v>
      </c>
      <c r="AJ225">
        <v>256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6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hidden="1" x14ac:dyDescent="0.45">
      <c r="A226" t="s">
        <v>694</v>
      </c>
      <c r="B226" t="s">
        <v>82</v>
      </c>
      <c r="C226" t="s">
        <v>137</v>
      </c>
      <c r="D226" t="s">
        <v>84</v>
      </c>
      <c r="E226" s="2" t="str">
        <f>HYPERLINK("capsilon://?command=openfolder&amp;siteaddress=FAM.docvelocity-na8.net&amp;folderid=FX8B0F2311-9D8A-C6EF-02D9-BAFDAA81F3ED","FX22037033")</f>
        <v>FX22037033</v>
      </c>
      <c r="F226" t="s">
        <v>19</v>
      </c>
      <c r="G226" t="s">
        <v>19</v>
      </c>
      <c r="H226" t="s">
        <v>85</v>
      </c>
      <c r="I226" t="s">
        <v>695</v>
      </c>
      <c r="J226">
        <v>74</v>
      </c>
      <c r="K226" t="s">
        <v>87</v>
      </c>
      <c r="L226" t="s">
        <v>88</v>
      </c>
      <c r="M226" t="s">
        <v>89</v>
      </c>
      <c r="N226">
        <v>2</v>
      </c>
      <c r="O226" s="1">
        <v>44672.354895833334</v>
      </c>
      <c r="P226" s="1">
        <v>44672.373819444445</v>
      </c>
      <c r="Q226">
        <v>534</v>
      </c>
      <c r="R226">
        <v>1101</v>
      </c>
      <c r="S226" t="b">
        <v>0</v>
      </c>
      <c r="T226" t="s">
        <v>90</v>
      </c>
      <c r="U226" t="b">
        <v>0</v>
      </c>
      <c r="V226" t="s">
        <v>317</v>
      </c>
      <c r="W226" s="1">
        <v>44672.363622685189</v>
      </c>
      <c r="X226">
        <v>417</v>
      </c>
      <c r="Y226">
        <v>69</v>
      </c>
      <c r="Z226">
        <v>0</v>
      </c>
      <c r="AA226">
        <v>69</v>
      </c>
      <c r="AB226">
        <v>0</v>
      </c>
      <c r="AC226">
        <v>2</v>
      </c>
      <c r="AD226">
        <v>5</v>
      </c>
      <c r="AE226">
        <v>0</v>
      </c>
      <c r="AF226">
        <v>0</v>
      </c>
      <c r="AG226">
        <v>0</v>
      </c>
      <c r="AH226" t="s">
        <v>96</v>
      </c>
      <c r="AI226" s="1">
        <v>44672.373819444445</v>
      </c>
      <c r="AJ226">
        <v>684</v>
      </c>
      <c r="AK226">
        <v>2</v>
      </c>
      <c r="AL226">
        <v>0</v>
      </c>
      <c r="AM226">
        <v>2</v>
      </c>
      <c r="AN226">
        <v>0</v>
      </c>
      <c r="AO226">
        <v>2</v>
      </c>
      <c r="AP226">
        <v>3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hidden="1" x14ac:dyDescent="0.45">
      <c r="A227" t="s">
        <v>696</v>
      </c>
      <c r="B227" t="s">
        <v>82</v>
      </c>
      <c r="C227" t="s">
        <v>697</v>
      </c>
      <c r="D227" t="s">
        <v>84</v>
      </c>
      <c r="E227" s="2" t="str">
        <f>HYPERLINK("capsilon://?command=openfolder&amp;siteaddress=FAM.docvelocity-na8.net&amp;folderid=FX67F2FB8A-0298-0F7F-7A59-C9790241C2E7","FX220313755")</f>
        <v>FX220313755</v>
      </c>
      <c r="F227" t="s">
        <v>19</v>
      </c>
      <c r="G227" t="s">
        <v>19</v>
      </c>
      <c r="H227" t="s">
        <v>85</v>
      </c>
      <c r="I227" t="s">
        <v>698</v>
      </c>
      <c r="J227">
        <v>196</v>
      </c>
      <c r="K227" t="s">
        <v>87</v>
      </c>
      <c r="L227" t="s">
        <v>88</v>
      </c>
      <c r="M227" t="s">
        <v>89</v>
      </c>
      <c r="N227">
        <v>2</v>
      </c>
      <c r="O227" s="1">
        <v>44672.381284722222</v>
      </c>
      <c r="P227" s="1">
        <v>44672.403657407405</v>
      </c>
      <c r="Q227">
        <v>286</v>
      </c>
      <c r="R227">
        <v>1647</v>
      </c>
      <c r="S227" t="b">
        <v>0</v>
      </c>
      <c r="T227" t="s">
        <v>90</v>
      </c>
      <c r="U227" t="b">
        <v>0</v>
      </c>
      <c r="V227" t="s">
        <v>317</v>
      </c>
      <c r="W227" s="1">
        <v>44672.390810185185</v>
      </c>
      <c r="X227">
        <v>751</v>
      </c>
      <c r="Y227">
        <v>128</v>
      </c>
      <c r="Z227">
        <v>0</v>
      </c>
      <c r="AA227">
        <v>128</v>
      </c>
      <c r="AB227">
        <v>21</v>
      </c>
      <c r="AC227">
        <v>20</v>
      </c>
      <c r="AD227">
        <v>68</v>
      </c>
      <c r="AE227">
        <v>0</v>
      </c>
      <c r="AF227">
        <v>0</v>
      </c>
      <c r="AG227">
        <v>0</v>
      </c>
      <c r="AH227" t="s">
        <v>96</v>
      </c>
      <c r="AI227" s="1">
        <v>44672.403657407405</v>
      </c>
      <c r="AJ227">
        <v>896</v>
      </c>
      <c r="AK227">
        <v>3</v>
      </c>
      <c r="AL227">
        <v>0</v>
      </c>
      <c r="AM227">
        <v>3</v>
      </c>
      <c r="AN227">
        <v>21</v>
      </c>
      <c r="AO227">
        <v>2</v>
      </c>
      <c r="AP227">
        <v>65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hidden="1" x14ac:dyDescent="0.45">
      <c r="A228" t="s">
        <v>699</v>
      </c>
      <c r="B228" t="s">
        <v>82</v>
      </c>
      <c r="C228" t="s">
        <v>700</v>
      </c>
      <c r="D228" t="s">
        <v>84</v>
      </c>
      <c r="E228" s="2" t="str">
        <f>HYPERLINK("capsilon://?command=openfolder&amp;siteaddress=FAM.docvelocity-na8.net&amp;folderid=FX66358117-9B1A-676A-5C13-5DF0855A7AA2","FX22039947")</f>
        <v>FX22039947</v>
      </c>
      <c r="F228" t="s">
        <v>19</v>
      </c>
      <c r="G228" t="s">
        <v>19</v>
      </c>
      <c r="H228" t="s">
        <v>85</v>
      </c>
      <c r="I228" t="s">
        <v>701</v>
      </c>
      <c r="J228">
        <v>41</v>
      </c>
      <c r="K228" t="s">
        <v>87</v>
      </c>
      <c r="L228" t="s">
        <v>88</v>
      </c>
      <c r="M228" t="s">
        <v>89</v>
      </c>
      <c r="N228">
        <v>2</v>
      </c>
      <c r="O228" s="1">
        <v>44672.385300925926</v>
      </c>
      <c r="P228" s="1">
        <v>44672.405821759261</v>
      </c>
      <c r="Q228">
        <v>1362</v>
      </c>
      <c r="R228">
        <v>411</v>
      </c>
      <c r="S228" t="b">
        <v>0</v>
      </c>
      <c r="T228" t="s">
        <v>90</v>
      </c>
      <c r="U228" t="b">
        <v>0</v>
      </c>
      <c r="V228" t="s">
        <v>268</v>
      </c>
      <c r="W228" s="1">
        <v>44672.39471064815</v>
      </c>
      <c r="X228">
        <v>208</v>
      </c>
      <c r="Y228">
        <v>36</v>
      </c>
      <c r="Z228">
        <v>0</v>
      </c>
      <c r="AA228">
        <v>36</v>
      </c>
      <c r="AB228">
        <v>0</v>
      </c>
      <c r="AC228">
        <v>1</v>
      </c>
      <c r="AD228">
        <v>5</v>
      </c>
      <c r="AE228">
        <v>0</v>
      </c>
      <c r="AF228">
        <v>0</v>
      </c>
      <c r="AG228">
        <v>0</v>
      </c>
      <c r="AH228" t="s">
        <v>96</v>
      </c>
      <c r="AI228" s="1">
        <v>44672.405821759261</v>
      </c>
      <c r="AJ228">
        <v>186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5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hidden="1" x14ac:dyDescent="0.45">
      <c r="A229" t="s">
        <v>702</v>
      </c>
      <c r="B229" t="s">
        <v>82</v>
      </c>
      <c r="C229" t="s">
        <v>703</v>
      </c>
      <c r="D229" t="s">
        <v>84</v>
      </c>
      <c r="E229" s="2" t="str">
        <f>HYPERLINK("capsilon://?command=openfolder&amp;siteaddress=FAM.docvelocity-na8.net&amp;folderid=FX93665A46-2DDA-BFBE-2FCD-1E7AE9B3727A","FX220210211")</f>
        <v>FX220210211</v>
      </c>
      <c r="F229" t="s">
        <v>19</v>
      </c>
      <c r="G229" t="s">
        <v>19</v>
      </c>
      <c r="H229" t="s">
        <v>85</v>
      </c>
      <c r="I229" t="s">
        <v>704</v>
      </c>
      <c r="J229">
        <v>0</v>
      </c>
      <c r="K229" t="s">
        <v>87</v>
      </c>
      <c r="L229" t="s">
        <v>88</v>
      </c>
      <c r="M229" t="s">
        <v>89</v>
      </c>
      <c r="N229">
        <v>2</v>
      </c>
      <c r="O229" s="1">
        <v>44672.399236111109</v>
      </c>
      <c r="P229" s="1">
        <v>44672.414479166669</v>
      </c>
      <c r="Q229">
        <v>320</v>
      </c>
      <c r="R229">
        <v>997</v>
      </c>
      <c r="S229" t="b">
        <v>0</v>
      </c>
      <c r="T229" t="s">
        <v>90</v>
      </c>
      <c r="U229" t="b">
        <v>0</v>
      </c>
      <c r="V229" t="s">
        <v>317</v>
      </c>
      <c r="W229" s="1">
        <v>44672.409791666665</v>
      </c>
      <c r="X229">
        <v>610</v>
      </c>
      <c r="Y229">
        <v>74</v>
      </c>
      <c r="Z229">
        <v>0</v>
      </c>
      <c r="AA229">
        <v>74</v>
      </c>
      <c r="AB229">
        <v>0</v>
      </c>
      <c r="AC229">
        <v>18</v>
      </c>
      <c r="AD229">
        <v>-74</v>
      </c>
      <c r="AE229">
        <v>0</v>
      </c>
      <c r="AF229">
        <v>0</v>
      </c>
      <c r="AG229">
        <v>0</v>
      </c>
      <c r="AH229" t="s">
        <v>96</v>
      </c>
      <c r="AI229" s="1">
        <v>44672.414479166669</v>
      </c>
      <c r="AJ229">
        <v>387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-74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hidden="1" x14ac:dyDescent="0.45">
      <c r="A230" t="s">
        <v>705</v>
      </c>
      <c r="B230" t="s">
        <v>82</v>
      </c>
      <c r="C230" t="s">
        <v>489</v>
      </c>
      <c r="D230" t="s">
        <v>84</v>
      </c>
      <c r="E230" s="2" t="str">
        <f>HYPERLINK("capsilon://?command=openfolder&amp;siteaddress=FAM.docvelocity-na8.net&amp;folderid=FXBB54D097-7F31-574B-E474-BE1EAFB7123B","FX220110553")</f>
        <v>FX220110553</v>
      </c>
      <c r="F230" t="s">
        <v>19</v>
      </c>
      <c r="G230" t="s">
        <v>19</v>
      </c>
      <c r="H230" t="s">
        <v>85</v>
      </c>
      <c r="I230" t="s">
        <v>706</v>
      </c>
      <c r="J230">
        <v>0</v>
      </c>
      <c r="K230" t="s">
        <v>87</v>
      </c>
      <c r="L230" t="s">
        <v>88</v>
      </c>
      <c r="M230" t="s">
        <v>89</v>
      </c>
      <c r="N230">
        <v>2</v>
      </c>
      <c r="O230" s="1">
        <v>44672.414571759262</v>
      </c>
      <c r="P230" s="1">
        <v>44672.42591435185</v>
      </c>
      <c r="Q230">
        <v>498</v>
      </c>
      <c r="R230">
        <v>482</v>
      </c>
      <c r="S230" t="b">
        <v>0</v>
      </c>
      <c r="T230" t="s">
        <v>90</v>
      </c>
      <c r="U230" t="b">
        <v>0</v>
      </c>
      <c r="V230" t="s">
        <v>268</v>
      </c>
      <c r="W230" s="1">
        <v>44672.421631944446</v>
      </c>
      <c r="X230">
        <v>258</v>
      </c>
      <c r="Y230">
        <v>52</v>
      </c>
      <c r="Z230">
        <v>0</v>
      </c>
      <c r="AA230">
        <v>52</v>
      </c>
      <c r="AB230">
        <v>0</v>
      </c>
      <c r="AC230">
        <v>40</v>
      </c>
      <c r="AD230">
        <v>-52</v>
      </c>
      <c r="AE230">
        <v>0</v>
      </c>
      <c r="AF230">
        <v>0</v>
      </c>
      <c r="AG230">
        <v>0</v>
      </c>
      <c r="AH230" t="s">
        <v>96</v>
      </c>
      <c r="AI230" s="1">
        <v>44672.42591435185</v>
      </c>
      <c r="AJ230">
        <v>224</v>
      </c>
      <c r="AK230">
        <v>1</v>
      </c>
      <c r="AL230">
        <v>0</v>
      </c>
      <c r="AM230">
        <v>1</v>
      </c>
      <c r="AN230">
        <v>0</v>
      </c>
      <c r="AO230">
        <v>1</v>
      </c>
      <c r="AP230">
        <v>-53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hidden="1" x14ac:dyDescent="0.45">
      <c r="A231" t="s">
        <v>707</v>
      </c>
      <c r="B231" t="s">
        <v>82</v>
      </c>
      <c r="C231" t="s">
        <v>468</v>
      </c>
      <c r="D231" t="s">
        <v>84</v>
      </c>
      <c r="E231" s="2" t="str">
        <f>HYPERLINK("capsilon://?command=openfolder&amp;siteaddress=FAM.docvelocity-na8.net&amp;folderid=FXCE84A39F-AD93-F295-1F78-2CFD54773E44","FX22018360")</f>
        <v>FX22018360</v>
      </c>
      <c r="F231" t="s">
        <v>19</v>
      </c>
      <c r="G231" t="s">
        <v>19</v>
      </c>
      <c r="H231" t="s">
        <v>85</v>
      </c>
      <c r="I231" t="s">
        <v>708</v>
      </c>
      <c r="J231">
        <v>0</v>
      </c>
      <c r="K231" t="s">
        <v>87</v>
      </c>
      <c r="L231" t="s">
        <v>88</v>
      </c>
      <c r="M231" t="s">
        <v>89</v>
      </c>
      <c r="N231">
        <v>2</v>
      </c>
      <c r="O231" s="1">
        <v>44672.415763888886</v>
      </c>
      <c r="P231" s="1">
        <v>44672.426238425927</v>
      </c>
      <c r="Q231">
        <v>816</v>
      </c>
      <c r="R231">
        <v>89</v>
      </c>
      <c r="S231" t="b">
        <v>0</v>
      </c>
      <c r="T231" t="s">
        <v>90</v>
      </c>
      <c r="U231" t="b">
        <v>0</v>
      </c>
      <c r="V231" t="s">
        <v>268</v>
      </c>
      <c r="W231" s="1">
        <v>44672.422280092593</v>
      </c>
      <c r="X231">
        <v>55</v>
      </c>
      <c r="Y231">
        <v>0</v>
      </c>
      <c r="Z231">
        <v>0</v>
      </c>
      <c r="AA231">
        <v>0</v>
      </c>
      <c r="AB231">
        <v>52</v>
      </c>
      <c r="AC231">
        <v>0</v>
      </c>
      <c r="AD231">
        <v>0</v>
      </c>
      <c r="AE231">
        <v>0</v>
      </c>
      <c r="AF231">
        <v>0</v>
      </c>
      <c r="AG231">
        <v>0</v>
      </c>
      <c r="AH231" t="s">
        <v>96</v>
      </c>
      <c r="AI231" s="1">
        <v>44672.426238425927</v>
      </c>
      <c r="AJ231">
        <v>27</v>
      </c>
      <c r="AK231">
        <v>0</v>
      </c>
      <c r="AL231">
        <v>0</v>
      </c>
      <c r="AM231">
        <v>0</v>
      </c>
      <c r="AN231">
        <v>52</v>
      </c>
      <c r="AO231">
        <v>0</v>
      </c>
      <c r="AP231">
        <v>0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hidden="1" x14ac:dyDescent="0.45">
      <c r="A232" t="s">
        <v>709</v>
      </c>
      <c r="B232" t="s">
        <v>82</v>
      </c>
      <c r="C232" t="s">
        <v>710</v>
      </c>
      <c r="D232" t="s">
        <v>84</v>
      </c>
      <c r="E232" s="2" t="str">
        <f>HYPERLINK("capsilon://?command=openfolder&amp;siteaddress=FAM.docvelocity-na8.net&amp;folderid=FXAAB12710-5F19-9AEE-1998-931CEC3C0ABA","FX22043249")</f>
        <v>FX22043249</v>
      </c>
      <c r="F232" t="s">
        <v>19</v>
      </c>
      <c r="G232" t="s">
        <v>19</v>
      </c>
      <c r="H232" t="s">
        <v>85</v>
      </c>
      <c r="I232" t="s">
        <v>711</v>
      </c>
      <c r="J232">
        <v>549</v>
      </c>
      <c r="K232" t="s">
        <v>87</v>
      </c>
      <c r="L232" t="s">
        <v>88</v>
      </c>
      <c r="M232" t="s">
        <v>89</v>
      </c>
      <c r="N232">
        <v>2</v>
      </c>
      <c r="O232" s="1">
        <v>44672.450775462959</v>
      </c>
      <c r="P232" s="1">
        <v>44672.546886574077</v>
      </c>
      <c r="Q232">
        <v>2614</v>
      </c>
      <c r="R232">
        <v>5690</v>
      </c>
      <c r="S232" t="b">
        <v>0</v>
      </c>
      <c r="T232" t="s">
        <v>90</v>
      </c>
      <c r="U232" t="b">
        <v>0</v>
      </c>
      <c r="V232" t="s">
        <v>184</v>
      </c>
      <c r="W232" s="1">
        <v>44672.517824074072</v>
      </c>
      <c r="X232">
        <v>1370</v>
      </c>
      <c r="Y232">
        <v>471</v>
      </c>
      <c r="Z232">
        <v>0</v>
      </c>
      <c r="AA232">
        <v>471</v>
      </c>
      <c r="AB232">
        <v>0</v>
      </c>
      <c r="AC232">
        <v>31</v>
      </c>
      <c r="AD232">
        <v>78</v>
      </c>
      <c r="AE232">
        <v>0</v>
      </c>
      <c r="AF232">
        <v>0</v>
      </c>
      <c r="AG232">
        <v>0</v>
      </c>
      <c r="AH232" t="s">
        <v>273</v>
      </c>
      <c r="AI232" s="1">
        <v>44672.546886574077</v>
      </c>
      <c r="AJ232">
        <v>2370</v>
      </c>
      <c r="AK232">
        <v>11</v>
      </c>
      <c r="AL232">
        <v>0</v>
      </c>
      <c r="AM232">
        <v>11</v>
      </c>
      <c r="AN232">
        <v>0</v>
      </c>
      <c r="AO232">
        <v>11</v>
      </c>
      <c r="AP232">
        <v>67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hidden="1" x14ac:dyDescent="0.45">
      <c r="A233" t="s">
        <v>712</v>
      </c>
      <c r="B233" t="s">
        <v>82</v>
      </c>
      <c r="C233" t="s">
        <v>559</v>
      </c>
      <c r="D233" t="s">
        <v>84</v>
      </c>
      <c r="E233" s="2" t="str">
        <f>HYPERLINK("capsilon://?command=openfolder&amp;siteaddress=FAM.docvelocity-na8.net&amp;folderid=FX551027BD-5485-0476-52ED-6A589C13F784","FX220313451")</f>
        <v>FX220313451</v>
      </c>
      <c r="F233" t="s">
        <v>19</v>
      </c>
      <c r="G233" t="s">
        <v>19</v>
      </c>
      <c r="H233" t="s">
        <v>85</v>
      </c>
      <c r="I233" t="s">
        <v>713</v>
      </c>
      <c r="J233">
        <v>28</v>
      </c>
      <c r="K233" t="s">
        <v>87</v>
      </c>
      <c r="L233" t="s">
        <v>88</v>
      </c>
      <c r="M233" t="s">
        <v>89</v>
      </c>
      <c r="N233">
        <v>2</v>
      </c>
      <c r="O233" s="1">
        <v>44672.450798611113</v>
      </c>
      <c r="P233" s="1">
        <v>44672.455243055556</v>
      </c>
      <c r="Q233">
        <v>82</v>
      </c>
      <c r="R233">
        <v>302</v>
      </c>
      <c r="S233" t="b">
        <v>0</v>
      </c>
      <c r="T233" t="s">
        <v>90</v>
      </c>
      <c r="U233" t="b">
        <v>0</v>
      </c>
      <c r="V233" t="s">
        <v>111</v>
      </c>
      <c r="W233" s="1">
        <v>44672.453182870369</v>
      </c>
      <c r="X233">
        <v>152</v>
      </c>
      <c r="Y233">
        <v>21</v>
      </c>
      <c r="Z233">
        <v>0</v>
      </c>
      <c r="AA233">
        <v>21</v>
      </c>
      <c r="AB233">
        <v>0</v>
      </c>
      <c r="AC233">
        <v>1</v>
      </c>
      <c r="AD233">
        <v>7</v>
      </c>
      <c r="AE233">
        <v>0</v>
      </c>
      <c r="AF233">
        <v>0</v>
      </c>
      <c r="AG233">
        <v>0</v>
      </c>
      <c r="AH233" t="s">
        <v>96</v>
      </c>
      <c r="AI233" s="1">
        <v>44672.455243055556</v>
      </c>
      <c r="AJ233">
        <v>150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hidden="1" x14ac:dyDescent="0.45">
      <c r="A234" t="s">
        <v>714</v>
      </c>
      <c r="B234" t="s">
        <v>82</v>
      </c>
      <c r="C234" t="s">
        <v>284</v>
      </c>
      <c r="D234" t="s">
        <v>84</v>
      </c>
      <c r="E234" s="2" t="str">
        <f>HYPERLINK("capsilon://?command=openfolder&amp;siteaddress=FAM.docvelocity-na8.net&amp;folderid=FX551C93B8-8BD0-AA0D-835F-DD27BC574B81","FX22043190")</f>
        <v>FX22043190</v>
      </c>
      <c r="F234" t="s">
        <v>19</v>
      </c>
      <c r="G234" t="s">
        <v>19</v>
      </c>
      <c r="H234" t="s">
        <v>85</v>
      </c>
      <c r="I234" t="s">
        <v>715</v>
      </c>
      <c r="J234">
        <v>54</v>
      </c>
      <c r="K234" t="s">
        <v>87</v>
      </c>
      <c r="L234" t="s">
        <v>88</v>
      </c>
      <c r="M234" t="s">
        <v>89</v>
      </c>
      <c r="N234">
        <v>2</v>
      </c>
      <c r="O234" s="1">
        <v>44672.461655092593</v>
      </c>
      <c r="P234" s="1">
        <v>44672.468576388892</v>
      </c>
      <c r="Q234">
        <v>153</v>
      </c>
      <c r="R234">
        <v>445</v>
      </c>
      <c r="S234" t="b">
        <v>0</v>
      </c>
      <c r="T234" t="s">
        <v>90</v>
      </c>
      <c r="U234" t="b">
        <v>0</v>
      </c>
      <c r="V234" t="s">
        <v>131</v>
      </c>
      <c r="W234" s="1">
        <v>44672.465185185189</v>
      </c>
      <c r="X234">
        <v>271</v>
      </c>
      <c r="Y234">
        <v>49</v>
      </c>
      <c r="Z234">
        <v>0</v>
      </c>
      <c r="AA234">
        <v>49</v>
      </c>
      <c r="AB234">
        <v>0</v>
      </c>
      <c r="AC234">
        <v>0</v>
      </c>
      <c r="AD234">
        <v>5</v>
      </c>
      <c r="AE234">
        <v>0</v>
      </c>
      <c r="AF234">
        <v>0</v>
      </c>
      <c r="AG234">
        <v>0</v>
      </c>
      <c r="AH234" t="s">
        <v>120</v>
      </c>
      <c r="AI234" s="1">
        <v>44672.468576388892</v>
      </c>
      <c r="AJ234">
        <v>174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5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hidden="1" x14ac:dyDescent="0.45">
      <c r="A235" t="s">
        <v>716</v>
      </c>
      <c r="B235" t="s">
        <v>82</v>
      </c>
      <c r="C235" t="s">
        <v>717</v>
      </c>
      <c r="D235" t="s">
        <v>84</v>
      </c>
      <c r="E235" s="2" t="str">
        <f>HYPERLINK("capsilon://?command=openfolder&amp;siteaddress=FAM.docvelocity-na8.net&amp;folderid=FXEA031A15-529A-4EEA-0309-3945F35995EB","FX220311036")</f>
        <v>FX220311036</v>
      </c>
      <c r="F235" t="s">
        <v>19</v>
      </c>
      <c r="G235" t="s">
        <v>19</v>
      </c>
      <c r="H235" t="s">
        <v>85</v>
      </c>
      <c r="I235" t="s">
        <v>718</v>
      </c>
      <c r="J235">
        <v>28</v>
      </c>
      <c r="K235" t="s">
        <v>87</v>
      </c>
      <c r="L235" t="s">
        <v>88</v>
      </c>
      <c r="M235" t="s">
        <v>89</v>
      </c>
      <c r="N235">
        <v>2</v>
      </c>
      <c r="O235" s="1">
        <v>44672.472314814811</v>
      </c>
      <c r="P235" s="1">
        <v>44672.49015046296</v>
      </c>
      <c r="Q235">
        <v>1172</v>
      </c>
      <c r="R235">
        <v>369</v>
      </c>
      <c r="S235" t="b">
        <v>0</v>
      </c>
      <c r="T235" t="s">
        <v>90</v>
      </c>
      <c r="U235" t="b">
        <v>0</v>
      </c>
      <c r="V235" t="s">
        <v>131</v>
      </c>
      <c r="W235" s="1">
        <v>44672.475393518522</v>
      </c>
      <c r="X235">
        <v>261</v>
      </c>
      <c r="Y235">
        <v>21</v>
      </c>
      <c r="Z235">
        <v>0</v>
      </c>
      <c r="AA235">
        <v>21</v>
      </c>
      <c r="AB235">
        <v>0</v>
      </c>
      <c r="AC235">
        <v>0</v>
      </c>
      <c r="AD235">
        <v>7</v>
      </c>
      <c r="AE235">
        <v>0</v>
      </c>
      <c r="AF235">
        <v>0</v>
      </c>
      <c r="AG235">
        <v>0</v>
      </c>
      <c r="AH235" t="s">
        <v>116</v>
      </c>
      <c r="AI235" s="1">
        <v>44672.49015046296</v>
      </c>
      <c r="AJ235">
        <v>108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hidden="1" x14ac:dyDescent="0.45">
      <c r="A236" t="s">
        <v>719</v>
      </c>
      <c r="B236" t="s">
        <v>82</v>
      </c>
      <c r="C236" t="s">
        <v>720</v>
      </c>
      <c r="D236" t="s">
        <v>84</v>
      </c>
      <c r="E236" s="2" t="str">
        <f>HYPERLINK("capsilon://?command=openfolder&amp;siteaddress=FAM.docvelocity-na8.net&amp;folderid=FX5F4A121D-14E3-5FFA-8EAE-E213029EAD31","FX220311725")</f>
        <v>FX220311725</v>
      </c>
      <c r="F236" t="s">
        <v>19</v>
      </c>
      <c r="G236" t="s">
        <v>19</v>
      </c>
      <c r="H236" t="s">
        <v>85</v>
      </c>
      <c r="I236" t="s">
        <v>721</v>
      </c>
      <c r="J236">
        <v>164</v>
      </c>
      <c r="K236" t="s">
        <v>87</v>
      </c>
      <c r="L236" t="s">
        <v>88</v>
      </c>
      <c r="M236" t="s">
        <v>89</v>
      </c>
      <c r="N236">
        <v>2</v>
      </c>
      <c r="O236" s="1">
        <v>44672.474490740744</v>
      </c>
      <c r="P236" s="1">
        <v>44672.495844907404</v>
      </c>
      <c r="Q236">
        <v>647</v>
      </c>
      <c r="R236">
        <v>1198</v>
      </c>
      <c r="S236" t="b">
        <v>0</v>
      </c>
      <c r="T236" t="s">
        <v>90</v>
      </c>
      <c r="U236" t="b">
        <v>0</v>
      </c>
      <c r="V236" t="s">
        <v>111</v>
      </c>
      <c r="W236" s="1">
        <v>44672.48170138889</v>
      </c>
      <c r="X236">
        <v>602</v>
      </c>
      <c r="Y236">
        <v>140</v>
      </c>
      <c r="Z236">
        <v>0</v>
      </c>
      <c r="AA236">
        <v>140</v>
      </c>
      <c r="AB236">
        <v>0</v>
      </c>
      <c r="AC236">
        <v>5</v>
      </c>
      <c r="AD236">
        <v>24</v>
      </c>
      <c r="AE236">
        <v>0</v>
      </c>
      <c r="AF236">
        <v>0</v>
      </c>
      <c r="AG236">
        <v>0</v>
      </c>
      <c r="AH236" t="s">
        <v>185</v>
      </c>
      <c r="AI236" s="1">
        <v>44672.495844907404</v>
      </c>
      <c r="AJ236">
        <v>596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24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hidden="1" x14ac:dyDescent="0.45">
      <c r="A237" t="s">
        <v>722</v>
      </c>
      <c r="B237" t="s">
        <v>82</v>
      </c>
      <c r="C237" t="s">
        <v>723</v>
      </c>
      <c r="D237" t="s">
        <v>84</v>
      </c>
      <c r="E237" s="2" t="str">
        <f>HYPERLINK("capsilon://?command=openfolder&amp;siteaddress=FAM.docvelocity-na8.net&amp;folderid=FX01E2EE6B-D06D-1CD3-B3BC-CFFCF95CBFB6","FX22047441")</f>
        <v>FX22047441</v>
      </c>
      <c r="F237" t="s">
        <v>19</v>
      </c>
      <c r="G237" t="s">
        <v>19</v>
      </c>
      <c r="H237" t="s">
        <v>85</v>
      </c>
      <c r="I237" t="s">
        <v>724</v>
      </c>
      <c r="J237">
        <v>164</v>
      </c>
      <c r="K237" t="s">
        <v>87</v>
      </c>
      <c r="L237" t="s">
        <v>88</v>
      </c>
      <c r="M237" t="s">
        <v>89</v>
      </c>
      <c r="N237">
        <v>2</v>
      </c>
      <c r="O237" s="1">
        <v>44672.48296296296</v>
      </c>
      <c r="P237" s="1">
        <v>44672.496064814812</v>
      </c>
      <c r="Q237">
        <v>58</v>
      </c>
      <c r="R237">
        <v>1074</v>
      </c>
      <c r="S237" t="b">
        <v>0</v>
      </c>
      <c r="T237" t="s">
        <v>90</v>
      </c>
      <c r="U237" t="b">
        <v>0</v>
      </c>
      <c r="V237" t="s">
        <v>111</v>
      </c>
      <c r="W237" s="1">
        <v>44672.489618055559</v>
      </c>
      <c r="X237">
        <v>564</v>
      </c>
      <c r="Y237">
        <v>140</v>
      </c>
      <c r="Z237">
        <v>0</v>
      </c>
      <c r="AA237">
        <v>140</v>
      </c>
      <c r="AB237">
        <v>0</v>
      </c>
      <c r="AC237">
        <v>0</v>
      </c>
      <c r="AD237">
        <v>24</v>
      </c>
      <c r="AE237">
        <v>0</v>
      </c>
      <c r="AF237">
        <v>0</v>
      </c>
      <c r="AG237">
        <v>0</v>
      </c>
      <c r="AH237" t="s">
        <v>116</v>
      </c>
      <c r="AI237" s="1">
        <v>44672.496064814812</v>
      </c>
      <c r="AJ237">
        <v>510</v>
      </c>
      <c r="AK237">
        <v>5</v>
      </c>
      <c r="AL237">
        <v>0</v>
      </c>
      <c r="AM237">
        <v>5</v>
      </c>
      <c r="AN237">
        <v>0</v>
      </c>
      <c r="AO237">
        <v>4</v>
      </c>
      <c r="AP237">
        <v>19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hidden="1" x14ac:dyDescent="0.45">
      <c r="A238" t="s">
        <v>725</v>
      </c>
      <c r="B238" t="s">
        <v>82</v>
      </c>
      <c r="C238" t="s">
        <v>726</v>
      </c>
      <c r="D238" t="s">
        <v>84</v>
      </c>
      <c r="E238" s="2" t="str">
        <f>HYPERLINK("capsilon://?command=openfolder&amp;siteaddress=FAM.docvelocity-na8.net&amp;folderid=FX29ADB698-FD84-1A47-C6DC-4CF240569975","FX22042339")</f>
        <v>FX22042339</v>
      </c>
      <c r="F238" t="s">
        <v>19</v>
      </c>
      <c r="G238" t="s">
        <v>19</v>
      </c>
      <c r="H238" t="s">
        <v>85</v>
      </c>
      <c r="I238" t="s">
        <v>727</v>
      </c>
      <c r="J238">
        <v>165</v>
      </c>
      <c r="K238" t="s">
        <v>87</v>
      </c>
      <c r="L238" t="s">
        <v>88</v>
      </c>
      <c r="M238" t="s">
        <v>89</v>
      </c>
      <c r="N238">
        <v>2</v>
      </c>
      <c r="O238" s="1">
        <v>44672.483912037038</v>
      </c>
      <c r="P238" s="1">
        <v>44672.502256944441</v>
      </c>
      <c r="Q238">
        <v>193</v>
      </c>
      <c r="R238">
        <v>1392</v>
      </c>
      <c r="S238" t="b">
        <v>0</v>
      </c>
      <c r="T238" t="s">
        <v>90</v>
      </c>
      <c r="U238" t="b">
        <v>0</v>
      </c>
      <c r="V238" t="s">
        <v>356</v>
      </c>
      <c r="W238" s="1">
        <v>44672.494259259256</v>
      </c>
      <c r="X238">
        <v>776</v>
      </c>
      <c r="Y238">
        <v>148</v>
      </c>
      <c r="Z238">
        <v>0</v>
      </c>
      <c r="AA238">
        <v>148</v>
      </c>
      <c r="AB238">
        <v>0</v>
      </c>
      <c r="AC238">
        <v>7</v>
      </c>
      <c r="AD238">
        <v>17</v>
      </c>
      <c r="AE238">
        <v>0</v>
      </c>
      <c r="AF238">
        <v>0</v>
      </c>
      <c r="AG238">
        <v>0</v>
      </c>
      <c r="AH238" t="s">
        <v>185</v>
      </c>
      <c r="AI238" s="1">
        <v>44672.502256944441</v>
      </c>
      <c r="AJ238">
        <v>553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17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hidden="1" x14ac:dyDescent="0.45">
      <c r="A239" t="s">
        <v>728</v>
      </c>
      <c r="B239" t="s">
        <v>82</v>
      </c>
      <c r="C239" t="s">
        <v>729</v>
      </c>
      <c r="D239" t="s">
        <v>84</v>
      </c>
      <c r="E239" s="2" t="str">
        <f>HYPERLINK("capsilon://?command=openfolder&amp;siteaddress=FAM.docvelocity-na8.net&amp;folderid=FXEA6B53A3-75D3-4A29-3CDC-45038EA27B7D","FX220313182")</f>
        <v>FX220313182</v>
      </c>
      <c r="F239" t="s">
        <v>19</v>
      </c>
      <c r="G239" t="s">
        <v>19</v>
      </c>
      <c r="H239" t="s">
        <v>85</v>
      </c>
      <c r="I239" t="s">
        <v>730</v>
      </c>
      <c r="J239">
        <v>84</v>
      </c>
      <c r="K239" t="s">
        <v>87</v>
      </c>
      <c r="L239" t="s">
        <v>88</v>
      </c>
      <c r="M239" t="s">
        <v>89</v>
      </c>
      <c r="N239">
        <v>2</v>
      </c>
      <c r="O239" s="1">
        <v>44672.503078703703</v>
      </c>
      <c r="P239" s="1">
        <v>44672.550370370373</v>
      </c>
      <c r="Q239">
        <v>1514</v>
      </c>
      <c r="R239">
        <v>2572</v>
      </c>
      <c r="S239" t="b">
        <v>0</v>
      </c>
      <c r="T239" t="s">
        <v>90</v>
      </c>
      <c r="U239" t="b">
        <v>0</v>
      </c>
      <c r="V239" t="s">
        <v>356</v>
      </c>
      <c r="W239" s="1">
        <v>44672.527106481481</v>
      </c>
      <c r="X239">
        <v>1824</v>
      </c>
      <c r="Y239">
        <v>119</v>
      </c>
      <c r="Z239">
        <v>0</v>
      </c>
      <c r="AA239">
        <v>119</v>
      </c>
      <c r="AB239">
        <v>0</v>
      </c>
      <c r="AC239">
        <v>91</v>
      </c>
      <c r="AD239">
        <v>-35</v>
      </c>
      <c r="AE239">
        <v>0</v>
      </c>
      <c r="AF239">
        <v>0</v>
      </c>
      <c r="AG239">
        <v>0</v>
      </c>
      <c r="AH239" t="s">
        <v>185</v>
      </c>
      <c r="AI239" s="1">
        <v>44672.550370370373</v>
      </c>
      <c r="AJ239">
        <v>718</v>
      </c>
      <c r="AK239">
        <v>8</v>
      </c>
      <c r="AL239">
        <v>0</v>
      </c>
      <c r="AM239">
        <v>8</v>
      </c>
      <c r="AN239">
        <v>0</v>
      </c>
      <c r="AO239">
        <v>5</v>
      </c>
      <c r="AP239">
        <v>-43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hidden="1" x14ac:dyDescent="0.45">
      <c r="A240" t="s">
        <v>731</v>
      </c>
      <c r="B240" t="s">
        <v>82</v>
      </c>
      <c r="C240" t="s">
        <v>559</v>
      </c>
      <c r="D240" t="s">
        <v>84</v>
      </c>
      <c r="E240" s="2" t="str">
        <f>HYPERLINK("capsilon://?command=openfolder&amp;siteaddress=FAM.docvelocity-na8.net&amp;folderid=FX551027BD-5485-0476-52ED-6A589C13F784","FX220313451")</f>
        <v>FX220313451</v>
      </c>
      <c r="F240" t="s">
        <v>19</v>
      </c>
      <c r="G240" t="s">
        <v>19</v>
      </c>
      <c r="H240" t="s">
        <v>85</v>
      </c>
      <c r="I240" t="s">
        <v>732</v>
      </c>
      <c r="J240">
        <v>50</v>
      </c>
      <c r="K240" t="s">
        <v>87</v>
      </c>
      <c r="L240" t="s">
        <v>88</v>
      </c>
      <c r="M240" t="s">
        <v>89</v>
      </c>
      <c r="N240">
        <v>2</v>
      </c>
      <c r="O240" s="1">
        <v>44672.545381944445</v>
      </c>
      <c r="P240" s="1">
        <v>44672.580127314817</v>
      </c>
      <c r="Q240">
        <v>2043</v>
      </c>
      <c r="R240">
        <v>959</v>
      </c>
      <c r="S240" t="b">
        <v>0</v>
      </c>
      <c r="T240" t="s">
        <v>90</v>
      </c>
      <c r="U240" t="b">
        <v>0</v>
      </c>
      <c r="V240" t="s">
        <v>131</v>
      </c>
      <c r="W240" s="1">
        <v>44672.551770833335</v>
      </c>
      <c r="X240">
        <v>546</v>
      </c>
      <c r="Y240">
        <v>66</v>
      </c>
      <c r="Z240">
        <v>0</v>
      </c>
      <c r="AA240">
        <v>66</v>
      </c>
      <c r="AB240">
        <v>0</v>
      </c>
      <c r="AC240">
        <v>17</v>
      </c>
      <c r="AD240">
        <v>-16</v>
      </c>
      <c r="AE240">
        <v>0</v>
      </c>
      <c r="AF240">
        <v>0</v>
      </c>
      <c r="AG240">
        <v>0</v>
      </c>
      <c r="AH240" t="s">
        <v>185</v>
      </c>
      <c r="AI240" s="1">
        <v>44672.580127314817</v>
      </c>
      <c r="AJ240">
        <v>234</v>
      </c>
      <c r="AK240">
        <v>2</v>
      </c>
      <c r="AL240">
        <v>0</v>
      </c>
      <c r="AM240">
        <v>2</v>
      </c>
      <c r="AN240">
        <v>0</v>
      </c>
      <c r="AO240">
        <v>2</v>
      </c>
      <c r="AP240">
        <v>-18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hidden="1" x14ac:dyDescent="0.45">
      <c r="A241" t="s">
        <v>733</v>
      </c>
      <c r="B241" t="s">
        <v>82</v>
      </c>
      <c r="C241" t="s">
        <v>559</v>
      </c>
      <c r="D241" t="s">
        <v>84</v>
      </c>
      <c r="E241" s="2" t="str">
        <f>HYPERLINK("capsilon://?command=openfolder&amp;siteaddress=FAM.docvelocity-na8.net&amp;folderid=FX551027BD-5485-0476-52ED-6A589C13F784","FX220313451")</f>
        <v>FX220313451</v>
      </c>
      <c r="F241" t="s">
        <v>19</v>
      </c>
      <c r="G241" t="s">
        <v>19</v>
      </c>
      <c r="H241" t="s">
        <v>85</v>
      </c>
      <c r="I241" t="s">
        <v>734</v>
      </c>
      <c r="J241">
        <v>76</v>
      </c>
      <c r="K241" t="s">
        <v>87</v>
      </c>
      <c r="L241" t="s">
        <v>88</v>
      </c>
      <c r="M241" t="s">
        <v>89</v>
      </c>
      <c r="N241">
        <v>2</v>
      </c>
      <c r="O241" s="1">
        <v>44672.545914351853</v>
      </c>
      <c r="P241" s="1">
        <v>44672.577407407407</v>
      </c>
      <c r="Q241">
        <v>2014</v>
      </c>
      <c r="R241">
        <v>707</v>
      </c>
      <c r="S241" t="b">
        <v>0</v>
      </c>
      <c r="T241" t="s">
        <v>90</v>
      </c>
      <c r="U241" t="b">
        <v>0</v>
      </c>
      <c r="V241" t="s">
        <v>111</v>
      </c>
      <c r="W241" s="1">
        <v>44672.551770833335</v>
      </c>
      <c r="X241">
        <v>448</v>
      </c>
      <c r="Y241">
        <v>71</v>
      </c>
      <c r="Z241">
        <v>0</v>
      </c>
      <c r="AA241">
        <v>71</v>
      </c>
      <c r="AB241">
        <v>0</v>
      </c>
      <c r="AC241">
        <v>1</v>
      </c>
      <c r="AD241">
        <v>5</v>
      </c>
      <c r="AE241">
        <v>0</v>
      </c>
      <c r="AF241">
        <v>0</v>
      </c>
      <c r="AG241">
        <v>0</v>
      </c>
      <c r="AH241" t="s">
        <v>185</v>
      </c>
      <c r="AI241" s="1">
        <v>44672.577407407407</v>
      </c>
      <c r="AJ241">
        <v>259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hidden="1" x14ac:dyDescent="0.45">
      <c r="A242" t="s">
        <v>735</v>
      </c>
      <c r="B242" t="s">
        <v>82</v>
      </c>
      <c r="C242" t="s">
        <v>349</v>
      </c>
      <c r="D242" t="s">
        <v>84</v>
      </c>
      <c r="E242" s="2" t="str">
        <f>HYPERLINK("capsilon://?command=openfolder&amp;siteaddress=FAM.docvelocity-na8.net&amp;folderid=FX710157F7-7F91-CE12-6799-040DD1F6B081","FX22044775")</f>
        <v>FX22044775</v>
      </c>
      <c r="F242" t="s">
        <v>19</v>
      </c>
      <c r="G242" t="s">
        <v>19</v>
      </c>
      <c r="H242" t="s">
        <v>85</v>
      </c>
      <c r="I242" t="s">
        <v>736</v>
      </c>
      <c r="J242">
        <v>0</v>
      </c>
      <c r="K242" t="s">
        <v>87</v>
      </c>
      <c r="L242" t="s">
        <v>88</v>
      </c>
      <c r="M242" t="s">
        <v>89</v>
      </c>
      <c r="N242">
        <v>2</v>
      </c>
      <c r="O242" s="1">
        <v>44672.603310185186</v>
      </c>
      <c r="P242" s="1">
        <v>44672.755706018521</v>
      </c>
      <c r="Q242">
        <v>11685</v>
      </c>
      <c r="R242">
        <v>1482</v>
      </c>
      <c r="S242" t="b">
        <v>0</v>
      </c>
      <c r="T242" t="s">
        <v>90</v>
      </c>
      <c r="U242" t="b">
        <v>0</v>
      </c>
      <c r="V242" t="s">
        <v>356</v>
      </c>
      <c r="W242" s="1">
        <v>44672.683645833335</v>
      </c>
      <c r="X242">
        <v>894</v>
      </c>
      <c r="Y242">
        <v>52</v>
      </c>
      <c r="Z242">
        <v>0</v>
      </c>
      <c r="AA242">
        <v>52</v>
      </c>
      <c r="AB242">
        <v>0</v>
      </c>
      <c r="AC242">
        <v>33</v>
      </c>
      <c r="AD242">
        <v>-52</v>
      </c>
      <c r="AE242">
        <v>0</v>
      </c>
      <c r="AF242">
        <v>0</v>
      </c>
      <c r="AG242">
        <v>0</v>
      </c>
      <c r="AH242" t="s">
        <v>185</v>
      </c>
      <c r="AI242" s="1">
        <v>44672.755706018521</v>
      </c>
      <c r="AJ242">
        <v>425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-53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hidden="1" x14ac:dyDescent="0.45">
      <c r="A243" t="s">
        <v>737</v>
      </c>
      <c r="B243" t="s">
        <v>82</v>
      </c>
      <c r="C243" t="s">
        <v>738</v>
      </c>
      <c r="D243" t="s">
        <v>84</v>
      </c>
      <c r="E243" s="2" t="str">
        <f>HYPERLINK("capsilon://?command=openfolder&amp;siteaddress=FAM.docvelocity-na8.net&amp;folderid=FX2D95F85D-E236-77C6-AC81-CD56E8E8379F","FX22046978")</f>
        <v>FX22046978</v>
      </c>
      <c r="F243" t="s">
        <v>19</v>
      </c>
      <c r="G243" t="s">
        <v>19</v>
      </c>
      <c r="H243" t="s">
        <v>85</v>
      </c>
      <c r="I243" t="s">
        <v>739</v>
      </c>
      <c r="J243">
        <v>532</v>
      </c>
      <c r="K243" t="s">
        <v>87</v>
      </c>
      <c r="L243" t="s">
        <v>88</v>
      </c>
      <c r="M243" t="s">
        <v>89</v>
      </c>
      <c r="N243">
        <v>2</v>
      </c>
      <c r="O243" s="1">
        <v>44672.608240740738</v>
      </c>
      <c r="P243" s="1">
        <v>44672.662581018521</v>
      </c>
      <c r="Q243">
        <v>156</v>
      </c>
      <c r="R243">
        <v>4539</v>
      </c>
      <c r="S243" t="b">
        <v>0</v>
      </c>
      <c r="T243" t="s">
        <v>90</v>
      </c>
      <c r="U243" t="b">
        <v>0</v>
      </c>
      <c r="V243" t="s">
        <v>111</v>
      </c>
      <c r="W243" s="1">
        <v>44672.638796296298</v>
      </c>
      <c r="X243">
        <v>2526</v>
      </c>
      <c r="Y243">
        <v>537</v>
      </c>
      <c r="Z243">
        <v>0</v>
      </c>
      <c r="AA243">
        <v>537</v>
      </c>
      <c r="AB243">
        <v>0</v>
      </c>
      <c r="AC243">
        <v>87</v>
      </c>
      <c r="AD243">
        <v>-5</v>
      </c>
      <c r="AE243">
        <v>0</v>
      </c>
      <c r="AF243">
        <v>0</v>
      </c>
      <c r="AG243">
        <v>0</v>
      </c>
      <c r="AH243" t="s">
        <v>185</v>
      </c>
      <c r="AI243" s="1">
        <v>44672.662581018521</v>
      </c>
      <c r="AJ243">
        <v>2013</v>
      </c>
      <c r="AK243">
        <v>11</v>
      </c>
      <c r="AL243">
        <v>0</v>
      </c>
      <c r="AM243">
        <v>11</v>
      </c>
      <c r="AN243">
        <v>0</v>
      </c>
      <c r="AO243">
        <v>11</v>
      </c>
      <c r="AP243">
        <v>-16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hidden="1" x14ac:dyDescent="0.45">
      <c r="A244" t="s">
        <v>740</v>
      </c>
      <c r="B244" t="s">
        <v>82</v>
      </c>
      <c r="C244" t="s">
        <v>462</v>
      </c>
      <c r="D244" t="s">
        <v>84</v>
      </c>
      <c r="E244" s="2" t="str">
        <f>HYPERLINK("capsilon://?command=openfolder&amp;siteaddress=FAM.docvelocity-na8.net&amp;folderid=FX7E5D29B9-D672-4626-F43B-8EDF3D8F72D6","FX22044702")</f>
        <v>FX22044702</v>
      </c>
      <c r="F244" t="s">
        <v>19</v>
      </c>
      <c r="G244" t="s">
        <v>19</v>
      </c>
      <c r="H244" t="s">
        <v>85</v>
      </c>
      <c r="I244" t="s">
        <v>741</v>
      </c>
      <c r="J244">
        <v>257</v>
      </c>
      <c r="K244" t="s">
        <v>87</v>
      </c>
      <c r="L244" t="s">
        <v>88</v>
      </c>
      <c r="M244" t="s">
        <v>89</v>
      </c>
      <c r="N244">
        <v>2</v>
      </c>
      <c r="O244" s="1">
        <v>44672.621215277781</v>
      </c>
      <c r="P244" s="1">
        <v>44672.762962962966</v>
      </c>
      <c r="Q244">
        <v>10992</v>
      </c>
      <c r="R244">
        <v>1255</v>
      </c>
      <c r="S244" t="b">
        <v>0</v>
      </c>
      <c r="T244" t="s">
        <v>90</v>
      </c>
      <c r="U244" t="b">
        <v>0</v>
      </c>
      <c r="V244" t="s">
        <v>377</v>
      </c>
      <c r="W244" s="1">
        <v>44672.682627314818</v>
      </c>
      <c r="X244">
        <v>546</v>
      </c>
      <c r="Y244">
        <v>176</v>
      </c>
      <c r="Z244">
        <v>0</v>
      </c>
      <c r="AA244">
        <v>176</v>
      </c>
      <c r="AB244">
        <v>0</v>
      </c>
      <c r="AC244">
        <v>18</v>
      </c>
      <c r="AD244">
        <v>81</v>
      </c>
      <c r="AE244">
        <v>0</v>
      </c>
      <c r="AF244">
        <v>0</v>
      </c>
      <c r="AG244">
        <v>0</v>
      </c>
      <c r="AH244" t="s">
        <v>185</v>
      </c>
      <c r="AI244" s="1">
        <v>44672.762962962966</v>
      </c>
      <c r="AJ244">
        <v>626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80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hidden="1" x14ac:dyDescent="0.45">
      <c r="A245" t="s">
        <v>742</v>
      </c>
      <c r="B245" t="s">
        <v>82</v>
      </c>
      <c r="C245" t="s">
        <v>743</v>
      </c>
      <c r="D245" t="s">
        <v>84</v>
      </c>
      <c r="E245" s="2" t="str">
        <f>HYPERLINK("capsilon://?command=openfolder&amp;siteaddress=FAM.docvelocity-na8.net&amp;folderid=FX45C3067D-E07E-9415-EB01-9192AE9F9BD9","FX220313324")</f>
        <v>FX220313324</v>
      </c>
      <c r="F245" t="s">
        <v>19</v>
      </c>
      <c r="G245" t="s">
        <v>19</v>
      </c>
      <c r="H245" t="s">
        <v>85</v>
      </c>
      <c r="I245" t="s">
        <v>744</v>
      </c>
      <c r="J245">
        <v>0</v>
      </c>
      <c r="K245" t="s">
        <v>87</v>
      </c>
      <c r="L245" t="s">
        <v>88</v>
      </c>
      <c r="M245" t="s">
        <v>89</v>
      </c>
      <c r="N245">
        <v>2</v>
      </c>
      <c r="O245" s="1">
        <v>44672.75</v>
      </c>
      <c r="P245" s="1">
        <v>44672.76289351852</v>
      </c>
      <c r="Q245">
        <v>824</v>
      </c>
      <c r="R245">
        <v>290</v>
      </c>
      <c r="S245" t="b">
        <v>0</v>
      </c>
      <c r="T245" t="s">
        <v>90</v>
      </c>
      <c r="U245" t="b">
        <v>0</v>
      </c>
      <c r="V245" t="s">
        <v>377</v>
      </c>
      <c r="W245" s="1">
        <v>44672.751331018517</v>
      </c>
      <c r="X245">
        <v>109</v>
      </c>
      <c r="Y245">
        <v>9</v>
      </c>
      <c r="Z245">
        <v>0</v>
      </c>
      <c r="AA245">
        <v>9</v>
      </c>
      <c r="AB245">
        <v>0</v>
      </c>
      <c r="AC245">
        <v>3</v>
      </c>
      <c r="AD245">
        <v>-9</v>
      </c>
      <c r="AE245">
        <v>0</v>
      </c>
      <c r="AF245">
        <v>0</v>
      </c>
      <c r="AG245">
        <v>0</v>
      </c>
      <c r="AH245" t="s">
        <v>273</v>
      </c>
      <c r="AI245" s="1">
        <v>44672.76289351852</v>
      </c>
      <c r="AJ245">
        <v>181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-9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hidden="1" x14ac:dyDescent="0.45">
      <c r="A246" t="s">
        <v>745</v>
      </c>
      <c r="B246" t="s">
        <v>82</v>
      </c>
      <c r="C246" t="s">
        <v>333</v>
      </c>
      <c r="D246" t="s">
        <v>84</v>
      </c>
      <c r="E246" s="2" t="str">
        <f>HYPERLINK("capsilon://?command=openfolder&amp;siteaddress=FAM.docvelocity-na8.net&amp;folderid=FXD8D90000-7488-DA86-BF95-C45DC1A016A6","FX22044183")</f>
        <v>FX22044183</v>
      </c>
      <c r="F246" t="s">
        <v>19</v>
      </c>
      <c r="G246" t="s">
        <v>19</v>
      </c>
      <c r="H246" t="s">
        <v>85</v>
      </c>
      <c r="I246" t="s">
        <v>746</v>
      </c>
      <c r="J246">
        <v>0</v>
      </c>
      <c r="K246" t="s">
        <v>87</v>
      </c>
      <c r="L246" t="s">
        <v>88</v>
      </c>
      <c r="M246" t="s">
        <v>89</v>
      </c>
      <c r="N246">
        <v>2</v>
      </c>
      <c r="O246" s="1">
        <v>44672.892256944448</v>
      </c>
      <c r="P246" s="1">
        <v>44672.905127314814</v>
      </c>
      <c r="Q246">
        <v>1003</v>
      </c>
      <c r="R246">
        <v>109</v>
      </c>
      <c r="S246" t="b">
        <v>0</v>
      </c>
      <c r="T246" t="s">
        <v>90</v>
      </c>
      <c r="U246" t="b">
        <v>0</v>
      </c>
      <c r="V246" t="s">
        <v>689</v>
      </c>
      <c r="W246" s="1">
        <v>44672.901666666665</v>
      </c>
      <c r="X246">
        <v>85</v>
      </c>
      <c r="Y246">
        <v>0</v>
      </c>
      <c r="Z246">
        <v>0</v>
      </c>
      <c r="AA246">
        <v>0</v>
      </c>
      <c r="AB246">
        <v>52</v>
      </c>
      <c r="AC246">
        <v>0</v>
      </c>
      <c r="AD246">
        <v>0</v>
      </c>
      <c r="AE246">
        <v>0</v>
      </c>
      <c r="AF246">
        <v>0</v>
      </c>
      <c r="AG246">
        <v>0</v>
      </c>
      <c r="AH246" t="s">
        <v>569</v>
      </c>
      <c r="AI246" s="1">
        <v>44672.905127314814</v>
      </c>
      <c r="AJ246">
        <v>24</v>
      </c>
      <c r="AK246">
        <v>0</v>
      </c>
      <c r="AL246">
        <v>0</v>
      </c>
      <c r="AM246">
        <v>0</v>
      </c>
      <c r="AN246">
        <v>52</v>
      </c>
      <c r="AO246">
        <v>0</v>
      </c>
      <c r="AP246">
        <v>0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hidden="1" x14ac:dyDescent="0.45">
      <c r="A247" t="s">
        <v>747</v>
      </c>
      <c r="B247" t="s">
        <v>82</v>
      </c>
      <c r="C247" t="s">
        <v>300</v>
      </c>
      <c r="D247" t="s">
        <v>84</v>
      </c>
      <c r="E247" s="2" t="str">
        <f>HYPERLINK("capsilon://?command=openfolder&amp;siteaddress=FAM.docvelocity-na8.net&amp;folderid=FX4C291457-6152-9799-DBDC-5E675E8C3F73","FX22044184")</f>
        <v>FX22044184</v>
      </c>
      <c r="F247" t="s">
        <v>19</v>
      </c>
      <c r="G247" t="s">
        <v>19</v>
      </c>
      <c r="H247" t="s">
        <v>85</v>
      </c>
      <c r="I247" t="s">
        <v>748</v>
      </c>
      <c r="J247">
        <v>0</v>
      </c>
      <c r="K247" t="s">
        <v>87</v>
      </c>
      <c r="L247" t="s">
        <v>88</v>
      </c>
      <c r="M247" t="s">
        <v>89</v>
      </c>
      <c r="N247">
        <v>2</v>
      </c>
      <c r="O247" s="1">
        <v>44673.373564814814</v>
      </c>
      <c r="P247" s="1">
        <v>44673.378113425926</v>
      </c>
      <c r="Q247">
        <v>249</v>
      </c>
      <c r="R247">
        <v>144</v>
      </c>
      <c r="S247" t="b">
        <v>0</v>
      </c>
      <c r="T247" t="s">
        <v>90</v>
      </c>
      <c r="U247" t="b">
        <v>0</v>
      </c>
      <c r="V247" t="s">
        <v>317</v>
      </c>
      <c r="W247" s="1">
        <v>44673.377465277779</v>
      </c>
      <c r="X247">
        <v>98</v>
      </c>
      <c r="Y247">
        <v>0</v>
      </c>
      <c r="Z247">
        <v>0</v>
      </c>
      <c r="AA247">
        <v>0</v>
      </c>
      <c r="AB247">
        <v>52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149</v>
      </c>
      <c r="AI247" s="1">
        <v>44673.378113425926</v>
      </c>
      <c r="AJ247">
        <v>46</v>
      </c>
      <c r="AK247">
        <v>0</v>
      </c>
      <c r="AL247">
        <v>0</v>
      </c>
      <c r="AM247">
        <v>0</v>
      </c>
      <c r="AN247">
        <v>52</v>
      </c>
      <c r="AO247">
        <v>0</v>
      </c>
      <c r="AP247">
        <v>0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hidden="1" x14ac:dyDescent="0.45">
      <c r="A248" t="s">
        <v>749</v>
      </c>
      <c r="B248" t="s">
        <v>82</v>
      </c>
      <c r="C248" t="s">
        <v>743</v>
      </c>
      <c r="D248" t="s">
        <v>84</v>
      </c>
      <c r="E248" s="2" t="str">
        <f>HYPERLINK("capsilon://?command=openfolder&amp;siteaddress=FAM.docvelocity-na8.net&amp;folderid=FX45C3067D-E07E-9415-EB01-9192AE9F9BD9","FX220313324")</f>
        <v>FX220313324</v>
      </c>
      <c r="F248" t="s">
        <v>19</v>
      </c>
      <c r="G248" t="s">
        <v>19</v>
      </c>
      <c r="H248" t="s">
        <v>85</v>
      </c>
      <c r="I248" t="s">
        <v>750</v>
      </c>
      <c r="J248">
        <v>0</v>
      </c>
      <c r="K248" t="s">
        <v>87</v>
      </c>
      <c r="L248" t="s">
        <v>88</v>
      </c>
      <c r="M248" t="s">
        <v>89</v>
      </c>
      <c r="N248">
        <v>2</v>
      </c>
      <c r="O248" s="1">
        <v>44673.38685185185</v>
      </c>
      <c r="P248" s="1">
        <v>44673.394224537034</v>
      </c>
      <c r="Q248">
        <v>439</v>
      </c>
      <c r="R248">
        <v>198</v>
      </c>
      <c r="S248" t="b">
        <v>0</v>
      </c>
      <c r="T248" t="s">
        <v>90</v>
      </c>
      <c r="U248" t="b">
        <v>0</v>
      </c>
      <c r="V248" t="s">
        <v>317</v>
      </c>
      <c r="W248" s="1">
        <v>44673.393645833334</v>
      </c>
      <c r="X248">
        <v>158</v>
      </c>
      <c r="Y248">
        <v>0</v>
      </c>
      <c r="Z248">
        <v>0</v>
      </c>
      <c r="AA248">
        <v>0</v>
      </c>
      <c r="AB248">
        <v>9</v>
      </c>
      <c r="AC248">
        <v>0</v>
      </c>
      <c r="AD248">
        <v>0</v>
      </c>
      <c r="AE248">
        <v>0</v>
      </c>
      <c r="AF248">
        <v>0</v>
      </c>
      <c r="AG248">
        <v>0</v>
      </c>
      <c r="AH248" t="s">
        <v>149</v>
      </c>
      <c r="AI248" s="1">
        <v>44673.394224537034</v>
      </c>
      <c r="AJ248">
        <v>40</v>
      </c>
      <c r="AK248">
        <v>0</v>
      </c>
      <c r="AL248">
        <v>0</v>
      </c>
      <c r="AM248">
        <v>0</v>
      </c>
      <c r="AN248">
        <v>9</v>
      </c>
      <c r="AO248">
        <v>0</v>
      </c>
      <c r="AP248">
        <v>0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hidden="1" x14ac:dyDescent="0.45">
      <c r="A249" t="s">
        <v>751</v>
      </c>
      <c r="B249" t="s">
        <v>82</v>
      </c>
      <c r="C249" t="s">
        <v>752</v>
      </c>
      <c r="D249" t="s">
        <v>84</v>
      </c>
      <c r="E249" s="2" t="str">
        <f>HYPERLINK("capsilon://?command=openfolder&amp;siteaddress=FAM.docvelocity-na8.net&amp;folderid=FX7D3C4DDB-1923-02F9-2F5A-E14B50879579","FX22046077")</f>
        <v>FX22046077</v>
      </c>
      <c r="F249" t="s">
        <v>19</v>
      </c>
      <c r="G249" t="s">
        <v>19</v>
      </c>
      <c r="H249" t="s">
        <v>85</v>
      </c>
      <c r="I249" t="s">
        <v>753</v>
      </c>
      <c r="J249">
        <v>287</v>
      </c>
      <c r="K249" t="s">
        <v>87</v>
      </c>
      <c r="L249" t="s">
        <v>88</v>
      </c>
      <c r="M249" t="s">
        <v>89</v>
      </c>
      <c r="N249">
        <v>1</v>
      </c>
      <c r="O249" s="1">
        <v>44673.427523148152</v>
      </c>
      <c r="P249" s="1">
        <v>44673.435185185182</v>
      </c>
      <c r="Q249">
        <v>254</v>
      </c>
      <c r="R249">
        <v>408</v>
      </c>
      <c r="S249" t="b">
        <v>0</v>
      </c>
      <c r="T249" t="s">
        <v>90</v>
      </c>
      <c r="U249" t="b">
        <v>0</v>
      </c>
      <c r="V249" t="s">
        <v>317</v>
      </c>
      <c r="W249" s="1">
        <v>44673.435185185182</v>
      </c>
      <c r="X249">
        <v>408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287</v>
      </c>
      <c r="AE249">
        <v>244</v>
      </c>
      <c r="AF249">
        <v>0</v>
      </c>
      <c r="AG249">
        <v>8</v>
      </c>
      <c r="AH249" t="s">
        <v>90</v>
      </c>
      <c r="AI249" t="s">
        <v>90</v>
      </c>
      <c r="AJ249" t="s">
        <v>90</v>
      </c>
      <c r="AK249" t="s">
        <v>90</v>
      </c>
      <c r="AL249" t="s">
        <v>90</v>
      </c>
      <c r="AM249" t="s">
        <v>90</v>
      </c>
      <c r="AN249" t="s">
        <v>90</v>
      </c>
      <c r="AO249" t="s">
        <v>90</v>
      </c>
      <c r="AP249" t="s">
        <v>90</v>
      </c>
      <c r="AQ249" t="s">
        <v>90</v>
      </c>
      <c r="AR249" t="s">
        <v>90</v>
      </c>
      <c r="AS249" t="s">
        <v>90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hidden="1" x14ac:dyDescent="0.45">
      <c r="A250" t="s">
        <v>754</v>
      </c>
      <c r="B250" t="s">
        <v>82</v>
      </c>
      <c r="C250" t="s">
        <v>752</v>
      </c>
      <c r="D250" t="s">
        <v>84</v>
      </c>
      <c r="E250" s="2" t="str">
        <f>HYPERLINK("capsilon://?command=openfolder&amp;siteaddress=FAM.docvelocity-na8.net&amp;folderid=FX7D3C4DDB-1923-02F9-2F5A-E14B50879579","FX22046077")</f>
        <v>FX22046077</v>
      </c>
      <c r="F250" t="s">
        <v>19</v>
      </c>
      <c r="G250" t="s">
        <v>19</v>
      </c>
      <c r="H250" t="s">
        <v>85</v>
      </c>
      <c r="I250" t="s">
        <v>753</v>
      </c>
      <c r="J250">
        <v>311</v>
      </c>
      <c r="K250" t="s">
        <v>87</v>
      </c>
      <c r="L250" t="s">
        <v>88</v>
      </c>
      <c r="M250" t="s">
        <v>89</v>
      </c>
      <c r="N250">
        <v>2</v>
      </c>
      <c r="O250" s="1">
        <v>44673.436354166668</v>
      </c>
      <c r="P250" s="1">
        <v>44673.460775462961</v>
      </c>
      <c r="Q250">
        <v>282</v>
      </c>
      <c r="R250">
        <v>1828</v>
      </c>
      <c r="S250" t="b">
        <v>0</v>
      </c>
      <c r="T250" t="s">
        <v>90</v>
      </c>
      <c r="U250" t="b">
        <v>1</v>
      </c>
      <c r="V250" t="s">
        <v>317</v>
      </c>
      <c r="W250" s="1">
        <v>44673.450266203705</v>
      </c>
      <c r="X250">
        <v>1196</v>
      </c>
      <c r="Y250">
        <v>263</v>
      </c>
      <c r="Z250">
        <v>0</v>
      </c>
      <c r="AA250">
        <v>263</v>
      </c>
      <c r="AB250">
        <v>0</v>
      </c>
      <c r="AC250">
        <v>6</v>
      </c>
      <c r="AD250">
        <v>48</v>
      </c>
      <c r="AE250">
        <v>0</v>
      </c>
      <c r="AF250">
        <v>0</v>
      </c>
      <c r="AG250">
        <v>0</v>
      </c>
      <c r="AH250" t="s">
        <v>92</v>
      </c>
      <c r="AI250" s="1">
        <v>44673.460775462961</v>
      </c>
      <c r="AJ250">
        <v>434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48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hidden="1" x14ac:dyDescent="0.45">
      <c r="A251" t="s">
        <v>755</v>
      </c>
      <c r="B251" t="s">
        <v>82</v>
      </c>
      <c r="C251" t="s">
        <v>756</v>
      </c>
      <c r="D251" t="s">
        <v>84</v>
      </c>
      <c r="E251" s="2" t="str">
        <f>HYPERLINK("capsilon://?command=openfolder&amp;siteaddress=FAM.docvelocity-na8.net&amp;folderid=FX5B69EA6A-D987-D67E-295A-51581DC59D89","FX22046747")</f>
        <v>FX22046747</v>
      </c>
      <c r="F251" t="s">
        <v>19</v>
      </c>
      <c r="G251" t="s">
        <v>19</v>
      </c>
      <c r="H251" t="s">
        <v>85</v>
      </c>
      <c r="I251" t="s">
        <v>757</v>
      </c>
      <c r="J251">
        <v>28</v>
      </c>
      <c r="K251" t="s">
        <v>87</v>
      </c>
      <c r="L251" t="s">
        <v>88</v>
      </c>
      <c r="M251" t="s">
        <v>89</v>
      </c>
      <c r="N251">
        <v>2</v>
      </c>
      <c r="O251" s="1">
        <v>44673.437488425923</v>
      </c>
      <c r="P251" s="1">
        <v>44673.446747685186</v>
      </c>
      <c r="Q251">
        <v>481</v>
      </c>
      <c r="R251">
        <v>319</v>
      </c>
      <c r="S251" t="b">
        <v>0</v>
      </c>
      <c r="T251" t="s">
        <v>90</v>
      </c>
      <c r="U251" t="b">
        <v>0</v>
      </c>
      <c r="V251" t="s">
        <v>131</v>
      </c>
      <c r="W251" s="1">
        <v>44673.440682870372</v>
      </c>
      <c r="X251">
        <v>160</v>
      </c>
      <c r="Y251">
        <v>21</v>
      </c>
      <c r="Z251">
        <v>0</v>
      </c>
      <c r="AA251">
        <v>21</v>
      </c>
      <c r="AB251">
        <v>0</v>
      </c>
      <c r="AC251">
        <v>0</v>
      </c>
      <c r="AD251">
        <v>7</v>
      </c>
      <c r="AE251">
        <v>0</v>
      </c>
      <c r="AF251">
        <v>0</v>
      </c>
      <c r="AG251">
        <v>0</v>
      </c>
      <c r="AH251" t="s">
        <v>92</v>
      </c>
      <c r="AI251" s="1">
        <v>44673.446747685186</v>
      </c>
      <c r="AJ251">
        <v>159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hidden="1" x14ac:dyDescent="0.45">
      <c r="A252" t="s">
        <v>758</v>
      </c>
      <c r="B252" t="s">
        <v>82</v>
      </c>
      <c r="C252" t="s">
        <v>387</v>
      </c>
      <c r="D252" t="s">
        <v>84</v>
      </c>
      <c r="E252" s="2" t="str">
        <f>HYPERLINK("capsilon://?command=openfolder&amp;siteaddress=FAM.docvelocity-na8.net&amp;folderid=FX9B2F3D1D-E10E-19BE-2264-C6BF04A2E0FF","FX2204712")</f>
        <v>FX2204712</v>
      </c>
      <c r="F252" t="s">
        <v>19</v>
      </c>
      <c r="G252" t="s">
        <v>19</v>
      </c>
      <c r="H252" t="s">
        <v>85</v>
      </c>
      <c r="I252" t="s">
        <v>759</v>
      </c>
      <c r="J252">
        <v>0</v>
      </c>
      <c r="K252" t="s">
        <v>87</v>
      </c>
      <c r="L252" t="s">
        <v>88</v>
      </c>
      <c r="M252" t="s">
        <v>89</v>
      </c>
      <c r="N252">
        <v>2</v>
      </c>
      <c r="O252" s="1">
        <v>44673.467164351852</v>
      </c>
      <c r="P252" s="1">
        <v>44673.488159722219</v>
      </c>
      <c r="Q252">
        <v>1748</v>
      </c>
      <c r="R252">
        <v>66</v>
      </c>
      <c r="S252" t="b">
        <v>0</v>
      </c>
      <c r="T252" t="s">
        <v>90</v>
      </c>
      <c r="U252" t="b">
        <v>0</v>
      </c>
      <c r="V252" t="s">
        <v>241</v>
      </c>
      <c r="W252" s="1">
        <v>44673.47724537037</v>
      </c>
      <c r="X252">
        <v>30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273</v>
      </c>
      <c r="AI252" s="1">
        <v>44673.488159722219</v>
      </c>
      <c r="AJ252">
        <v>20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hidden="1" x14ac:dyDescent="0.45">
      <c r="A253" t="s">
        <v>760</v>
      </c>
      <c r="B253" t="s">
        <v>82</v>
      </c>
      <c r="C253" t="s">
        <v>387</v>
      </c>
      <c r="D253" t="s">
        <v>84</v>
      </c>
      <c r="E253" s="2" t="str">
        <f>HYPERLINK("capsilon://?command=openfolder&amp;siteaddress=FAM.docvelocity-na8.net&amp;folderid=FX9B2F3D1D-E10E-19BE-2264-C6BF04A2E0FF","FX2204712")</f>
        <v>FX2204712</v>
      </c>
      <c r="F253" t="s">
        <v>19</v>
      </c>
      <c r="G253" t="s">
        <v>19</v>
      </c>
      <c r="H253" t="s">
        <v>85</v>
      </c>
      <c r="I253" t="s">
        <v>761</v>
      </c>
      <c r="J253">
        <v>0</v>
      </c>
      <c r="K253" t="s">
        <v>87</v>
      </c>
      <c r="L253" t="s">
        <v>88</v>
      </c>
      <c r="M253" t="s">
        <v>89</v>
      </c>
      <c r="N253">
        <v>2</v>
      </c>
      <c r="O253" s="1">
        <v>44673.468564814815</v>
      </c>
      <c r="P253" s="1">
        <v>44673.488379629627</v>
      </c>
      <c r="Q253">
        <v>1651</v>
      </c>
      <c r="R253">
        <v>61</v>
      </c>
      <c r="S253" t="b">
        <v>0</v>
      </c>
      <c r="T253" t="s">
        <v>90</v>
      </c>
      <c r="U253" t="b">
        <v>0</v>
      </c>
      <c r="V253" t="s">
        <v>241</v>
      </c>
      <c r="W253" s="1">
        <v>44673.477569444447</v>
      </c>
      <c r="X253">
        <v>27</v>
      </c>
      <c r="Y253">
        <v>0</v>
      </c>
      <c r="Z253">
        <v>0</v>
      </c>
      <c r="AA253">
        <v>0</v>
      </c>
      <c r="AB253">
        <v>52</v>
      </c>
      <c r="AC253">
        <v>0</v>
      </c>
      <c r="AD253">
        <v>0</v>
      </c>
      <c r="AE253">
        <v>0</v>
      </c>
      <c r="AF253">
        <v>0</v>
      </c>
      <c r="AG253">
        <v>0</v>
      </c>
      <c r="AH253" t="s">
        <v>273</v>
      </c>
      <c r="AI253" s="1">
        <v>44673.488379629627</v>
      </c>
      <c r="AJ253">
        <v>18</v>
      </c>
      <c r="AK253">
        <v>0</v>
      </c>
      <c r="AL253">
        <v>0</v>
      </c>
      <c r="AM253">
        <v>0</v>
      </c>
      <c r="AN253">
        <v>52</v>
      </c>
      <c r="AO253">
        <v>0</v>
      </c>
      <c r="AP253">
        <v>0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hidden="1" x14ac:dyDescent="0.45">
      <c r="A254" t="s">
        <v>762</v>
      </c>
      <c r="B254" t="s">
        <v>82</v>
      </c>
      <c r="C254" t="s">
        <v>763</v>
      </c>
      <c r="D254" t="s">
        <v>84</v>
      </c>
      <c r="E254" s="2" t="str">
        <f>HYPERLINK("capsilon://?command=openfolder&amp;siteaddress=FAM.docvelocity-na8.net&amp;folderid=FX7522A347-D8FD-5960-01C1-B6FE8967668C","FX220426")</f>
        <v>FX220426</v>
      </c>
      <c r="F254" t="s">
        <v>19</v>
      </c>
      <c r="G254" t="s">
        <v>19</v>
      </c>
      <c r="H254" t="s">
        <v>85</v>
      </c>
      <c r="I254" t="s">
        <v>764</v>
      </c>
      <c r="J254">
        <v>199</v>
      </c>
      <c r="K254" t="s">
        <v>87</v>
      </c>
      <c r="L254" t="s">
        <v>88</v>
      </c>
      <c r="M254" t="s">
        <v>89</v>
      </c>
      <c r="N254">
        <v>2</v>
      </c>
      <c r="O254" s="1">
        <v>44673.480127314811</v>
      </c>
      <c r="P254" s="1">
        <v>44673.500578703701</v>
      </c>
      <c r="Q254">
        <v>217</v>
      </c>
      <c r="R254">
        <v>1550</v>
      </c>
      <c r="S254" t="b">
        <v>0</v>
      </c>
      <c r="T254" t="s">
        <v>90</v>
      </c>
      <c r="U254" t="b">
        <v>0</v>
      </c>
      <c r="V254" t="s">
        <v>131</v>
      </c>
      <c r="W254" s="1">
        <v>44673.490370370368</v>
      </c>
      <c r="X254">
        <v>870</v>
      </c>
      <c r="Y254">
        <v>170</v>
      </c>
      <c r="Z254">
        <v>0</v>
      </c>
      <c r="AA254">
        <v>170</v>
      </c>
      <c r="AB254">
        <v>0</v>
      </c>
      <c r="AC254">
        <v>24</v>
      </c>
      <c r="AD254">
        <v>29</v>
      </c>
      <c r="AE254">
        <v>0</v>
      </c>
      <c r="AF254">
        <v>0</v>
      </c>
      <c r="AG254">
        <v>0</v>
      </c>
      <c r="AH254" t="s">
        <v>149</v>
      </c>
      <c r="AI254" s="1">
        <v>44673.500578703701</v>
      </c>
      <c r="AJ254">
        <v>680</v>
      </c>
      <c r="AK254">
        <v>6</v>
      </c>
      <c r="AL254">
        <v>0</v>
      </c>
      <c r="AM254">
        <v>6</v>
      </c>
      <c r="AN254">
        <v>0</v>
      </c>
      <c r="AO254">
        <v>6</v>
      </c>
      <c r="AP254">
        <v>23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hidden="1" x14ac:dyDescent="0.45">
      <c r="A255" t="s">
        <v>765</v>
      </c>
      <c r="B255" t="s">
        <v>82</v>
      </c>
      <c r="C255" t="s">
        <v>766</v>
      </c>
      <c r="D255" t="s">
        <v>84</v>
      </c>
      <c r="E255" s="2" t="str">
        <f>HYPERLINK("capsilon://?command=openfolder&amp;siteaddress=FAM.docvelocity-na8.net&amp;folderid=FX9B1A5B56-DE15-49D6-AFD6-99C517F9B1E3","FX22047432")</f>
        <v>FX22047432</v>
      </c>
      <c r="F255" t="s">
        <v>19</v>
      </c>
      <c r="G255" t="s">
        <v>19</v>
      </c>
      <c r="H255" t="s">
        <v>85</v>
      </c>
      <c r="I255" t="s">
        <v>767</v>
      </c>
      <c r="J255">
        <v>395</v>
      </c>
      <c r="K255" t="s">
        <v>87</v>
      </c>
      <c r="L255" t="s">
        <v>88</v>
      </c>
      <c r="M255" t="s">
        <v>89</v>
      </c>
      <c r="N255">
        <v>2</v>
      </c>
      <c r="O255" s="1">
        <v>44673.488483796296</v>
      </c>
      <c r="P255" s="1">
        <v>44673.551226851851</v>
      </c>
      <c r="Q255">
        <v>1597</v>
      </c>
      <c r="R255">
        <v>3824</v>
      </c>
      <c r="S255" t="b">
        <v>0</v>
      </c>
      <c r="T255" t="s">
        <v>90</v>
      </c>
      <c r="U255" t="b">
        <v>0</v>
      </c>
      <c r="V255" t="s">
        <v>111</v>
      </c>
      <c r="W255" s="1">
        <v>44673.513391203705</v>
      </c>
      <c r="X255">
        <v>2083</v>
      </c>
      <c r="Y255">
        <v>347</v>
      </c>
      <c r="Z255">
        <v>0</v>
      </c>
      <c r="AA255">
        <v>347</v>
      </c>
      <c r="AB255">
        <v>0</v>
      </c>
      <c r="AC255">
        <v>27</v>
      </c>
      <c r="AD255">
        <v>48</v>
      </c>
      <c r="AE255">
        <v>0</v>
      </c>
      <c r="AF255">
        <v>0</v>
      </c>
      <c r="AG255">
        <v>0</v>
      </c>
      <c r="AH255" t="s">
        <v>273</v>
      </c>
      <c r="AI255" s="1">
        <v>44673.551226851851</v>
      </c>
      <c r="AJ255">
        <v>1333</v>
      </c>
      <c r="AK255">
        <v>7</v>
      </c>
      <c r="AL255">
        <v>0</v>
      </c>
      <c r="AM255">
        <v>7</v>
      </c>
      <c r="AN255">
        <v>0</v>
      </c>
      <c r="AO255">
        <v>11</v>
      </c>
      <c r="AP255">
        <v>41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hidden="1" x14ac:dyDescent="0.45">
      <c r="A256" t="s">
        <v>768</v>
      </c>
      <c r="B256" t="s">
        <v>82</v>
      </c>
      <c r="C256" t="s">
        <v>769</v>
      </c>
      <c r="D256" t="s">
        <v>84</v>
      </c>
      <c r="E256" s="2" t="str">
        <f>HYPERLINK("capsilon://?command=openfolder&amp;siteaddress=FAM.docvelocity-na8.net&amp;folderid=FX4573665E-60A4-EF71-E4C7-AB8E6E3DD73B","FX220212166")</f>
        <v>FX220212166</v>
      </c>
      <c r="F256" t="s">
        <v>19</v>
      </c>
      <c r="G256" t="s">
        <v>19</v>
      </c>
      <c r="H256" t="s">
        <v>85</v>
      </c>
      <c r="I256" t="s">
        <v>770</v>
      </c>
      <c r="J256">
        <v>143</v>
      </c>
      <c r="K256" t="s">
        <v>87</v>
      </c>
      <c r="L256" t="s">
        <v>88</v>
      </c>
      <c r="M256" t="s">
        <v>89</v>
      </c>
      <c r="N256">
        <v>2</v>
      </c>
      <c r="O256" s="1">
        <v>44673.494803240741</v>
      </c>
      <c r="P256" s="1">
        <v>44673.528773148151</v>
      </c>
      <c r="Q256">
        <v>716</v>
      </c>
      <c r="R256">
        <v>2219</v>
      </c>
      <c r="S256" t="b">
        <v>0</v>
      </c>
      <c r="T256" t="s">
        <v>90</v>
      </c>
      <c r="U256" t="b">
        <v>0</v>
      </c>
      <c r="V256" t="s">
        <v>176</v>
      </c>
      <c r="W256" s="1">
        <v>44673.514155092591</v>
      </c>
      <c r="X256">
        <v>1572</v>
      </c>
      <c r="Y256">
        <v>141</v>
      </c>
      <c r="Z256">
        <v>0</v>
      </c>
      <c r="AA256">
        <v>141</v>
      </c>
      <c r="AB256">
        <v>0</v>
      </c>
      <c r="AC256">
        <v>103</v>
      </c>
      <c r="AD256">
        <v>2</v>
      </c>
      <c r="AE256">
        <v>0</v>
      </c>
      <c r="AF256">
        <v>0</v>
      </c>
      <c r="AG256">
        <v>0</v>
      </c>
      <c r="AH256" t="s">
        <v>116</v>
      </c>
      <c r="AI256" s="1">
        <v>44673.528773148151</v>
      </c>
      <c r="AJ256">
        <v>647</v>
      </c>
      <c r="AK256">
        <v>5</v>
      </c>
      <c r="AL256">
        <v>0</v>
      </c>
      <c r="AM256">
        <v>5</v>
      </c>
      <c r="AN256">
        <v>0</v>
      </c>
      <c r="AO256">
        <v>4</v>
      </c>
      <c r="AP256">
        <v>-3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hidden="1" x14ac:dyDescent="0.45">
      <c r="A257" t="s">
        <v>771</v>
      </c>
      <c r="B257" t="s">
        <v>82</v>
      </c>
      <c r="C257" t="s">
        <v>772</v>
      </c>
      <c r="D257" t="s">
        <v>84</v>
      </c>
      <c r="E257" s="2" t="str">
        <f>HYPERLINK("capsilon://?command=openfolder&amp;siteaddress=FAM.docvelocity-na8.net&amp;folderid=FXE5713A68-DBBD-B459-4FF0-4810A0729A91","FX220310771")</f>
        <v>FX220310771</v>
      </c>
      <c r="F257" t="s">
        <v>19</v>
      </c>
      <c r="G257" t="s">
        <v>19</v>
      </c>
      <c r="H257" t="s">
        <v>85</v>
      </c>
      <c r="I257" t="s">
        <v>773</v>
      </c>
      <c r="J257">
        <v>288</v>
      </c>
      <c r="K257" t="s">
        <v>87</v>
      </c>
      <c r="L257" t="s">
        <v>88</v>
      </c>
      <c r="M257" t="s">
        <v>89</v>
      </c>
      <c r="N257">
        <v>2</v>
      </c>
      <c r="O257" s="1">
        <v>44673.495312500003</v>
      </c>
      <c r="P257" s="1">
        <v>44673.547766203701</v>
      </c>
      <c r="Q257">
        <v>925</v>
      </c>
      <c r="R257">
        <v>3607</v>
      </c>
      <c r="S257" t="b">
        <v>0</v>
      </c>
      <c r="T257" t="s">
        <v>90</v>
      </c>
      <c r="U257" t="b">
        <v>0</v>
      </c>
      <c r="V257" t="s">
        <v>774</v>
      </c>
      <c r="W257" s="1">
        <v>44673.531180555554</v>
      </c>
      <c r="X257">
        <v>2268</v>
      </c>
      <c r="Y257">
        <v>206</v>
      </c>
      <c r="Z257">
        <v>0</v>
      </c>
      <c r="AA257">
        <v>206</v>
      </c>
      <c r="AB257">
        <v>62</v>
      </c>
      <c r="AC257">
        <v>4</v>
      </c>
      <c r="AD257">
        <v>82</v>
      </c>
      <c r="AE257">
        <v>0</v>
      </c>
      <c r="AF257">
        <v>0</v>
      </c>
      <c r="AG257">
        <v>0</v>
      </c>
      <c r="AH257" t="s">
        <v>135</v>
      </c>
      <c r="AI257" s="1">
        <v>44673.547766203701</v>
      </c>
      <c r="AJ257">
        <v>450</v>
      </c>
      <c r="AK257">
        <v>0</v>
      </c>
      <c r="AL257">
        <v>0</v>
      </c>
      <c r="AM257">
        <v>0</v>
      </c>
      <c r="AN257">
        <v>62</v>
      </c>
      <c r="AO257">
        <v>0</v>
      </c>
      <c r="AP257">
        <v>82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hidden="1" x14ac:dyDescent="0.45">
      <c r="A258" t="s">
        <v>775</v>
      </c>
      <c r="B258" t="s">
        <v>82</v>
      </c>
      <c r="C258" t="s">
        <v>776</v>
      </c>
      <c r="D258" t="s">
        <v>84</v>
      </c>
      <c r="E258" s="2" t="str">
        <f>HYPERLINK("capsilon://?command=openfolder&amp;siteaddress=FAM.docvelocity-na8.net&amp;folderid=FXCD5C356D-BB94-C460-EA92-BD4E54FDC59F","FX22047668")</f>
        <v>FX22047668</v>
      </c>
      <c r="F258" t="s">
        <v>19</v>
      </c>
      <c r="G258" t="s">
        <v>19</v>
      </c>
      <c r="H258" t="s">
        <v>85</v>
      </c>
      <c r="I258" t="s">
        <v>777</v>
      </c>
      <c r="J258">
        <v>282</v>
      </c>
      <c r="K258" t="s">
        <v>87</v>
      </c>
      <c r="L258" t="s">
        <v>88</v>
      </c>
      <c r="M258" t="s">
        <v>89</v>
      </c>
      <c r="N258">
        <v>2</v>
      </c>
      <c r="O258" s="1">
        <v>44673.505173611113</v>
      </c>
      <c r="P258" s="1">
        <v>44673.541168981479</v>
      </c>
      <c r="Q258">
        <v>509</v>
      </c>
      <c r="R258">
        <v>2601</v>
      </c>
      <c r="S258" t="b">
        <v>0</v>
      </c>
      <c r="T258" t="s">
        <v>90</v>
      </c>
      <c r="U258" t="b">
        <v>0</v>
      </c>
      <c r="V258" t="s">
        <v>241</v>
      </c>
      <c r="W258" s="1">
        <v>44673.521828703706</v>
      </c>
      <c r="X258">
        <v>1407</v>
      </c>
      <c r="Y258">
        <v>253</v>
      </c>
      <c r="Z258">
        <v>0</v>
      </c>
      <c r="AA258">
        <v>253</v>
      </c>
      <c r="AB258">
        <v>0</v>
      </c>
      <c r="AC258">
        <v>16</v>
      </c>
      <c r="AD258">
        <v>29</v>
      </c>
      <c r="AE258">
        <v>0</v>
      </c>
      <c r="AF258">
        <v>0</v>
      </c>
      <c r="AG258">
        <v>0</v>
      </c>
      <c r="AH258" t="s">
        <v>135</v>
      </c>
      <c r="AI258" s="1">
        <v>44673.541168981479</v>
      </c>
      <c r="AJ258">
        <v>1194</v>
      </c>
      <c r="AK258">
        <v>9</v>
      </c>
      <c r="AL258">
        <v>0</v>
      </c>
      <c r="AM258">
        <v>9</v>
      </c>
      <c r="AN258">
        <v>0</v>
      </c>
      <c r="AO258">
        <v>9</v>
      </c>
      <c r="AP258">
        <v>20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hidden="1" x14ac:dyDescent="0.45">
      <c r="A259" t="s">
        <v>778</v>
      </c>
      <c r="B259" t="s">
        <v>82</v>
      </c>
      <c r="C259" t="s">
        <v>779</v>
      </c>
      <c r="D259" t="s">
        <v>84</v>
      </c>
      <c r="E259" s="2" t="str">
        <f>HYPERLINK("capsilon://?command=openfolder&amp;siteaddress=FAM.docvelocity-na8.net&amp;folderid=FX049F9BBB-885B-4539-F60A-6C992BB56693","FX220311282")</f>
        <v>FX220311282</v>
      </c>
      <c r="F259" t="s">
        <v>19</v>
      </c>
      <c r="G259" t="s">
        <v>19</v>
      </c>
      <c r="H259" t="s">
        <v>85</v>
      </c>
      <c r="I259" t="s">
        <v>780</v>
      </c>
      <c r="J259">
        <v>56</v>
      </c>
      <c r="K259" t="s">
        <v>87</v>
      </c>
      <c r="L259" t="s">
        <v>88</v>
      </c>
      <c r="M259" t="s">
        <v>89</v>
      </c>
      <c r="N259">
        <v>2</v>
      </c>
      <c r="O259" s="1">
        <v>44673.509074074071</v>
      </c>
      <c r="P259" s="1">
        <v>44673.555775462963</v>
      </c>
      <c r="Q259">
        <v>3336</v>
      </c>
      <c r="R259">
        <v>699</v>
      </c>
      <c r="S259" t="b">
        <v>0</v>
      </c>
      <c r="T259" t="s">
        <v>90</v>
      </c>
      <c r="U259" t="b">
        <v>0</v>
      </c>
      <c r="V259" t="s">
        <v>218</v>
      </c>
      <c r="W259" s="1">
        <v>44673.512777777774</v>
      </c>
      <c r="X259">
        <v>296</v>
      </c>
      <c r="Y259">
        <v>42</v>
      </c>
      <c r="Z259">
        <v>0</v>
      </c>
      <c r="AA259">
        <v>42</v>
      </c>
      <c r="AB259">
        <v>0</v>
      </c>
      <c r="AC259">
        <v>1</v>
      </c>
      <c r="AD259">
        <v>14</v>
      </c>
      <c r="AE259">
        <v>0</v>
      </c>
      <c r="AF259">
        <v>0</v>
      </c>
      <c r="AG259">
        <v>0</v>
      </c>
      <c r="AH259" t="s">
        <v>273</v>
      </c>
      <c r="AI259" s="1">
        <v>44673.555775462963</v>
      </c>
      <c r="AJ259">
        <v>392</v>
      </c>
      <c r="AK259">
        <v>1</v>
      </c>
      <c r="AL259">
        <v>0</v>
      </c>
      <c r="AM259">
        <v>1</v>
      </c>
      <c r="AN259">
        <v>0</v>
      </c>
      <c r="AO259">
        <v>1</v>
      </c>
      <c r="AP259">
        <v>13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hidden="1" x14ac:dyDescent="0.45">
      <c r="A260" t="s">
        <v>781</v>
      </c>
      <c r="B260" t="s">
        <v>82</v>
      </c>
      <c r="C260" t="s">
        <v>782</v>
      </c>
      <c r="D260" t="s">
        <v>84</v>
      </c>
      <c r="E260" s="2" t="str">
        <f>HYPERLINK("capsilon://?command=openfolder&amp;siteaddress=FAM.docvelocity-na8.net&amp;folderid=FX9AEC7DD6-C61D-A593-C736-7248A2993302","FX220311206")</f>
        <v>FX220311206</v>
      </c>
      <c r="F260" t="s">
        <v>19</v>
      </c>
      <c r="G260" t="s">
        <v>19</v>
      </c>
      <c r="H260" t="s">
        <v>85</v>
      </c>
      <c r="I260" t="s">
        <v>783</v>
      </c>
      <c r="J260">
        <v>0</v>
      </c>
      <c r="K260" t="s">
        <v>87</v>
      </c>
      <c r="L260" t="s">
        <v>88</v>
      </c>
      <c r="M260" t="s">
        <v>89</v>
      </c>
      <c r="N260">
        <v>2</v>
      </c>
      <c r="O260" s="1">
        <v>44673.511458333334</v>
      </c>
      <c r="P260" s="1">
        <v>44673.558009259257</v>
      </c>
      <c r="Q260">
        <v>3969</v>
      </c>
      <c r="R260">
        <v>53</v>
      </c>
      <c r="S260" t="b">
        <v>0</v>
      </c>
      <c r="T260" t="s">
        <v>90</v>
      </c>
      <c r="U260" t="b">
        <v>0</v>
      </c>
      <c r="V260" t="s">
        <v>347</v>
      </c>
      <c r="W260" s="1">
        <v>44673.511840277781</v>
      </c>
      <c r="X260">
        <v>29</v>
      </c>
      <c r="Y260">
        <v>0</v>
      </c>
      <c r="Z260">
        <v>0</v>
      </c>
      <c r="AA260">
        <v>0</v>
      </c>
      <c r="AB260">
        <v>52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135</v>
      </c>
      <c r="AI260" s="1">
        <v>44673.558009259257</v>
      </c>
      <c r="AJ260">
        <v>17</v>
      </c>
      <c r="AK260">
        <v>0</v>
      </c>
      <c r="AL260">
        <v>0</v>
      </c>
      <c r="AM260">
        <v>0</v>
      </c>
      <c r="AN260">
        <v>52</v>
      </c>
      <c r="AO260">
        <v>0</v>
      </c>
      <c r="AP260">
        <v>0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hidden="1" x14ac:dyDescent="0.45">
      <c r="A261" t="s">
        <v>784</v>
      </c>
      <c r="B261" t="s">
        <v>82</v>
      </c>
      <c r="C261" t="s">
        <v>766</v>
      </c>
      <c r="D261" t="s">
        <v>84</v>
      </c>
      <c r="E261" s="2" t="str">
        <f>HYPERLINK("capsilon://?command=openfolder&amp;siteaddress=FAM.docvelocity-na8.net&amp;folderid=FX9B1A5B56-DE15-49D6-AFD6-99C517F9B1E3","FX22047432")</f>
        <v>FX22047432</v>
      </c>
      <c r="F261" t="s">
        <v>19</v>
      </c>
      <c r="G261" t="s">
        <v>19</v>
      </c>
      <c r="H261" t="s">
        <v>85</v>
      </c>
      <c r="I261" t="s">
        <v>785</v>
      </c>
      <c r="J261">
        <v>0</v>
      </c>
      <c r="K261" t="s">
        <v>87</v>
      </c>
      <c r="L261" t="s">
        <v>88</v>
      </c>
      <c r="M261" t="s">
        <v>89</v>
      </c>
      <c r="N261">
        <v>2</v>
      </c>
      <c r="O261" s="1">
        <v>44673.547407407408</v>
      </c>
      <c r="P261" s="1">
        <v>44673.559201388889</v>
      </c>
      <c r="Q261">
        <v>823</v>
      </c>
      <c r="R261">
        <v>196</v>
      </c>
      <c r="S261" t="b">
        <v>0</v>
      </c>
      <c r="T261" t="s">
        <v>90</v>
      </c>
      <c r="U261" t="b">
        <v>0</v>
      </c>
      <c r="V261" t="s">
        <v>218</v>
      </c>
      <c r="W261" s="1">
        <v>44673.548622685186</v>
      </c>
      <c r="X261">
        <v>94</v>
      </c>
      <c r="Y261">
        <v>9</v>
      </c>
      <c r="Z261">
        <v>0</v>
      </c>
      <c r="AA261">
        <v>9</v>
      </c>
      <c r="AB261">
        <v>0</v>
      </c>
      <c r="AC261">
        <v>0</v>
      </c>
      <c r="AD261">
        <v>-9</v>
      </c>
      <c r="AE261">
        <v>0</v>
      </c>
      <c r="AF261">
        <v>0</v>
      </c>
      <c r="AG261">
        <v>0</v>
      </c>
      <c r="AH261" t="s">
        <v>135</v>
      </c>
      <c r="AI261" s="1">
        <v>44673.559201388889</v>
      </c>
      <c r="AJ261">
        <v>102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-9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hidden="1" x14ac:dyDescent="0.45">
      <c r="A262" t="s">
        <v>786</v>
      </c>
      <c r="B262" t="s">
        <v>82</v>
      </c>
      <c r="C262" t="s">
        <v>787</v>
      </c>
      <c r="D262" t="s">
        <v>84</v>
      </c>
      <c r="E262" s="2" t="str">
        <f>HYPERLINK("capsilon://?command=openfolder&amp;siteaddress=FAM.docvelocity-na8.net&amp;folderid=FX199D4077-7752-A902-5BA6-A9B918308854","FX220313655")</f>
        <v>FX220313655</v>
      </c>
      <c r="F262" t="s">
        <v>19</v>
      </c>
      <c r="G262" t="s">
        <v>19</v>
      </c>
      <c r="H262" t="s">
        <v>85</v>
      </c>
      <c r="I262" t="s">
        <v>788</v>
      </c>
      <c r="J262">
        <v>734</v>
      </c>
      <c r="K262" t="s">
        <v>87</v>
      </c>
      <c r="L262" t="s">
        <v>88</v>
      </c>
      <c r="M262" t="s">
        <v>89</v>
      </c>
      <c r="N262">
        <v>2</v>
      </c>
      <c r="O262" s="1">
        <v>44673.551111111112</v>
      </c>
      <c r="P262" s="1">
        <v>44673.597986111112</v>
      </c>
      <c r="Q262">
        <v>761</v>
      </c>
      <c r="R262">
        <v>3289</v>
      </c>
      <c r="S262" t="b">
        <v>0</v>
      </c>
      <c r="T262" t="s">
        <v>90</v>
      </c>
      <c r="U262" t="b">
        <v>0</v>
      </c>
      <c r="V262" t="s">
        <v>192</v>
      </c>
      <c r="W262" s="1">
        <v>44673.56554398148</v>
      </c>
      <c r="X262">
        <v>1118</v>
      </c>
      <c r="Y262">
        <v>356</v>
      </c>
      <c r="Z262">
        <v>0</v>
      </c>
      <c r="AA262">
        <v>356</v>
      </c>
      <c r="AB262">
        <v>324</v>
      </c>
      <c r="AC262">
        <v>4</v>
      </c>
      <c r="AD262">
        <v>378</v>
      </c>
      <c r="AE262">
        <v>0</v>
      </c>
      <c r="AF262">
        <v>0</v>
      </c>
      <c r="AG262">
        <v>0</v>
      </c>
      <c r="AH262" t="s">
        <v>116</v>
      </c>
      <c r="AI262" s="1">
        <v>44673.597986111112</v>
      </c>
      <c r="AJ262">
        <v>323</v>
      </c>
      <c r="AK262">
        <v>3</v>
      </c>
      <c r="AL262">
        <v>0</v>
      </c>
      <c r="AM262">
        <v>3</v>
      </c>
      <c r="AN262">
        <v>324</v>
      </c>
      <c r="AO262">
        <v>2</v>
      </c>
      <c r="AP262">
        <v>375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hidden="1" x14ac:dyDescent="0.45">
      <c r="A263" t="s">
        <v>789</v>
      </c>
      <c r="B263" t="s">
        <v>82</v>
      </c>
      <c r="C263" t="s">
        <v>790</v>
      </c>
      <c r="D263" t="s">
        <v>84</v>
      </c>
      <c r="E263" s="2" t="str">
        <f>HYPERLINK("capsilon://?command=openfolder&amp;siteaddress=FAM.docvelocity-na8.net&amp;folderid=FXBD4A5D66-70E3-3E22-9F08-E809CF7ADF31","FX220312942")</f>
        <v>FX220312942</v>
      </c>
      <c r="F263" t="s">
        <v>19</v>
      </c>
      <c r="G263" t="s">
        <v>19</v>
      </c>
      <c r="H263" t="s">
        <v>85</v>
      </c>
      <c r="I263" t="s">
        <v>791</v>
      </c>
      <c r="J263">
        <v>222</v>
      </c>
      <c r="K263" t="s">
        <v>87</v>
      </c>
      <c r="L263" t="s">
        <v>88</v>
      </c>
      <c r="M263" t="s">
        <v>89</v>
      </c>
      <c r="N263">
        <v>2</v>
      </c>
      <c r="O263" s="1">
        <v>44673.582881944443</v>
      </c>
      <c r="P263" s="1">
        <v>44673.666828703703</v>
      </c>
      <c r="Q263">
        <v>4946</v>
      </c>
      <c r="R263">
        <v>2307</v>
      </c>
      <c r="S263" t="b">
        <v>0</v>
      </c>
      <c r="T263" t="s">
        <v>90</v>
      </c>
      <c r="U263" t="b">
        <v>0</v>
      </c>
      <c r="V263" t="s">
        <v>111</v>
      </c>
      <c r="W263" s="1">
        <v>44673.598090277781</v>
      </c>
      <c r="X263">
        <v>1300</v>
      </c>
      <c r="Y263">
        <v>171</v>
      </c>
      <c r="Z263">
        <v>0</v>
      </c>
      <c r="AA263">
        <v>171</v>
      </c>
      <c r="AB263">
        <v>0</v>
      </c>
      <c r="AC263">
        <v>33</v>
      </c>
      <c r="AD263">
        <v>51</v>
      </c>
      <c r="AE263">
        <v>0</v>
      </c>
      <c r="AF263">
        <v>0</v>
      </c>
      <c r="AG263">
        <v>0</v>
      </c>
      <c r="AH263" t="s">
        <v>116</v>
      </c>
      <c r="AI263" s="1">
        <v>44673.666828703703</v>
      </c>
      <c r="AJ263">
        <v>995</v>
      </c>
      <c r="AK263">
        <v>8</v>
      </c>
      <c r="AL263">
        <v>0</v>
      </c>
      <c r="AM263">
        <v>8</v>
      </c>
      <c r="AN263">
        <v>0</v>
      </c>
      <c r="AO263">
        <v>8</v>
      </c>
      <c r="AP263">
        <v>43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hidden="1" x14ac:dyDescent="0.45">
      <c r="A264" t="s">
        <v>792</v>
      </c>
      <c r="B264" t="s">
        <v>82</v>
      </c>
      <c r="C264" t="s">
        <v>779</v>
      </c>
      <c r="D264" t="s">
        <v>84</v>
      </c>
      <c r="E264" s="2" t="str">
        <f>HYPERLINK("capsilon://?command=openfolder&amp;siteaddress=FAM.docvelocity-na8.net&amp;folderid=FX049F9BBB-885B-4539-F60A-6C992BB56693","FX220311282")</f>
        <v>FX220311282</v>
      </c>
      <c r="F264" t="s">
        <v>19</v>
      </c>
      <c r="G264" t="s">
        <v>19</v>
      </c>
      <c r="H264" t="s">
        <v>85</v>
      </c>
      <c r="I264" t="s">
        <v>793</v>
      </c>
      <c r="J264">
        <v>59</v>
      </c>
      <c r="K264" t="s">
        <v>87</v>
      </c>
      <c r="L264" t="s">
        <v>88</v>
      </c>
      <c r="M264" t="s">
        <v>89</v>
      </c>
      <c r="N264">
        <v>2</v>
      </c>
      <c r="O264" s="1">
        <v>44673.590451388889</v>
      </c>
      <c r="P264" s="1">
        <v>44673.599803240744</v>
      </c>
      <c r="Q264">
        <v>128</v>
      </c>
      <c r="R264">
        <v>680</v>
      </c>
      <c r="S264" t="b">
        <v>0</v>
      </c>
      <c r="T264" t="s">
        <v>90</v>
      </c>
      <c r="U264" t="b">
        <v>0</v>
      </c>
      <c r="V264" t="s">
        <v>131</v>
      </c>
      <c r="W264" s="1">
        <v>44673.596701388888</v>
      </c>
      <c r="X264">
        <v>524</v>
      </c>
      <c r="Y264">
        <v>49</v>
      </c>
      <c r="Z264">
        <v>0</v>
      </c>
      <c r="AA264">
        <v>49</v>
      </c>
      <c r="AB264">
        <v>0</v>
      </c>
      <c r="AC264">
        <v>1</v>
      </c>
      <c r="AD264">
        <v>10</v>
      </c>
      <c r="AE264">
        <v>0</v>
      </c>
      <c r="AF264">
        <v>0</v>
      </c>
      <c r="AG264">
        <v>0</v>
      </c>
      <c r="AH264" t="s">
        <v>116</v>
      </c>
      <c r="AI264" s="1">
        <v>44673.599803240744</v>
      </c>
      <c r="AJ264">
        <v>156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10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hidden="1" x14ac:dyDescent="0.45">
      <c r="A265" t="s">
        <v>794</v>
      </c>
      <c r="B265" t="s">
        <v>82</v>
      </c>
      <c r="C265" t="s">
        <v>105</v>
      </c>
      <c r="D265" t="s">
        <v>84</v>
      </c>
      <c r="E265" s="2" t="str">
        <f>HYPERLINK("capsilon://?command=openfolder&amp;siteaddress=FAM.docvelocity-na8.net&amp;folderid=FX2B313CC4-CF18-EA9B-C436-5889510C3B1A","FX2204674")</f>
        <v>FX2204674</v>
      </c>
      <c r="F265" t="s">
        <v>19</v>
      </c>
      <c r="G265" t="s">
        <v>19</v>
      </c>
      <c r="H265" t="s">
        <v>85</v>
      </c>
      <c r="I265" t="s">
        <v>795</v>
      </c>
      <c r="J265">
        <v>118</v>
      </c>
      <c r="K265" t="s">
        <v>87</v>
      </c>
      <c r="L265" t="s">
        <v>88</v>
      </c>
      <c r="M265" t="s">
        <v>89</v>
      </c>
      <c r="N265">
        <v>2</v>
      </c>
      <c r="O265" s="1">
        <v>44673.596909722219</v>
      </c>
      <c r="P265" s="1">
        <v>44673.65929398148</v>
      </c>
      <c r="Q265">
        <v>4657</v>
      </c>
      <c r="R265">
        <v>733</v>
      </c>
      <c r="S265" t="b">
        <v>0</v>
      </c>
      <c r="T265" t="s">
        <v>90</v>
      </c>
      <c r="U265" t="b">
        <v>0</v>
      </c>
      <c r="V265" t="s">
        <v>131</v>
      </c>
      <c r="W265" s="1">
        <v>44673.601747685185</v>
      </c>
      <c r="X265">
        <v>395</v>
      </c>
      <c r="Y265">
        <v>108</v>
      </c>
      <c r="Z265">
        <v>0</v>
      </c>
      <c r="AA265">
        <v>108</v>
      </c>
      <c r="AB265">
        <v>0</v>
      </c>
      <c r="AC265">
        <v>1</v>
      </c>
      <c r="AD265">
        <v>10</v>
      </c>
      <c r="AE265">
        <v>0</v>
      </c>
      <c r="AF265">
        <v>0</v>
      </c>
      <c r="AG265">
        <v>0</v>
      </c>
      <c r="AH265" t="s">
        <v>273</v>
      </c>
      <c r="AI265" s="1">
        <v>44673.65929398148</v>
      </c>
      <c r="AJ265">
        <v>338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10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hidden="1" x14ac:dyDescent="0.45">
      <c r="A266" t="s">
        <v>796</v>
      </c>
      <c r="B266" t="s">
        <v>82</v>
      </c>
      <c r="C266" t="s">
        <v>797</v>
      </c>
      <c r="D266" t="s">
        <v>84</v>
      </c>
      <c r="E266" s="2" t="str">
        <f>HYPERLINK("capsilon://?command=openfolder&amp;siteaddress=FAM.docvelocity-na8.net&amp;folderid=FXAFF9916B-0363-83BF-BCFF-C037DBAC370B","FX22042595")</f>
        <v>FX22042595</v>
      </c>
      <c r="F266" t="s">
        <v>19</v>
      </c>
      <c r="G266" t="s">
        <v>19</v>
      </c>
      <c r="H266" t="s">
        <v>85</v>
      </c>
      <c r="I266" t="s">
        <v>798</v>
      </c>
      <c r="J266">
        <v>361</v>
      </c>
      <c r="K266" t="s">
        <v>87</v>
      </c>
      <c r="L266" t="s">
        <v>88</v>
      </c>
      <c r="M266" t="s">
        <v>89</v>
      </c>
      <c r="N266">
        <v>2</v>
      </c>
      <c r="O266" s="1">
        <v>44673.611990740741</v>
      </c>
      <c r="P266" s="1">
        <v>44673.663101851853</v>
      </c>
      <c r="Q266">
        <v>1249</v>
      </c>
      <c r="R266">
        <v>3167</v>
      </c>
      <c r="S266" t="b">
        <v>0</v>
      </c>
      <c r="T266" t="s">
        <v>90</v>
      </c>
      <c r="U266" t="b">
        <v>0</v>
      </c>
      <c r="V266" t="s">
        <v>799</v>
      </c>
      <c r="W266" s="1">
        <v>44673.644270833334</v>
      </c>
      <c r="X266">
        <v>2116</v>
      </c>
      <c r="Y266">
        <v>189</v>
      </c>
      <c r="Z266">
        <v>0</v>
      </c>
      <c r="AA266">
        <v>189</v>
      </c>
      <c r="AB266">
        <v>114</v>
      </c>
      <c r="AC266">
        <v>34</v>
      </c>
      <c r="AD266">
        <v>172</v>
      </c>
      <c r="AE266">
        <v>0</v>
      </c>
      <c r="AF266">
        <v>0</v>
      </c>
      <c r="AG266">
        <v>0</v>
      </c>
      <c r="AH266" t="s">
        <v>135</v>
      </c>
      <c r="AI266" s="1">
        <v>44673.663101851853</v>
      </c>
      <c r="AJ266">
        <v>572</v>
      </c>
      <c r="AK266">
        <v>4</v>
      </c>
      <c r="AL266">
        <v>0</v>
      </c>
      <c r="AM266">
        <v>4</v>
      </c>
      <c r="AN266">
        <v>114</v>
      </c>
      <c r="AO266">
        <v>4</v>
      </c>
      <c r="AP266">
        <v>168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hidden="1" x14ac:dyDescent="0.45">
      <c r="A267" t="s">
        <v>800</v>
      </c>
      <c r="B267" t="s">
        <v>82</v>
      </c>
      <c r="C267" t="s">
        <v>801</v>
      </c>
      <c r="D267" t="s">
        <v>84</v>
      </c>
      <c r="E267" s="2" t="str">
        <f>HYPERLINK("capsilon://?command=openfolder&amp;siteaddress=FAM.docvelocity-na8.net&amp;folderid=FX94E5B7F9-A815-A9F1-31FA-C12FC0ABCEF8","FX22047199")</f>
        <v>FX22047199</v>
      </c>
      <c r="F267" t="s">
        <v>19</v>
      </c>
      <c r="G267" t="s">
        <v>19</v>
      </c>
      <c r="H267" t="s">
        <v>85</v>
      </c>
      <c r="I267" t="s">
        <v>802</v>
      </c>
      <c r="J267">
        <v>56</v>
      </c>
      <c r="K267" t="s">
        <v>87</v>
      </c>
      <c r="L267" t="s">
        <v>88</v>
      </c>
      <c r="M267" t="s">
        <v>89</v>
      </c>
      <c r="N267">
        <v>2</v>
      </c>
      <c r="O267" s="1">
        <v>44673.621979166666</v>
      </c>
      <c r="P267" s="1">
        <v>44673.664872685185</v>
      </c>
      <c r="Q267">
        <v>3162</v>
      </c>
      <c r="R267">
        <v>544</v>
      </c>
      <c r="S267" t="b">
        <v>0</v>
      </c>
      <c r="T267" t="s">
        <v>90</v>
      </c>
      <c r="U267" t="b">
        <v>0</v>
      </c>
      <c r="V267" t="s">
        <v>111</v>
      </c>
      <c r="W267" s="1">
        <v>44673.626736111109</v>
      </c>
      <c r="X267">
        <v>384</v>
      </c>
      <c r="Y267">
        <v>42</v>
      </c>
      <c r="Z267">
        <v>0</v>
      </c>
      <c r="AA267">
        <v>42</v>
      </c>
      <c r="AB267">
        <v>0</v>
      </c>
      <c r="AC267">
        <v>0</v>
      </c>
      <c r="AD267">
        <v>14</v>
      </c>
      <c r="AE267">
        <v>0</v>
      </c>
      <c r="AF267">
        <v>0</v>
      </c>
      <c r="AG267">
        <v>0</v>
      </c>
      <c r="AH267" t="s">
        <v>135</v>
      </c>
      <c r="AI267" s="1">
        <v>44673.664872685185</v>
      </c>
      <c r="AJ267">
        <v>152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14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hidden="1" x14ac:dyDescent="0.45">
      <c r="A268" t="s">
        <v>803</v>
      </c>
      <c r="B268" t="s">
        <v>82</v>
      </c>
      <c r="C268" t="s">
        <v>94</v>
      </c>
      <c r="D268" t="s">
        <v>84</v>
      </c>
      <c r="E268" s="2" t="str">
        <f>HYPERLINK("capsilon://?command=openfolder&amp;siteaddress=FAM.docvelocity-na8.net&amp;folderid=FX092F9F5C-04E9-2F3D-DDE6-1F54B7CAD814","FX220210649")</f>
        <v>FX220210649</v>
      </c>
      <c r="F268" t="s">
        <v>19</v>
      </c>
      <c r="G268" t="s">
        <v>19</v>
      </c>
      <c r="H268" t="s">
        <v>85</v>
      </c>
      <c r="I268" t="s">
        <v>804</v>
      </c>
      <c r="J268">
        <v>73</v>
      </c>
      <c r="K268" t="s">
        <v>87</v>
      </c>
      <c r="L268" t="s">
        <v>88</v>
      </c>
      <c r="M268" t="s">
        <v>89</v>
      </c>
      <c r="N268">
        <v>2</v>
      </c>
      <c r="O268" s="1">
        <v>44673.649942129632</v>
      </c>
      <c r="P268" s="1">
        <v>44673.667199074072</v>
      </c>
      <c r="Q268">
        <v>114</v>
      </c>
      <c r="R268">
        <v>1377</v>
      </c>
      <c r="S268" t="b">
        <v>0</v>
      </c>
      <c r="T268" t="s">
        <v>90</v>
      </c>
      <c r="U268" t="b">
        <v>0</v>
      </c>
      <c r="V268" t="s">
        <v>192</v>
      </c>
      <c r="W268" s="1">
        <v>44673.663587962961</v>
      </c>
      <c r="X268">
        <v>1177</v>
      </c>
      <c r="Y268">
        <v>53</v>
      </c>
      <c r="Z268">
        <v>0</v>
      </c>
      <c r="AA268">
        <v>53</v>
      </c>
      <c r="AB268">
        <v>0</v>
      </c>
      <c r="AC268">
        <v>5</v>
      </c>
      <c r="AD268">
        <v>20</v>
      </c>
      <c r="AE268">
        <v>0</v>
      </c>
      <c r="AF268">
        <v>0</v>
      </c>
      <c r="AG268">
        <v>0</v>
      </c>
      <c r="AH268" t="s">
        <v>135</v>
      </c>
      <c r="AI268" s="1">
        <v>44673.667199074072</v>
      </c>
      <c r="AJ268">
        <v>200</v>
      </c>
      <c r="AK268">
        <v>6</v>
      </c>
      <c r="AL268">
        <v>0</v>
      </c>
      <c r="AM268">
        <v>6</v>
      </c>
      <c r="AN268">
        <v>0</v>
      </c>
      <c r="AO268">
        <v>7</v>
      </c>
      <c r="AP268">
        <v>14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hidden="1" x14ac:dyDescent="0.45">
      <c r="A269" t="s">
        <v>805</v>
      </c>
      <c r="B269" t="s">
        <v>82</v>
      </c>
      <c r="C269" t="s">
        <v>806</v>
      </c>
      <c r="D269" t="s">
        <v>84</v>
      </c>
      <c r="E269" s="2" t="str">
        <f>HYPERLINK("capsilon://?command=openfolder&amp;siteaddress=FAM.docvelocity-na8.net&amp;folderid=FX59432C18-BABE-876E-02FD-CD24A32E2597","FX220310862")</f>
        <v>FX220310862</v>
      </c>
      <c r="F269" t="s">
        <v>19</v>
      </c>
      <c r="G269" t="s">
        <v>19</v>
      </c>
      <c r="H269" t="s">
        <v>85</v>
      </c>
      <c r="I269" t="s">
        <v>807</v>
      </c>
      <c r="J269">
        <v>1302</v>
      </c>
      <c r="K269" t="s">
        <v>87</v>
      </c>
      <c r="L269" t="s">
        <v>88</v>
      </c>
      <c r="M269" t="s">
        <v>89</v>
      </c>
      <c r="N269">
        <v>1</v>
      </c>
      <c r="O269" s="1">
        <v>44673.65079861111</v>
      </c>
      <c r="P269" s="1">
        <v>44673.793981481482</v>
      </c>
      <c r="Q269">
        <v>9217</v>
      </c>
      <c r="R269">
        <v>3154</v>
      </c>
      <c r="S269" t="b">
        <v>0</v>
      </c>
      <c r="T269" t="s">
        <v>90</v>
      </c>
      <c r="U269" t="b">
        <v>0</v>
      </c>
      <c r="V269" t="s">
        <v>205</v>
      </c>
      <c r="W269" s="1">
        <v>44673.793981481482</v>
      </c>
      <c r="X269">
        <v>1503</v>
      </c>
      <c r="Y269">
        <v>387</v>
      </c>
      <c r="Z269">
        <v>0</v>
      </c>
      <c r="AA269">
        <v>387</v>
      </c>
      <c r="AB269">
        <v>0</v>
      </c>
      <c r="AC269">
        <v>0</v>
      </c>
      <c r="AD269">
        <v>915</v>
      </c>
      <c r="AE269">
        <v>703</v>
      </c>
      <c r="AF269">
        <v>0</v>
      </c>
      <c r="AG269">
        <v>34</v>
      </c>
      <c r="AH269" t="s">
        <v>90</v>
      </c>
      <c r="AI269" t="s">
        <v>90</v>
      </c>
      <c r="AJ269" t="s">
        <v>90</v>
      </c>
      <c r="AK269" t="s">
        <v>90</v>
      </c>
      <c r="AL269" t="s">
        <v>90</v>
      </c>
      <c r="AM269" t="s">
        <v>90</v>
      </c>
      <c r="AN269" t="s">
        <v>90</v>
      </c>
      <c r="AO269" t="s">
        <v>90</v>
      </c>
      <c r="AP269" t="s">
        <v>90</v>
      </c>
      <c r="AQ269" t="s">
        <v>90</v>
      </c>
      <c r="AR269" t="s">
        <v>90</v>
      </c>
      <c r="AS269" t="s">
        <v>90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hidden="1" x14ac:dyDescent="0.45">
      <c r="A270" t="s">
        <v>808</v>
      </c>
      <c r="B270" t="s">
        <v>82</v>
      </c>
      <c r="C270" t="s">
        <v>617</v>
      </c>
      <c r="D270" t="s">
        <v>84</v>
      </c>
      <c r="E270" s="2" t="str">
        <f t="shared" ref="E270:E281" si="1">HYPERLINK("capsilon://?command=openfolder&amp;siteaddress=FAM.docvelocity-na8.net&amp;folderid=FX96BD537E-E633-F0B5-1A53-E32053624DA7","FX22044480")</f>
        <v>FX22044480</v>
      </c>
      <c r="F270" t="s">
        <v>19</v>
      </c>
      <c r="G270" t="s">
        <v>19</v>
      </c>
      <c r="H270" t="s">
        <v>85</v>
      </c>
      <c r="I270" t="s">
        <v>809</v>
      </c>
      <c r="J270">
        <v>28</v>
      </c>
      <c r="K270" t="s">
        <v>87</v>
      </c>
      <c r="L270" t="s">
        <v>88</v>
      </c>
      <c r="M270" t="s">
        <v>89</v>
      </c>
      <c r="N270">
        <v>2</v>
      </c>
      <c r="O270" s="1">
        <v>44673.683356481481</v>
      </c>
      <c r="P270" s="1">
        <v>44673.730057870373</v>
      </c>
      <c r="Q270">
        <v>3635</v>
      </c>
      <c r="R270">
        <v>400</v>
      </c>
      <c r="S270" t="b">
        <v>0</v>
      </c>
      <c r="T270" t="s">
        <v>90</v>
      </c>
      <c r="U270" t="b">
        <v>0</v>
      </c>
      <c r="V270" t="s">
        <v>241</v>
      </c>
      <c r="W270" s="1">
        <v>44673.690057870372</v>
      </c>
      <c r="X270">
        <v>113</v>
      </c>
      <c r="Y270">
        <v>0</v>
      </c>
      <c r="Z270">
        <v>0</v>
      </c>
      <c r="AA270">
        <v>0</v>
      </c>
      <c r="AB270">
        <v>21</v>
      </c>
      <c r="AC270">
        <v>0</v>
      </c>
      <c r="AD270">
        <v>28</v>
      </c>
      <c r="AE270">
        <v>0</v>
      </c>
      <c r="AF270">
        <v>0</v>
      </c>
      <c r="AG270">
        <v>0</v>
      </c>
      <c r="AH270" t="s">
        <v>116</v>
      </c>
      <c r="AI270" s="1">
        <v>44673.730057870373</v>
      </c>
      <c r="AJ270">
        <v>29</v>
      </c>
      <c r="AK270">
        <v>0</v>
      </c>
      <c r="AL270">
        <v>0</v>
      </c>
      <c r="AM270">
        <v>0</v>
      </c>
      <c r="AN270">
        <v>21</v>
      </c>
      <c r="AO270">
        <v>0</v>
      </c>
      <c r="AP270">
        <v>28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hidden="1" x14ac:dyDescent="0.45">
      <c r="A271" t="s">
        <v>810</v>
      </c>
      <c r="B271" t="s">
        <v>82</v>
      </c>
      <c r="C271" t="s">
        <v>617</v>
      </c>
      <c r="D271" t="s">
        <v>84</v>
      </c>
      <c r="E271" s="2" t="str">
        <f t="shared" si="1"/>
        <v>FX22044480</v>
      </c>
      <c r="F271" t="s">
        <v>19</v>
      </c>
      <c r="G271" t="s">
        <v>19</v>
      </c>
      <c r="H271" t="s">
        <v>85</v>
      </c>
      <c r="I271" t="s">
        <v>811</v>
      </c>
      <c r="J271">
        <v>28</v>
      </c>
      <c r="K271" t="s">
        <v>87</v>
      </c>
      <c r="L271" t="s">
        <v>88</v>
      </c>
      <c r="M271" t="s">
        <v>89</v>
      </c>
      <c r="N271">
        <v>2</v>
      </c>
      <c r="O271" s="1">
        <v>44673.683576388888</v>
      </c>
      <c r="P271" s="1">
        <v>44673.72797453704</v>
      </c>
      <c r="Q271">
        <v>3440</v>
      </c>
      <c r="R271">
        <v>396</v>
      </c>
      <c r="S271" t="b">
        <v>0</v>
      </c>
      <c r="T271" t="s">
        <v>90</v>
      </c>
      <c r="U271" t="b">
        <v>0</v>
      </c>
      <c r="V271" t="s">
        <v>799</v>
      </c>
      <c r="W271" s="1">
        <v>44673.688611111109</v>
      </c>
      <c r="X271">
        <v>294</v>
      </c>
      <c r="Y271">
        <v>21</v>
      </c>
      <c r="Z271">
        <v>0</v>
      </c>
      <c r="AA271">
        <v>21</v>
      </c>
      <c r="AB271">
        <v>0</v>
      </c>
      <c r="AC271">
        <v>6</v>
      </c>
      <c r="AD271">
        <v>7</v>
      </c>
      <c r="AE271">
        <v>0</v>
      </c>
      <c r="AF271">
        <v>0</v>
      </c>
      <c r="AG271">
        <v>0</v>
      </c>
      <c r="AH271" t="s">
        <v>135</v>
      </c>
      <c r="AI271" s="1">
        <v>44673.72797453704</v>
      </c>
      <c r="AJ271">
        <v>102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7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hidden="1" x14ac:dyDescent="0.45">
      <c r="A272" t="s">
        <v>812</v>
      </c>
      <c r="B272" t="s">
        <v>82</v>
      </c>
      <c r="C272" t="s">
        <v>617</v>
      </c>
      <c r="D272" t="s">
        <v>84</v>
      </c>
      <c r="E272" s="2" t="str">
        <f t="shared" si="1"/>
        <v>FX22044480</v>
      </c>
      <c r="F272" t="s">
        <v>19</v>
      </c>
      <c r="G272" t="s">
        <v>19</v>
      </c>
      <c r="H272" t="s">
        <v>85</v>
      </c>
      <c r="I272" t="s">
        <v>813</v>
      </c>
      <c r="J272">
        <v>28</v>
      </c>
      <c r="K272" t="s">
        <v>87</v>
      </c>
      <c r="L272" t="s">
        <v>88</v>
      </c>
      <c r="M272" t="s">
        <v>89</v>
      </c>
      <c r="N272">
        <v>2</v>
      </c>
      <c r="O272" s="1">
        <v>44673.683611111112</v>
      </c>
      <c r="P272" s="1">
        <v>44673.72997685185</v>
      </c>
      <c r="Q272">
        <v>3335</v>
      </c>
      <c r="R272">
        <v>671</v>
      </c>
      <c r="S272" t="b">
        <v>0</v>
      </c>
      <c r="T272" t="s">
        <v>90</v>
      </c>
      <c r="U272" t="b">
        <v>0</v>
      </c>
      <c r="V272" t="s">
        <v>799</v>
      </c>
      <c r="W272" s="1">
        <v>44673.694016203706</v>
      </c>
      <c r="X272">
        <v>466</v>
      </c>
      <c r="Y272">
        <v>21</v>
      </c>
      <c r="Z272">
        <v>0</v>
      </c>
      <c r="AA272">
        <v>21</v>
      </c>
      <c r="AB272">
        <v>0</v>
      </c>
      <c r="AC272">
        <v>20</v>
      </c>
      <c r="AD272">
        <v>7</v>
      </c>
      <c r="AE272">
        <v>0</v>
      </c>
      <c r="AF272">
        <v>0</v>
      </c>
      <c r="AG272">
        <v>0</v>
      </c>
      <c r="AH272" t="s">
        <v>135</v>
      </c>
      <c r="AI272" s="1">
        <v>44673.72997685185</v>
      </c>
      <c r="AJ272">
        <v>173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7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hidden="1" x14ac:dyDescent="0.45">
      <c r="A273" t="s">
        <v>814</v>
      </c>
      <c r="B273" t="s">
        <v>82</v>
      </c>
      <c r="C273" t="s">
        <v>617</v>
      </c>
      <c r="D273" t="s">
        <v>84</v>
      </c>
      <c r="E273" s="2" t="str">
        <f t="shared" si="1"/>
        <v>FX22044480</v>
      </c>
      <c r="F273" t="s">
        <v>19</v>
      </c>
      <c r="G273" t="s">
        <v>19</v>
      </c>
      <c r="H273" t="s">
        <v>85</v>
      </c>
      <c r="I273" t="s">
        <v>815</v>
      </c>
      <c r="J273">
        <v>28</v>
      </c>
      <c r="K273" t="s">
        <v>87</v>
      </c>
      <c r="L273" t="s">
        <v>88</v>
      </c>
      <c r="M273" t="s">
        <v>89</v>
      </c>
      <c r="N273">
        <v>2</v>
      </c>
      <c r="O273" s="1">
        <v>44673.683958333335</v>
      </c>
      <c r="P273" s="1">
        <v>44673.733263888891</v>
      </c>
      <c r="Q273">
        <v>3677</v>
      </c>
      <c r="R273">
        <v>583</v>
      </c>
      <c r="S273" t="b">
        <v>0</v>
      </c>
      <c r="T273" t="s">
        <v>90</v>
      </c>
      <c r="U273" t="b">
        <v>0</v>
      </c>
      <c r="V273" t="s">
        <v>111</v>
      </c>
      <c r="W273" s="1">
        <v>44673.691331018519</v>
      </c>
      <c r="X273">
        <v>284</v>
      </c>
      <c r="Y273">
        <v>21</v>
      </c>
      <c r="Z273">
        <v>0</v>
      </c>
      <c r="AA273">
        <v>21</v>
      </c>
      <c r="AB273">
        <v>0</v>
      </c>
      <c r="AC273">
        <v>3</v>
      </c>
      <c r="AD273">
        <v>7</v>
      </c>
      <c r="AE273">
        <v>0</v>
      </c>
      <c r="AF273">
        <v>0</v>
      </c>
      <c r="AG273">
        <v>0</v>
      </c>
      <c r="AH273" t="s">
        <v>135</v>
      </c>
      <c r="AI273" s="1">
        <v>44673.733263888891</v>
      </c>
      <c r="AJ273">
        <v>283</v>
      </c>
      <c r="AK273">
        <v>4</v>
      </c>
      <c r="AL273">
        <v>0</v>
      </c>
      <c r="AM273">
        <v>4</v>
      </c>
      <c r="AN273">
        <v>0</v>
      </c>
      <c r="AO273">
        <v>4</v>
      </c>
      <c r="AP273">
        <v>3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hidden="1" x14ac:dyDescent="0.45">
      <c r="A274" t="s">
        <v>816</v>
      </c>
      <c r="B274" t="s">
        <v>82</v>
      </c>
      <c r="C274" t="s">
        <v>617</v>
      </c>
      <c r="D274" t="s">
        <v>84</v>
      </c>
      <c r="E274" s="2" t="str">
        <f t="shared" si="1"/>
        <v>FX22044480</v>
      </c>
      <c r="F274" t="s">
        <v>19</v>
      </c>
      <c r="G274" t="s">
        <v>19</v>
      </c>
      <c r="H274" t="s">
        <v>85</v>
      </c>
      <c r="I274" t="s">
        <v>817</v>
      </c>
      <c r="J274">
        <v>69</v>
      </c>
      <c r="K274" t="s">
        <v>87</v>
      </c>
      <c r="L274" t="s">
        <v>88</v>
      </c>
      <c r="M274" t="s">
        <v>89</v>
      </c>
      <c r="N274">
        <v>2</v>
      </c>
      <c r="O274" s="1">
        <v>44673.683993055558</v>
      </c>
      <c r="P274" s="1">
        <v>44673.731909722221</v>
      </c>
      <c r="Q274">
        <v>3786</v>
      </c>
      <c r="R274">
        <v>354</v>
      </c>
      <c r="S274" t="b">
        <v>0</v>
      </c>
      <c r="T274" t="s">
        <v>90</v>
      </c>
      <c r="U274" t="b">
        <v>0</v>
      </c>
      <c r="V274" t="s">
        <v>131</v>
      </c>
      <c r="W274" s="1">
        <v>44673.68986111111</v>
      </c>
      <c r="X274">
        <v>195</v>
      </c>
      <c r="Y274">
        <v>64</v>
      </c>
      <c r="Z274">
        <v>0</v>
      </c>
      <c r="AA274">
        <v>64</v>
      </c>
      <c r="AB274">
        <v>0</v>
      </c>
      <c r="AC274">
        <v>0</v>
      </c>
      <c r="AD274">
        <v>5</v>
      </c>
      <c r="AE274">
        <v>0</v>
      </c>
      <c r="AF274">
        <v>0</v>
      </c>
      <c r="AG274">
        <v>0</v>
      </c>
      <c r="AH274" t="s">
        <v>116</v>
      </c>
      <c r="AI274" s="1">
        <v>44673.731909722221</v>
      </c>
      <c r="AJ274">
        <v>159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5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hidden="1" x14ac:dyDescent="0.45">
      <c r="A275" t="s">
        <v>818</v>
      </c>
      <c r="B275" t="s">
        <v>82</v>
      </c>
      <c r="C275" t="s">
        <v>617</v>
      </c>
      <c r="D275" t="s">
        <v>84</v>
      </c>
      <c r="E275" s="2" t="str">
        <f t="shared" si="1"/>
        <v>FX22044480</v>
      </c>
      <c r="F275" t="s">
        <v>19</v>
      </c>
      <c r="G275" t="s">
        <v>19</v>
      </c>
      <c r="H275" t="s">
        <v>85</v>
      </c>
      <c r="I275" t="s">
        <v>819</v>
      </c>
      <c r="J275">
        <v>32</v>
      </c>
      <c r="K275" t="s">
        <v>87</v>
      </c>
      <c r="L275" t="s">
        <v>88</v>
      </c>
      <c r="M275" t="s">
        <v>89</v>
      </c>
      <c r="N275">
        <v>1</v>
      </c>
      <c r="O275" s="1">
        <v>44673.684166666666</v>
      </c>
      <c r="P275" s="1">
        <v>44673.69332175926</v>
      </c>
      <c r="Q275">
        <v>541</v>
      </c>
      <c r="R275">
        <v>250</v>
      </c>
      <c r="S275" t="b">
        <v>0</v>
      </c>
      <c r="T275" t="s">
        <v>90</v>
      </c>
      <c r="U275" t="b">
        <v>0</v>
      </c>
      <c r="V275" t="s">
        <v>184</v>
      </c>
      <c r="W275" s="1">
        <v>44673.69332175926</v>
      </c>
      <c r="X275">
        <v>154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32</v>
      </c>
      <c r="AE275">
        <v>27</v>
      </c>
      <c r="AF275">
        <v>0</v>
      </c>
      <c r="AG275">
        <v>1</v>
      </c>
      <c r="AH275" t="s">
        <v>90</v>
      </c>
      <c r="AI275" t="s">
        <v>90</v>
      </c>
      <c r="AJ275" t="s">
        <v>90</v>
      </c>
      <c r="AK275" t="s">
        <v>90</v>
      </c>
      <c r="AL275" t="s">
        <v>90</v>
      </c>
      <c r="AM275" t="s">
        <v>90</v>
      </c>
      <c r="AN275" t="s">
        <v>90</v>
      </c>
      <c r="AO275" t="s">
        <v>90</v>
      </c>
      <c r="AP275" t="s">
        <v>90</v>
      </c>
      <c r="AQ275" t="s">
        <v>90</v>
      </c>
      <c r="AR275" t="s">
        <v>90</v>
      </c>
      <c r="AS275" t="s">
        <v>90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hidden="1" x14ac:dyDescent="0.45">
      <c r="A276" t="s">
        <v>820</v>
      </c>
      <c r="B276" t="s">
        <v>82</v>
      </c>
      <c r="C276" t="s">
        <v>617</v>
      </c>
      <c r="D276" t="s">
        <v>84</v>
      </c>
      <c r="E276" s="2" t="str">
        <f t="shared" si="1"/>
        <v>FX22044480</v>
      </c>
      <c r="F276" t="s">
        <v>19</v>
      </c>
      <c r="G276" t="s">
        <v>19</v>
      </c>
      <c r="H276" t="s">
        <v>85</v>
      </c>
      <c r="I276" t="s">
        <v>821</v>
      </c>
      <c r="J276">
        <v>32</v>
      </c>
      <c r="K276" t="s">
        <v>87</v>
      </c>
      <c r="L276" t="s">
        <v>88</v>
      </c>
      <c r="M276" t="s">
        <v>89</v>
      </c>
      <c r="N276">
        <v>1</v>
      </c>
      <c r="O276" s="1">
        <v>44673.684606481482</v>
      </c>
      <c r="P276" s="1">
        <v>44673.698622685188</v>
      </c>
      <c r="Q276">
        <v>926</v>
      </c>
      <c r="R276">
        <v>285</v>
      </c>
      <c r="S276" t="b">
        <v>0</v>
      </c>
      <c r="T276" t="s">
        <v>90</v>
      </c>
      <c r="U276" t="b">
        <v>0</v>
      </c>
      <c r="V276" t="s">
        <v>184</v>
      </c>
      <c r="W276" s="1">
        <v>44673.698622685188</v>
      </c>
      <c r="X276">
        <v>101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32</v>
      </c>
      <c r="AE276">
        <v>27</v>
      </c>
      <c r="AF276">
        <v>0</v>
      </c>
      <c r="AG276">
        <v>1</v>
      </c>
      <c r="AH276" t="s">
        <v>90</v>
      </c>
      <c r="AI276" t="s">
        <v>90</v>
      </c>
      <c r="AJ276" t="s">
        <v>90</v>
      </c>
      <c r="AK276" t="s">
        <v>90</v>
      </c>
      <c r="AL276" t="s">
        <v>90</v>
      </c>
      <c r="AM276" t="s">
        <v>90</v>
      </c>
      <c r="AN276" t="s">
        <v>90</v>
      </c>
      <c r="AO276" t="s">
        <v>90</v>
      </c>
      <c r="AP276" t="s">
        <v>90</v>
      </c>
      <c r="AQ276" t="s">
        <v>90</v>
      </c>
      <c r="AR276" t="s">
        <v>90</v>
      </c>
      <c r="AS276" t="s">
        <v>90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hidden="1" x14ac:dyDescent="0.45">
      <c r="A277" t="s">
        <v>822</v>
      </c>
      <c r="B277" t="s">
        <v>82</v>
      </c>
      <c r="C277" t="s">
        <v>617</v>
      </c>
      <c r="D277" t="s">
        <v>84</v>
      </c>
      <c r="E277" s="2" t="str">
        <f t="shared" si="1"/>
        <v>FX22044480</v>
      </c>
      <c r="F277" t="s">
        <v>19</v>
      </c>
      <c r="G277" t="s">
        <v>19</v>
      </c>
      <c r="H277" t="s">
        <v>85</v>
      </c>
      <c r="I277" t="s">
        <v>823</v>
      </c>
      <c r="J277">
        <v>69</v>
      </c>
      <c r="K277" t="s">
        <v>87</v>
      </c>
      <c r="L277" t="s">
        <v>88</v>
      </c>
      <c r="M277" t="s">
        <v>89</v>
      </c>
      <c r="N277">
        <v>2</v>
      </c>
      <c r="O277" s="1">
        <v>44673.684930555559</v>
      </c>
      <c r="P277" s="1">
        <v>44673.733634259261</v>
      </c>
      <c r="Q277">
        <v>3840</v>
      </c>
      <c r="R277">
        <v>368</v>
      </c>
      <c r="S277" t="b">
        <v>0</v>
      </c>
      <c r="T277" t="s">
        <v>90</v>
      </c>
      <c r="U277" t="b">
        <v>0</v>
      </c>
      <c r="V277" t="s">
        <v>241</v>
      </c>
      <c r="W277" s="1">
        <v>44673.693136574075</v>
      </c>
      <c r="X277">
        <v>219</v>
      </c>
      <c r="Y277">
        <v>64</v>
      </c>
      <c r="Z277">
        <v>0</v>
      </c>
      <c r="AA277">
        <v>64</v>
      </c>
      <c r="AB277">
        <v>0</v>
      </c>
      <c r="AC277">
        <v>0</v>
      </c>
      <c r="AD277">
        <v>5</v>
      </c>
      <c r="AE277">
        <v>0</v>
      </c>
      <c r="AF277">
        <v>0</v>
      </c>
      <c r="AG277">
        <v>0</v>
      </c>
      <c r="AH277" t="s">
        <v>116</v>
      </c>
      <c r="AI277" s="1">
        <v>44673.733634259261</v>
      </c>
      <c r="AJ277">
        <v>149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5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hidden="1" x14ac:dyDescent="0.45">
      <c r="A278" t="s">
        <v>824</v>
      </c>
      <c r="B278" t="s">
        <v>82</v>
      </c>
      <c r="C278" t="s">
        <v>617</v>
      </c>
      <c r="D278" t="s">
        <v>84</v>
      </c>
      <c r="E278" s="2" t="str">
        <f t="shared" si="1"/>
        <v>FX22044480</v>
      </c>
      <c r="F278" t="s">
        <v>19</v>
      </c>
      <c r="G278" t="s">
        <v>19</v>
      </c>
      <c r="H278" t="s">
        <v>85</v>
      </c>
      <c r="I278" t="s">
        <v>825</v>
      </c>
      <c r="J278">
        <v>28</v>
      </c>
      <c r="K278" t="s">
        <v>87</v>
      </c>
      <c r="L278" t="s">
        <v>88</v>
      </c>
      <c r="M278" t="s">
        <v>89</v>
      </c>
      <c r="N278">
        <v>2</v>
      </c>
      <c r="O278" s="1">
        <v>44673.68513888889</v>
      </c>
      <c r="P278" s="1">
        <v>44673.734456018516</v>
      </c>
      <c r="Q278">
        <v>3694</v>
      </c>
      <c r="R278">
        <v>567</v>
      </c>
      <c r="S278" t="b">
        <v>0</v>
      </c>
      <c r="T278" t="s">
        <v>90</v>
      </c>
      <c r="U278" t="b">
        <v>0</v>
      </c>
      <c r="V278" t="s">
        <v>184</v>
      </c>
      <c r="W278" s="1">
        <v>44673.697442129633</v>
      </c>
      <c r="X278">
        <v>355</v>
      </c>
      <c r="Y278">
        <v>21</v>
      </c>
      <c r="Z278">
        <v>0</v>
      </c>
      <c r="AA278">
        <v>21</v>
      </c>
      <c r="AB278">
        <v>0</v>
      </c>
      <c r="AC278">
        <v>19</v>
      </c>
      <c r="AD278">
        <v>7</v>
      </c>
      <c r="AE278">
        <v>0</v>
      </c>
      <c r="AF278">
        <v>0</v>
      </c>
      <c r="AG278">
        <v>0</v>
      </c>
      <c r="AH278" t="s">
        <v>135</v>
      </c>
      <c r="AI278" s="1">
        <v>44673.734456018516</v>
      </c>
      <c r="AJ278">
        <v>102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6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hidden="1" x14ac:dyDescent="0.45">
      <c r="A279" t="s">
        <v>826</v>
      </c>
      <c r="B279" t="s">
        <v>82</v>
      </c>
      <c r="C279" t="s">
        <v>617</v>
      </c>
      <c r="D279" t="s">
        <v>84</v>
      </c>
      <c r="E279" s="2" t="str">
        <f t="shared" si="1"/>
        <v>FX22044480</v>
      </c>
      <c r="F279" t="s">
        <v>19</v>
      </c>
      <c r="G279" t="s">
        <v>19</v>
      </c>
      <c r="H279" t="s">
        <v>85</v>
      </c>
      <c r="I279" t="s">
        <v>827</v>
      </c>
      <c r="J279">
        <v>28</v>
      </c>
      <c r="K279" t="s">
        <v>87</v>
      </c>
      <c r="L279" t="s">
        <v>88</v>
      </c>
      <c r="M279" t="s">
        <v>89</v>
      </c>
      <c r="N279">
        <v>2</v>
      </c>
      <c r="O279" s="1">
        <v>44673.685844907406</v>
      </c>
      <c r="P279" s="1">
        <v>44673.735509259262</v>
      </c>
      <c r="Q279">
        <v>3491</v>
      </c>
      <c r="R279">
        <v>800</v>
      </c>
      <c r="S279" t="b">
        <v>0</v>
      </c>
      <c r="T279" t="s">
        <v>90</v>
      </c>
      <c r="U279" t="b">
        <v>0</v>
      </c>
      <c r="V279" t="s">
        <v>828</v>
      </c>
      <c r="W279" s="1">
        <v>44673.698576388888</v>
      </c>
      <c r="X279">
        <v>639</v>
      </c>
      <c r="Y279">
        <v>21</v>
      </c>
      <c r="Z279">
        <v>0</v>
      </c>
      <c r="AA279">
        <v>21</v>
      </c>
      <c r="AB279">
        <v>0</v>
      </c>
      <c r="AC279">
        <v>10</v>
      </c>
      <c r="AD279">
        <v>7</v>
      </c>
      <c r="AE279">
        <v>0</v>
      </c>
      <c r="AF279">
        <v>0</v>
      </c>
      <c r="AG279">
        <v>0</v>
      </c>
      <c r="AH279" t="s">
        <v>116</v>
      </c>
      <c r="AI279" s="1">
        <v>44673.735509259262</v>
      </c>
      <c r="AJ279">
        <v>161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hidden="1" x14ac:dyDescent="0.45">
      <c r="A280" t="s">
        <v>829</v>
      </c>
      <c r="B280" t="s">
        <v>82</v>
      </c>
      <c r="C280" t="s">
        <v>617</v>
      </c>
      <c r="D280" t="s">
        <v>84</v>
      </c>
      <c r="E280" s="2" t="str">
        <f t="shared" si="1"/>
        <v>FX22044480</v>
      </c>
      <c r="F280" t="s">
        <v>19</v>
      </c>
      <c r="G280" t="s">
        <v>19</v>
      </c>
      <c r="H280" t="s">
        <v>85</v>
      </c>
      <c r="I280" t="s">
        <v>830</v>
      </c>
      <c r="J280">
        <v>28</v>
      </c>
      <c r="K280" t="s">
        <v>87</v>
      </c>
      <c r="L280" t="s">
        <v>88</v>
      </c>
      <c r="M280" t="s">
        <v>89</v>
      </c>
      <c r="N280">
        <v>1</v>
      </c>
      <c r="O280" s="1">
        <v>44673.685925925929</v>
      </c>
      <c r="P280" s="1">
        <v>44673.702372685184</v>
      </c>
      <c r="Q280">
        <v>1034</v>
      </c>
      <c r="R280">
        <v>387</v>
      </c>
      <c r="S280" t="b">
        <v>0</v>
      </c>
      <c r="T280" t="s">
        <v>90</v>
      </c>
      <c r="U280" t="b">
        <v>0</v>
      </c>
      <c r="V280" t="s">
        <v>184</v>
      </c>
      <c r="W280" s="1">
        <v>44673.702372685184</v>
      </c>
      <c r="X280">
        <v>115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28</v>
      </c>
      <c r="AE280">
        <v>21</v>
      </c>
      <c r="AF280">
        <v>0</v>
      </c>
      <c r="AG280">
        <v>1</v>
      </c>
      <c r="AH280" t="s">
        <v>90</v>
      </c>
      <c r="AI280" t="s">
        <v>90</v>
      </c>
      <c r="AJ280" t="s">
        <v>90</v>
      </c>
      <c r="AK280" t="s">
        <v>90</v>
      </c>
      <c r="AL280" t="s">
        <v>90</v>
      </c>
      <c r="AM280" t="s">
        <v>90</v>
      </c>
      <c r="AN280" t="s">
        <v>90</v>
      </c>
      <c r="AO280" t="s">
        <v>90</v>
      </c>
      <c r="AP280" t="s">
        <v>90</v>
      </c>
      <c r="AQ280" t="s">
        <v>90</v>
      </c>
      <c r="AR280" t="s">
        <v>90</v>
      </c>
      <c r="AS280" t="s">
        <v>90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hidden="1" x14ac:dyDescent="0.45">
      <c r="A281" t="s">
        <v>831</v>
      </c>
      <c r="B281" t="s">
        <v>82</v>
      </c>
      <c r="C281" t="s">
        <v>617</v>
      </c>
      <c r="D281" t="s">
        <v>84</v>
      </c>
      <c r="E281" s="2" t="str">
        <f t="shared" si="1"/>
        <v>FX22044480</v>
      </c>
      <c r="F281" t="s">
        <v>19</v>
      </c>
      <c r="G281" t="s">
        <v>19</v>
      </c>
      <c r="H281" t="s">
        <v>85</v>
      </c>
      <c r="I281" t="s">
        <v>832</v>
      </c>
      <c r="J281">
        <v>32</v>
      </c>
      <c r="K281" t="s">
        <v>87</v>
      </c>
      <c r="L281" t="s">
        <v>88</v>
      </c>
      <c r="M281" t="s">
        <v>89</v>
      </c>
      <c r="N281">
        <v>1</v>
      </c>
      <c r="O281" s="1">
        <v>44673.686296296299</v>
      </c>
      <c r="P281" s="1">
        <v>44673.722175925926</v>
      </c>
      <c r="Q281">
        <v>2602</v>
      </c>
      <c r="R281">
        <v>498</v>
      </c>
      <c r="S281" t="b">
        <v>0</v>
      </c>
      <c r="T281" t="s">
        <v>90</v>
      </c>
      <c r="U281" t="b">
        <v>0</v>
      </c>
      <c r="V281" t="s">
        <v>145</v>
      </c>
      <c r="W281" s="1">
        <v>44673.722175925926</v>
      </c>
      <c r="X281">
        <v>203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32</v>
      </c>
      <c r="AE281">
        <v>27</v>
      </c>
      <c r="AF281">
        <v>0</v>
      </c>
      <c r="AG281">
        <v>1</v>
      </c>
      <c r="AH281" t="s">
        <v>90</v>
      </c>
      <c r="AI281" t="s">
        <v>90</v>
      </c>
      <c r="AJ281" t="s">
        <v>90</v>
      </c>
      <c r="AK281" t="s">
        <v>90</v>
      </c>
      <c r="AL281" t="s">
        <v>90</v>
      </c>
      <c r="AM281" t="s">
        <v>90</v>
      </c>
      <c r="AN281" t="s">
        <v>90</v>
      </c>
      <c r="AO281" t="s">
        <v>90</v>
      </c>
      <c r="AP281" t="s">
        <v>90</v>
      </c>
      <c r="AQ281" t="s">
        <v>90</v>
      </c>
      <c r="AR281" t="s">
        <v>90</v>
      </c>
      <c r="AS281" t="s">
        <v>90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hidden="1" x14ac:dyDescent="0.45">
      <c r="A282" t="s">
        <v>833</v>
      </c>
      <c r="B282" t="s">
        <v>82</v>
      </c>
      <c r="C282" t="s">
        <v>772</v>
      </c>
      <c r="D282" t="s">
        <v>84</v>
      </c>
      <c r="E282" s="2" t="str">
        <f>HYPERLINK("capsilon://?command=openfolder&amp;siteaddress=FAM.docvelocity-na8.net&amp;folderid=FXE5713A68-DBBD-B459-4FF0-4810A0729A91","FX220310771")</f>
        <v>FX220310771</v>
      </c>
      <c r="F282" t="s">
        <v>19</v>
      </c>
      <c r="G282" t="s">
        <v>19</v>
      </c>
      <c r="H282" t="s">
        <v>85</v>
      </c>
      <c r="I282" t="s">
        <v>834</v>
      </c>
      <c r="J282">
        <v>0</v>
      </c>
      <c r="K282" t="s">
        <v>87</v>
      </c>
      <c r="L282" t="s">
        <v>88</v>
      </c>
      <c r="M282" t="s">
        <v>89</v>
      </c>
      <c r="N282">
        <v>2</v>
      </c>
      <c r="O282" s="1">
        <v>44673.809537037036</v>
      </c>
      <c r="P282" s="1">
        <v>44674.905682870369</v>
      </c>
      <c r="Q282">
        <v>94208</v>
      </c>
      <c r="R282">
        <v>499</v>
      </c>
      <c r="S282" t="b">
        <v>0</v>
      </c>
      <c r="T282" t="s">
        <v>90</v>
      </c>
      <c r="U282" t="b">
        <v>0</v>
      </c>
      <c r="V282" t="s">
        <v>91</v>
      </c>
      <c r="W282" s="1">
        <v>44674.514780092592</v>
      </c>
      <c r="X282">
        <v>356</v>
      </c>
      <c r="Y282">
        <v>9</v>
      </c>
      <c r="Z282">
        <v>0</v>
      </c>
      <c r="AA282">
        <v>9</v>
      </c>
      <c r="AB282">
        <v>0</v>
      </c>
      <c r="AC282">
        <v>2</v>
      </c>
      <c r="AD282">
        <v>-9</v>
      </c>
      <c r="AE282">
        <v>0</v>
      </c>
      <c r="AF282">
        <v>0</v>
      </c>
      <c r="AG282">
        <v>0</v>
      </c>
      <c r="AH282" t="s">
        <v>120</v>
      </c>
      <c r="AI282" s="1">
        <v>44674.905682870369</v>
      </c>
      <c r="AJ282">
        <v>143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-9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hidden="1" x14ac:dyDescent="0.45">
      <c r="A283" t="s">
        <v>835</v>
      </c>
      <c r="B283" t="s">
        <v>82</v>
      </c>
      <c r="C283" t="s">
        <v>617</v>
      </c>
      <c r="D283" t="s">
        <v>84</v>
      </c>
      <c r="E283" s="2" t="str">
        <f t="shared" ref="E283:E292" si="2">HYPERLINK("capsilon://?command=openfolder&amp;siteaddress=FAM.docvelocity-na8.net&amp;folderid=FX96BD537E-E633-F0B5-1A53-E32053624DA7","FX22044480")</f>
        <v>FX22044480</v>
      </c>
      <c r="F283" t="s">
        <v>19</v>
      </c>
      <c r="G283" t="s">
        <v>19</v>
      </c>
      <c r="H283" t="s">
        <v>85</v>
      </c>
      <c r="I283" t="s">
        <v>836</v>
      </c>
      <c r="J283">
        <v>28</v>
      </c>
      <c r="K283" t="s">
        <v>87</v>
      </c>
      <c r="L283" t="s">
        <v>88</v>
      </c>
      <c r="M283" t="s">
        <v>89</v>
      </c>
      <c r="N283">
        <v>1</v>
      </c>
      <c r="O283" s="1">
        <v>44673.818414351852</v>
      </c>
      <c r="P283" s="1">
        <v>44674.51667824074</v>
      </c>
      <c r="Q283">
        <v>60167</v>
      </c>
      <c r="R283">
        <v>163</v>
      </c>
      <c r="S283" t="b">
        <v>0</v>
      </c>
      <c r="T283" t="s">
        <v>90</v>
      </c>
      <c r="U283" t="b">
        <v>0</v>
      </c>
      <c r="V283" t="s">
        <v>91</v>
      </c>
      <c r="W283" s="1">
        <v>44674.51667824074</v>
      </c>
      <c r="X283">
        <v>163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28</v>
      </c>
      <c r="AE283">
        <v>21</v>
      </c>
      <c r="AF283">
        <v>0</v>
      </c>
      <c r="AG283">
        <v>1</v>
      </c>
      <c r="AH283" t="s">
        <v>90</v>
      </c>
      <c r="AI283" t="s">
        <v>90</v>
      </c>
      <c r="AJ283" t="s">
        <v>90</v>
      </c>
      <c r="AK283" t="s">
        <v>90</v>
      </c>
      <c r="AL283" t="s">
        <v>90</v>
      </c>
      <c r="AM283" t="s">
        <v>90</v>
      </c>
      <c r="AN283" t="s">
        <v>90</v>
      </c>
      <c r="AO283" t="s">
        <v>90</v>
      </c>
      <c r="AP283" t="s">
        <v>90</v>
      </c>
      <c r="AQ283" t="s">
        <v>90</v>
      </c>
      <c r="AR283" t="s">
        <v>90</v>
      </c>
      <c r="AS283" t="s">
        <v>90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hidden="1" x14ac:dyDescent="0.45">
      <c r="A284" t="s">
        <v>837</v>
      </c>
      <c r="B284" t="s">
        <v>82</v>
      </c>
      <c r="C284" t="s">
        <v>617</v>
      </c>
      <c r="D284" t="s">
        <v>84</v>
      </c>
      <c r="E284" s="2" t="str">
        <f t="shared" si="2"/>
        <v>FX22044480</v>
      </c>
      <c r="F284" t="s">
        <v>19</v>
      </c>
      <c r="G284" t="s">
        <v>19</v>
      </c>
      <c r="H284" t="s">
        <v>85</v>
      </c>
      <c r="I284" t="s">
        <v>838</v>
      </c>
      <c r="J284">
        <v>32</v>
      </c>
      <c r="K284" t="s">
        <v>87</v>
      </c>
      <c r="L284" t="s">
        <v>88</v>
      </c>
      <c r="M284" t="s">
        <v>89</v>
      </c>
      <c r="N284">
        <v>1</v>
      </c>
      <c r="O284" s="1">
        <v>44673.818449074075</v>
      </c>
      <c r="P284" s="1">
        <v>44674.520740740743</v>
      </c>
      <c r="Q284">
        <v>60455</v>
      </c>
      <c r="R284">
        <v>223</v>
      </c>
      <c r="S284" t="b">
        <v>0</v>
      </c>
      <c r="T284" t="s">
        <v>90</v>
      </c>
      <c r="U284" t="b">
        <v>0</v>
      </c>
      <c r="V284" t="s">
        <v>91</v>
      </c>
      <c r="W284" s="1">
        <v>44674.520740740743</v>
      </c>
      <c r="X284">
        <v>191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32</v>
      </c>
      <c r="AE284">
        <v>27</v>
      </c>
      <c r="AF284">
        <v>0</v>
      </c>
      <c r="AG284">
        <v>2</v>
      </c>
      <c r="AH284" t="s">
        <v>90</v>
      </c>
      <c r="AI284" t="s">
        <v>90</v>
      </c>
      <c r="AJ284" t="s">
        <v>90</v>
      </c>
      <c r="AK284" t="s">
        <v>90</v>
      </c>
      <c r="AL284" t="s">
        <v>90</v>
      </c>
      <c r="AM284" t="s">
        <v>90</v>
      </c>
      <c r="AN284" t="s">
        <v>90</v>
      </c>
      <c r="AO284" t="s">
        <v>90</v>
      </c>
      <c r="AP284" t="s">
        <v>90</v>
      </c>
      <c r="AQ284" t="s">
        <v>90</v>
      </c>
      <c r="AR284" t="s">
        <v>90</v>
      </c>
      <c r="AS284" t="s">
        <v>90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hidden="1" x14ac:dyDescent="0.45">
      <c r="A285" t="s">
        <v>839</v>
      </c>
      <c r="B285" t="s">
        <v>82</v>
      </c>
      <c r="C285" t="s">
        <v>617</v>
      </c>
      <c r="D285" t="s">
        <v>84</v>
      </c>
      <c r="E285" s="2" t="str">
        <f t="shared" si="2"/>
        <v>FX22044480</v>
      </c>
      <c r="F285" t="s">
        <v>19</v>
      </c>
      <c r="G285" t="s">
        <v>19</v>
      </c>
      <c r="H285" t="s">
        <v>85</v>
      </c>
      <c r="I285" t="s">
        <v>840</v>
      </c>
      <c r="J285">
        <v>32</v>
      </c>
      <c r="K285" t="s">
        <v>87</v>
      </c>
      <c r="L285" t="s">
        <v>88</v>
      </c>
      <c r="M285" t="s">
        <v>89</v>
      </c>
      <c r="N285">
        <v>1</v>
      </c>
      <c r="O285" s="1">
        <v>44673.818703703706</v>
      </c>
      <c r="P285" s="1">
        <v>44674.522986111115</v>
      </c>
      <c r="Q285">
        <v>60657</v>
      </c>
      <c r="R285">
        <v>193</v>
      </c>
      <c r="S285" t="b">
        <v>0</v>
      </c>
      <c r="T285" t="s">
        <v>90</v>
      </c>
      <c r="U285" t="b">
        <v>0</v>
      </c>
      <c r="V285" t="s">
        <v>91</v>
      </c>
      <c r="W285" s="1">
        <v>44674.522986111115</v>
      </c>
      <c r="X285">
        <v>193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32</v>
      </c>
      <c r="AE285">
        <v>27</v>
      </c>
      <c r="AF285">
        <v>0</v>
      </c>
      <c r="AG285">
        <v>1</v>
      </c>
      <c r="AH285" t="s">
        <v>90</v>
      </c>
      <c r="AI285" t="s">
        <v>90</v>
      </c>
      <c r="AJ285" t="s">
        <v>90</v>
      </c>
      <c r="AK285" t="s">
        <v>90</v>
      </c>
      <c r="AL285" t="s">
        <v>90</v>
      </c>
      <c r="AM285" t="s">
        <v>90</v>
      </c>
      <c r="AN285" t="s">
        <v>90</v>
      </c>
      <c r="AO285" t="s">
        <v>90</v>
      </c>
      <c r="AP285" t="s">
        <v>90</v>
      </c>
      <c r="AQ285" t="s">
        <v>90</v>
      </c>
      <c r="AR285" t="s">
        <v>90</v>
      </c>
      <c r="AS285" t="s">
        <v>90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hidden="1" x14ac:dyDescent="0.45">
      <c r="A286" t="s">
        <v>841</v>
      </c>
      <c r="B286" t="s">
        <v>82</v>
      </c>
      <c r="C286" t="s">
        <v>617</v>
      </c>
      <c r="D286" t="s">
        <v>84</v>
      </c>
      <c r="E286" s="2" t="str">
        <f t="shared" si="2"/>
        <v>FX22044480</v>
      </c>
      <c r="F286" t="s">
        <v>19</v>
      </c>
      <c r="G286" t="s">
        <v>19</v>
      </c>
      <c r="H286" t="s">
        <v>85</v>
      </c>
      <c r="I286" t="s">
        <v>842</v>
      </c>
      <c r="J286">
        <v>28</v>
      </c>
      <c r="K286" t="s">
        <v>87</v>
      </c>
      <c r="L286" t="s">
        <v>88</v>
      </c>
      <c r="M286" t="s">
        <v>89</v>
      </c>
      <c r="N286">
        <v>2</v>
      </c>
      <c r="O286" s="1">
        <v>44673.818842592591</v>
      </c>
      <c r="P286" s="1">
        <v>44674.909224537034</v>
      </c>
      <c r="Q286">
        <v>93488</v>
      </c>
      <c r="R286">
        <v>721</v>
      </c>
      <c r="S286" t="b">
        <v>0</v>
      </c>
      <c r="T286" t="s">
        <v>90</v>
      </c>
      <c r="U286" t="b">
        <v>0</v>
      </c>
      <c r="V286" t="s">
        <v>171</v>
      </c>
      <c r="W286" s="1">
        <v>44674.842627314814</v>
      </c>
      <c r="X286">
        <v>416</v>
      </c>
      <c r="Y286">
        <v>21</v>
      </c>
      <c r="Z286">
        <v>0</v>
      </c>
      <c r="AA286">
        <v>21</v>
      </c>
      <c r="AB286">
        <v>0</v>
      </c>
      <c r="AC286">
        <v>20</v>
      </c>
      <c r="AD286">
        <v>7</v>
      </c>
      <c r="AE286">
        <v>0</v>
      </c>
      <c r="AF286">
        <v>0</v>
      </c>
      <c r="AG286">
        <v>0</v>
      </c>
      <c r="AH286" t="s">
        <v>120</v>
      </c>
      <c r="AI286" s="1">
        <v>44674.909224537034</v>
      </c>
      <c r="AJ286">
        <v>305</v>
      </c>
      <c r="AK286">
        <v>1</v>
      </c>
      <c r="AL286">
        <v>0</v>
      </c>
      <c r="AM286">
        <v>1</v>
      </c>
      <c r="AN286">
        <v>0</v>
      </c>
      <c r="AO286">
        <v>1</v>
      </c>
      <c r="AP286">
        <v>6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hidden="1" x14ac:dyDescent="0.45">
      <c r="A287" t="s">
        <v>843</v>
      </c>
      <c r="B287" t="s">
        <v>82</v>
      </c>
      <c r="C287" t="s">
        <v>617</v>
      </c>
      <c r="D287" t="s">
        <v>84</v>
      </c>
      <c r="E287" s="2" t="str">
        <f t="shared" si="2"/>
        <v>FX22044480</v>
      </c>
      <c r="F287" t="s">
        <v>19</v>
      </c>
      <c r="G287" t="s">
        <v>19</v>
      </c>
      <c r="H287" t="s">
        <v>85</v>
      </c>
      <c r="I287" t="s">
        <v>844</v>
      </c>
      <c r="J287">
        <v>28</v>
      </c>
      <c r="K287" t="s">
        <v>87</v>
      </c>
      <c r="L287" t="s">
        <v>88</v>
      </c>
      <c r="M287" t="s">
        <v>89</v>
      </c>
      <c r="N287">
        <v>1</v>
      </c>
      <c r="O287" s="1">
        <v>44673.823414351849</v>
      </c>
      <c r="P287" s="1">
        <v>44674.84516203704</v>
      </c>
      <c r="Q287">
        <v>88061</v>
      </c>
      <c r="R287">
        <v>218</v>
      </c>
      <c r="S287" t="b">
        <v>0</v>
      </c>
      <c r="T287" t="s">
        <v>90</v>
      </c>
      <c r="U287" t="b">
        <v>0</v>
      </c>
      <c r="V287" t="s">
        <v>171</v>
      </c>
      <c r="W287" s="1">
        <v>44674.84516203704</v>
      </c>
      <c r="X287">
        <v>218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28</v>
      </c>
      <c r="AE287">
        <v>21</v>
      </c>
      <c r="AF287">
        <v>0</v>
      </c>
      <c r="AG287">
        <v>1</v>
      </c>
      <c r="AH287" t="s">
        <v>90</v>
      </c>
      <c r="AI287" t="s">
        <v>90</v>
      </c>
      <c r="AJ287" t="s">
        <v>90</v>
      </c>
      <c r="AK287" t="s">
        <v>90</v>
      </c>
      <c r="AL287" t="s">
        <v>90</v>
      </c>
      <c r="AM287" t="s">
        <v>90</v>
      </c>
      <c r="AN287" t="s">
        <v>90</v>
      </c>
      <c r="AO287" t="s">
        <v>90</v>
      </c>
      <c r="AP287" t="s">
        <v>90</v>
      </c>
      <c r="AQ287" t="s">
        <v>90</v>
      </c>
      <c r="AR287" t="s">
        <v>90</v>
      </c>
      <c r="AS287" t="s">
        <v>90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hidden="1" x14ac:dyDescent="0.45">
      <c r="A288" t="s">
        <v>845</v>
      </c>
      <c r="B288" t="s">
        <v>82</v>
      </c>
      <c r="C288" t="s">
        <v>617</v>
      </c>
      <c r="D288" t="s">
        <v>84</v>
      </c>
      <c r="E288" s="2" t="str">
        <f t="shared" si="2"/>
        <v>FX22044480</v>
      </c>
      <c r="F288" t="s">
        <v>19</v>
      </c>
      <c r="G288" t="s">
        <v>19</v>
      </c>
      <c r="H288" t="s">
        <v>85</v>
      </c>
      <c r="I288" t="s">
        <v>846</v>
      </c>
      <c r="J288">
        <v>32</v>
      </c>
      <c r="K288" t="s">
        <v>87</v>
      </c>
      <c r="L288" t="s">
        <v>88</v>
      </c>
      <c r="M288" t="s">
        <v>89</v>
      </c>
      <c r="N288">
        <v>1</v>
      </c>
      <c r="O288" s="1">
        <v>44673.823622685188</v>
      </c>
      <c r="P288" s="1">
        <v>44674.846145833333</v>
      </c>
      <c r="Q288">
        <v>88269</v>
      </c>
      <c r="R288">
        <v>77</v>
      </c>
      <c r="S288" t="b">
        <v>0</v>
      </c>
      <c r="T288" t="s">
        <v>90</v>
      </c>
      <c r="U288" t="b">
        <v>0</v>
      </c>
      <c r="V288" t="s">
        <v>171</v>
      </c>
      <c r="W288" s="1">
        <v>44674.846145833333</v>
      </c>
      <c r="X288">
        <v>63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32</v>
      </c>
      <c r="AE288">
        <v>27</v>
      </c>
      <c r="AF288">
        <v>0</v>
      </c>
      <c r="AG288">
        <v>1</v>
      </c>
      <c r="AH288" t="s">
        <v>90</v>
      </c>
      <c r="AI288" t="s">
        <v>90</v>
      </c>
      <c r="AJ288" t="s">
        <v>90</v>
      </c>
      <c r="AK288" t="s">
        <v>90</v>
      </c>
      <c r="AL288" t="s">
        <v>90</v>
      </c>
      <c r="AM288" t="s">
        <v>90</v>
      </c>
      <c r="AN288" t="s">
        <v>90</v>
      </c>
      <c r="AO288" t="s">
        <v>90</v>
      </c>
      <c r="AP288" t="s">
        <v>90</v>
      </c>
      <c r="AQ288" t="s">
        <v>90</v>
      </c>
      <c r="AR288" t="s">
        <v>90</v>
      </c>
      <c r="AS288" t="s">
        <v>90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hidden="1" x14ac:dyDescent="0.45">
      <c r="A289" t="s">
        <v>847</v>
      </c>
      <c r="B289" t="s">
        <v>82</v>
      </c>
      <c r="C289" t="s">
        <v>617</v>
      </c>
      <c r="D289" t="s">
        <v>84</v>
      </c>
      <c r="E289" s="2" t="str">
        <f t="shared" si="2"/>
        <v>FX22044480</v>
      </c>
      <c r="F289" t="s">
        <v>19</v>
      </c>
      <c r="G289" t="s">
        <v>19</v>
      </c>
      <c r="H289" t="s">
        <v>85</v>
      </c>
      <c r="I289" t="s">
        <v>819</v>
      </c>
      <c r="J289">
        <v>32</v>
      </c>
      <c r="K289" t="s">
        <v>87</v>
      </c>
      <c r="L289" t="s">
        <v>88</v>
      </c>
      <c r="M289" t="s">
        <v>89</v>
      </c>
      <c r="N289">
        <v>2</v>
      </c>
      <c r="O289" s="1">
        <v>44673.825520833336</v>
      </c>
      <c r="P289" s="1">
        <v>44674.079317129632</v>
      </c>
      <c r="Q289">
        <v>20146</v>
      </c>
      <c r="R289">
        <v>1782</v>
      </c>
      <c r="S289" t="b">
        <v>0</v>
      </c>
      <c r="T289" t="s">
        <v>90</v>
      </c>
      <c r="U289" t="b">
        <v>1</v>
      </c>
      <c r="V289" t="s">
        <v>400</v>
      </c>
      <c r="W289" s="1">
        <v>44674.060937499999</v>
      </c>
      <c r="X289">
        <v>1091</v>
      </c>
      <c r="Y289">
        <v>55</v>
      </c>
      <c r="Z289">
        <v>0</v>
      </c>
      <c r="AA289">
        <v>55</v>
      </c>
      <c r="AB289">
        <v>0</v>
      </c>
      <c r="AC289">
        <v>50</v>
      </c>
      <c r="AD289">
        <v>-23</v>
      </c>
      <c r="AE289">
        <v>0</v>
      </c>
      <c r="AF289">
        <v>0</v>
      </c>
      <c r="AG289">
        <v>0</v>
      </c>
      <c r="AH289" t="s">
        <v>848</v>
      </c>
      <c r="AI289" s="1">
        <v>44674.079317129632</v>
      </c>
      <c r="AJ289">
        <v>516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-24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hidden="1" x14ac:dyDescent="0.45">
      <c r="A290" t="s">
        <v>849</v>
      </c>
      <c r="B290" t="s">
        <v>82</v>
      </c>
      <c r="C290" t="s">
        <v>617</v>
      </c>
      <c r="D290" t="s">
        <v>84</v>
      </c>
      <c r="E290" s="2" t="str">
        <f t="shared" si="2"/>
        <v>FX22044480</v>
      </c>
      <c r="F290" t="s">
        <v>19</v>
      </c>
      <c r="G290" t="s">
        <v>19</v>
      </c>
      <c r="H290" t="s">
        <v>85</v>
      </c>
      <c r="I290" t="s">
        <v>821</v>
      </c>
      <c r="J290">
        <v>32</v>
      </c>
      <c r="K290" t="s">
        <v>87</v>
      </c>
      <c r="L290" t="s">
        <v>88</v>
      </c>
      <c r="M290" t="s">
        <v>89</v>
      </c>
      <c r="N290">
        <v>2</v>
      </c>
      <c r="O290" s="1">
        <v>44673.825752314813</v>
      </c>
      <c r="P290" s="1">
        <v>44674.303726851853</v>
      </c>
      <c r="Q290">
        <v>39462</v>
      </c>
      <c r="R290">
        <v>1835</v>
      </c>
      <c r="S290" t="b">
        <v>0</v>
      </c>
      <c r="T290" t="s">
        <v>90</v>
      </c>
      <c r="U290" t="b">
        <v>1</v>
      </c>
      <c r="V290" t="s">
        <v>400</v>
      </c>
      <c r="W290" s="1">
        <v>44674.154224537036</v>
      </c>
      <c r="X290">
        <v>1141</v>
      </c>
      <c r="Y290">
        <v>64</v>
      </c>
      <c r="Z290">
        <v>0</v>
      </c>
      <c r="AA290">
        <v>64</v>
      </c>
      <c r="AB290">
        <v>0</v>
      </c>
      <c r="AC290">
        <v>60</v>
      </c>
      <c r="AD290">
        <v>-32</v>
      </c>
      <c r="AE290">
        <v>0</v>
      </c>
      <c r="AF290">
        <v>0</v>
      </c>
      <c r="AG290">
        <v>0</v>
      </c>
      <c r="AH290" t="s">
        <v>416</v>
      </c>
      <c r="AI290" s="1">
        <v>44674.303726851853</v>
      </c>
      <c r="AJ290">
        <v>594</v>
      </c>
      <c r="AK290">
        <v>4</v>
      </c>
      <c r="AL290">
        <v>0</v>
      </c>
      <c r="AM290">
        <v>4</v>
      </c>
      <c r="AN290">
        <v>0</v>
      </c>
      <c r="AO290">
        <v>2</v>
      </c>
      <c r="AP290">
        <v>-36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hidden="1" x14ac:dyDescent="0.45">
      <c r="A291" t="s">
        <v>850</v>
      </c>
      <c r="B291" t="s">
        <v>82</v>
      </c>
      <c r="C291" t="s">
        <v>617</v>
      </c>
      <c r="D291" t="s">
        <v>84</v>
      </c>
      <c r="E291" s="2" t="str">
        <f t="shared" si="2"/>
        <v>FX22044480</v>
      </c>
      <c r="F291" t="s">
        <v>19</v>
      </c>
      <c r="G291" t="s">
        <v>19</v>
      </c>
      <c r="H291" t="s">
        <v>85</v>
      </c>
      <c r="I291" t="s">
        <v>830</v>
      </c>
      <c r="J291">
        <v>28</v>
      </c>
      <c r="K291" t="s">
        <v>87</v>
      </c>
      <c r="L291" t="s">
        <v>88</v>
      </c>
      <c r="M291" t="s">
        <v>89</v>
      </c>
      <c r="N291">
        <v>2</v>
      </c>
      <c r="O291" s="1">
        <v>44673.826145833336</v>
      </c>
      <c r="P291" s="1">
        <v>44674.333761574075</v>
      </c>
      <c r="Q291">
        <v>42744</v>
      </c>
      <c r="R291">
        <v>1114</v>
      </c>
      <c r="S291" t="b">
        <v>0</v>
      </c>
      <c r="T291" t="s">
        <v>90</v>
      </c>
      <c r="U291" t="b">
        <v>1</v>
      </c>
      <c r="V291" t="s">
        <v>400</v>
      </c>
      <c r="W291" s="1">
        <v>44674.162060185183</v>
      </c>
      <c r="X291">
        <v>676</v>
      </c>
      <c r="Y291">
        <v>21</v>
      </c>
      <c r="Z291">
        <v>0</v>
      </c>
      <c r="AA291">
        <v>21</v>
      </c>
      <c r="AB291">
        <v>0</v>
      </c>
      <c r="AC291">
        <v>18</v>
      </c>
      <c r="AD291">
        <v>7</v>
      </c>
      <c r="AE291">
        <v>0</v>
      </c>
      <c r="AF291">
        <v>0</v>
      </c>
      <c r="AG291">
        <v>0</v>
      </c>
      <c r="AH291" t="s">
        <v>416</v>
      </c>
      <c r="AI291" s="1">
        <v>44674.333761574075</v>
      </c>
      <c r="AJ291">
        <v>261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hidden="1" x14ac:dyDescent="0.45">
      <c r="A292" t="s">
        <v>851</v>
      </c>
      <c r="B292" t="s">
        <v>82</v>
      </c>
      <c r="C292" t="s">
        <v>617</v>
      </c>
      <c r="D292" t="s">
        <v>84</v>
      </c>
      <c r="E292" s="2" t="str">
        <f t="shared" si="2"/>
        <v>FX22044480</v>
      </c>
      <c r="F292" t="s">
        <v>19</v>
      </c>
      <c r="G292" t="s">
        <v>19</v>
      </c>
      <c r="H292" t="s">
        <v>85</v>
      </c>
      <c r="I292" t="s">
        <v>832</v>
      </c>
      <c r="J292">
        <v>32</v>
      </c>
      <c r="K292" t="s">
        <v>87</v>
      </c>
      <c r="L292" t="s">
        <v>88</v>
      </c>
      <c r="M292" t="s">
        <v>89</v>
      </c>
      <c r="N292">
        <v>2</v>
      </c>
      <c r="O292" s="1">
        <v>44673.830613425926</v>
      </c>
      <c r="P292" s="1">
        <v>44674.341921296298</v>
      </c>
      <c r="Q292">
        <v>41582</v>
      </c>
      <c r="R292">
        <v>2595</v>
      </c>
      <c r="S292" t="b">
        <v>0</v>
      </c>
      <c r="T292" t="s">
        <v>90</v>
      </c>
      <c r="U292" t="b">
        <v>1</v>
      </c>
      <c r="V292" t="s">
        <v>91</v>
      </c>
      <c r="W292" s="1">
        <v>44674.283680555556</v>
      </c>
      <c r="X292">
        <v>1685</v>
      </c>
      <c r="Y292">
        <v>67</v>
      </c>
      <c r="Z292">
        <v>0</v>
      </c>
      <c r="AA292">
        <v>67</v>
      </c>
      <c r="AB292">
        <v>0</v>
      </c>
      <c r="AC292">
        <v>75</v>
      </c>
      <c r="AD292">
        <v>-35</v>
      </c>
      <c r="AE292">
        <v>0</v>
      </c>
      <c r="AF292">
        <v>0</v>
      </c>
      <c r="AG292">
        <v>0</v>
      </c>
      <c r="AH292" t="s">
        <v>416</v>
      </c>
      <c r="AI292" s="1">
        <v>44674.341921296298</v>
      </c>
      <c r="AJ292">
        <v>704</v>
      </c>
      <c r="AK292">
        <v>3</v>
      </c>
      <c r="AL292">
        <v>0</v>
      </c>
      <c r="AM292">
        <v>3</v>
      </c>
      <c r="AN292">
        <v>0</v>
      </c>
      <c r="AO292">
        <v>2</v>
      </c>
      <c r="AP292">
        <v>-38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hidden="1" x14ac:dyDescent="0.45">
      <c r="A293" t="s">
        <v>852</v>
      </c>
      <c r="B293" t="s">
        <v>82</v>
      </c>
      <c r="C293" t="s">
        <v>806</v>
      </c>
      <c r="D293" t="s">
        <v>84</v>
      </c>
      <c r="E293" s="2" t="str">
        <f>HYPERLINK("capsilon://?command=openfolder&amp;siteaddress=FAM.docvelocity-na8.net&amp;folderid=FX59432C18-BABE-876E-02FD-CD24A32E2597","FX220310862")</f>
        <v>FX220310862</v>
      </c>
      <c r="F293" t="s">
        <v>19</v>
      </c>
      <c r="G293" t="s">
        <v>19</v>
      </c>
      <c r="H293" t="s">
        <v>85</v>
      </c>
      <c r="I293" t="s">
        <v>807</v>
      </c>
      <c r="J293">
        <v>1123</v>
      </c>
      <c r="K293" t="s">
        <v>87</v>
      </c>
      <c r="L293" t="s">
        <v>88</v>
      </c>
      <c r="M293" t="s">
        <v>89</v>
      </c>
      <c r="N293">
        <v>2</v>
      </c>
      <c r="O293" s="1">
        <v>44673.835393518515</v>
      </c>
      <c r="P293" s="1">
        <v>44674.880925925929</v>
      </c>
      <c r="Q293">
        <v>74547</v>
      </c>
      <c r="R293">
        <v>15787</v>
      </c>
      <c r="S293" t="b">
        <v>0</v>
      </c>
      <c r="T293" t="s">
        <v>90</v>
      </c>
      <c r="U293" t="b">
        <v>1</v>
      </c>
      <c r="V293" t="s">
        <v>91</v>
      </c>
      <c r="W293" s="1">
        <v>44674.510648148149</v>
      </c>
      <c r="X293">
        <v>9942</v>
      </c>
      <c r="Y293">
        <v>655</v>
      </c>
      <c r="Z293">
        <v>0</v>
      </c>
      <c r="AA293">
        <v>655</v>
      </c>
      <c r="AB293">
        <v>2347</v>
      </c>
      <c r="AC293">
        <v>188</v>
      </c>
      <c r="AD293">
        <v>468</v>
      </c>
      <c r="AE293">
        <v>0</v>
      </c>
      <c r="AF293">
        <v>0</v>
      </c>
      <c r="AG293">
        <v>0</v>
      </c>
      <c r="AH293" t="s">
        <v>120</v>
      </c>
      <c r="AI293" s="1">
        <v>44674.880925925929</v>
      </c>
      <c r="AJ293">
        <v>1999</v>
      </c>
      <c r="AK293">
        <v>12</v>
      </c>
      <c r="AL293">
        <v>0</v>
      </c>
      <c r="AM293">
        <v>12</v>
      </c>
      <c r="AN293">
        <v>439</v>
      </c>
      <c r="AO293">
        <v>12</v>
      </c>
      <c r="AP293">
        <v>456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hidden="1" x14ac:dyDescent="0.45">
      <c r="A294" t="s">
        <v>853</v>
      </c>
      <c r="B294" t="s">
        <v>82</v>
      </c>
      <c r="C294" t="s">
        <v>617</v>
      </c>
      <c r="D294" t="s">
        <v>84</v>
      </c>
      <c r="E294" s="2" t="str">
        <f>HYPERLINK("capsilon://?command=openfolder&amp;siteaddress=FAM.docvelocity-na8.net&amp;folderid=FX96BD537E-E633-F0B5-1A53-E32053624DA7","FX22044480")</f>
        <v>FX22044480</v>
      </c>
      <c r="F294" t="s">
        <v>19</v>
      </c>
      <c r="G294" t="s">
        <v>19</v>
      </c>
      <c r="H294" t="s">
        <v>85</v>
      </c>
      <c r="I294" t="s">
        <v>836</v>
      </c>
      <c r="J294">
        <v>28</v>
      </c>
      <c r="K294" t="s">
        <v>87</v>
      </c>
      <c r="L294" t="s">
        <v>88</v>
      </c>
      <c r="M294" t="s">
        <v>89</v>
      </c>
      <c r="N294">
        <v>2</v>
      </c>
      <c r="O294" s="1">
        <v>44674.517314814817</v>
      </c>
      <c r="P294" s="1">
        <v>44674.891655092593</v>
      </c>
      <c r="Q294">
        <v>31587</v>
      </c>
      <c r="R294">
        <v>756</v>
      </c>
      <c r="S294" t="b">
        <v>0</v>
      </c>
      <c r="T294" t="s">
        <v>90</v>
      </c>
      <c r="U294" t="b">
        <v>1</v>
      </c>
      <c r="V294" t="s">
        <v>91</v>
      </c>
      <c r="W294" s="1">
        <v>44674.520335648151</v>
      </c>
      <c r="X294">
        <v>105</v>
      </c>
      <c r="Y294">
        <v>0</v>
      </c>
      <c r="Z294">
        <v>0</v>
      </c>
      <c r="AA294">
        <v>0</v>
      </c>
      <c r="AB294">
        <v>21</v>
      </c>
      <c r="AC294">
        <v>0</v>
      </c>
      <c r="AD294">
        <v>28</v>
      </c>
      <c r="AE294">
        <v>0</v>
      </c>
      <c r="AF294">
        <v>0</v>
      </c>
      <c r="AG294">
        <v>0</v>
      </c>
      <c r="AH294" t="s">
        <v>120</v>
      </c>
      <c r="AI294" s="1">
        <v>44674.891655092593</v>
      </c>
      <c r="AJ294">
        <v>95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27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hidden="1" x14ac:dyDescent="0.45">
      <c r="A295" t="s">
        <v>854</v>
      </c>
      <c r="B295" t="s">
        <v>82</v>
      </c>
      <c r="C295" t="s">
        <v>617</v>
      </c>
      <c r="D295" t="s">
        <v>84</v>
      </c>
      <c r="E295" s="2" t="str">
        <f>HYPERLINK("capsilon://?command=openfolder&amp;siteaddress=FAM.docvelocity-na8.net&amp;folderid=FX96BD537E-E633-F0B5-1A53-E32053624DA7","FX22044480")</f>
        <v>FX22044480</v>
      </c>
      <c r="F295" t="s">
        <v>19</v>
      </c>
      <c r="G295" t="s">
        <v>19</v>
      </c>
      <c r="H295" t="s">
        <v>85</v>
      </c>
      <c r="I295" t="s">
        <v>838</v>
      </c>
      <c r="J295">
        <v>32</v>
      </c>
      <c r="K295" t="s">
        <v>87</v>
      </c>
      <c r="L295" t="s">
        <v>88</v>
      </c>
      <c r="M295" t="s">
        <v>89</v>
      </c>
      <c r="N295">
        <v>2</v>
      </c>
      <c r="O295" s="1">
        <v>44674.521168981482</v>
      </c>
      <c r="P295" s="1">
        <v>44674.896805555552</v>
      </c>
      <c r="Q295">
        <v>30533</v>
      </c>
      <c r="R295">
        <v>1922</v>
      </c>
      <c r="S295" t="b">
        <v>0</v>
      </c>
      <c r="T295" t="s">
        <v>90</v>
      </c>
      <c r="U295" t="b">
        <v>1</v>
      </c>
      <c r="V295" t="s">
        <v>171</v>
      </c>
      <c r="W295" s="1">
        <v>44674.823923611111</v>
      </c>
      <c r="X295">
        <v>1459</v>
      </c>
      <c r="Y295">
        <v>69</v>
      </c>
      <c r="Z295">
        <v>0</v>
      </c>
      <c r="AA295">
        <v>69</v>
      </c>
      <c r="AB295">
        <v>0</v>
      </c>
      <c r="AC295">
        <v>123</v>
      </c>
      <c r="AD295">
        <v>-37</v>
      </c>
      <c r="AE295">
        <v>0</v>
      </c>
      <c r="AF295">
        <v>0</v>
      </c>
      <c r="AG295">
        <v>0</v>
      </c>
      <c r="AH295" t="s">
        <v>120</v>
      </c>
      <c r="AI295" s="1">
        <v>44674.896805555552</v>
      </c>
      <c r="AJ295">
        <v>444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-38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hidden="1" x14ac:dyDescent="0.45">
      <c r="A296" t="s">
        <v>855</v>
      </c>
      <c r="B296" t="s">
        <v>82</v>
      </c>
      <c r="C296" t="s">
        <v>617</v>
      </c>
      <c r="D296" t="s">
        <v>84</v>
      </c>
      <c r="E296" s="2" t="str">
        <f>HYPERLINK("capsilon://?command=openfolder&amp;siteaddress=FAM.docvelocity-na8.net&amp;folderid=FX96BD537E-E633-F0B5-1A53-E32053624DA7","FX22044480")</f>
        <v>FX22044480</v>
      </c>
      <c r="F296" t="s">
        <v>19</v>
      </c>
      <c r="G296" t="s">
        <v>19</v>
      </c>
      <c r="H296" t="s">
        <v>85</v>
      </c>
      <c r="I296" t="s">
        <v>840</v>
      </c>
      <c r="J296">
        <v>32</v>
      </c>
      <c r="K296" t="s">
        <v>87</v>
      </c>
      <c r="L296" t="s">
        <v>88</v>
      </c>
      <c r="M296" t="s">
        <v>89</v>
      </c>
      <c r="N296">
        <v>2</v>
      </c>
      <c r="O296" s="1">
        <v>44674.5234375</v>
      </c>
      <c r="P296" s="1">
        <v>44674.900671296295</v>
      </c>
      <c r="Q296">
        <v>31061</v>
      </c>
      <c r="R296">
        <v>1532</v>
      </c>
      <c r="S296" t="b">
        <v>0</v>
      </c>
      <c r="T296" t="s">
        <v>90</v>
      </c>
      <c r="U296" t="b">
        <v>1</v>
      </c>
      <c r="V296" t="s">
        <v>171</v>
      </c>
      <c r="W296" s="1">
        <v>44674.837800925925</v>
      </c>
      <c r="X296">
        <v>1199</v>
      </c>
      <c r="Y296">
        <v>90</v>
      </c>
      <c r="Z296">
        <v>0</v>
      </c>
      <c r="AA296">
        <v>90</v>
      </c>
      <c r="AB296">
        <v>0</v>
      </c>
      <c r="AC296">
        <v>85</v>
      </c>
      <c r="AD296">
        <v>-58</v>
      </c>
      <c r="AE296">
        <v>0</v>
      </c>
      <c r="AF296">
        <v>0</v>
      </c>
      <c r="AG296">
        <v>0</v>
      </c>
      <c r="AH296" t="s">
        <v>120</v>
      </c>
      <c r="AI296" s="1">
        <v>44674.900671296295</v>
      </c>
      <c r="AJ296">
        <v>333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-58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hidden="1" x14ac:dyDescent="0.45">
      <c r="A297" t="s">
        <v>856</v>
      </c>
      <c r="B297" t="s">
        <v>82</v>
      </c>
      <c r="C297" t="s">
        <v>617</v>
      </c>
      <c r="D297" t="s">
        <v>84</v>
      </c>
      <c r="E297" s="2" t="str">
        <f>HYPERLINK("capsilon://?command=openfolder&amp;siteaddress=FAM.docvelocity-na8.net&amp;folderid=FX96BD537E-E633-F0B5-1A53-E32053624DA7","FX22044480")</f>
        <v>FX22044480</v>
      </c>
      <c r="F297" t="s">
        <v>19</v>
      </c>
      <c r="G297" t="s">
        <v>19</v>
      </c>
      <c r="H297" t="s">
        <v>85</v>
      </c>
      <c r="I297" t="s">
        <v>844</v>
      </c>
      <c r="J297">
        <v>28</v>
      </c>
      <c r="K297" t="s">
        <v>87</v>
      </c>
      <c r="L297" t="s">
        <v>88</v>
      </c>
      <c r="M297" t="s">
        <v>89</v>
      </c>
      <c r="N297">
        <v>2</v>
      </c>
      <c r="O297" s="1">
        <v>44674.846076388887</v>
      </c>
      <c r="P297" s="1">
        <v>44674.904016203705</v>
      </c>
      <c r="Q297">
        <v>4422</v>
      </c>
      <c r="R297">
        <v>584</v>
      </c>
      <c r="S297" t="b">
        <v>0</v>
      </c>
      <c r="T297" t="s">
        <v>90</v>
      </c>
      <c r="U297" t="b">
        <v>1</v>
      </c>
      <c r="V297" t="s">
        <v>171</v>
      </c>
      <c r="W297" s="1">
        <v>44674.849583333336</v>
      </c>
      <c r="X297">
        <v>296</v>
      </c>
      <c r="Y297">
        <v>21</v>
      </c>
      <c r="Z297">
        <v>0</v>
      </c>
      <c r="AA297">
        <v>21</v>
      </c>
      <c r="AB297">
        <v>0</v>
      </c>
      <c r="AC297">
        <v>18</v>
      </c>
      <c r="AD297">
        <v>7</v>
      </c>
      <c r="AE297">
        <v>0</v>
      </c>
      <c r="AF297">
        <v>0</v>
      </c>
      <c r="AG297">
        <v>0</v>
      </c>
      <c r="AH297" t="s">
        <v>120</v>
      </c>
      <c r="AI297" s="1">
        <v>44674.904016203705</v>
      </c>
      <c r="AJ297">
        <v>288</v>
      </c>
      <c r="AK297">
        <v>2</v>
      </c>
      <c r="AL297">
        <v>0</v>
      </c>
      <c r="AM297">
        <v>2</v>
      </c>
      <c r="AN297">
        <v>0</v>
      </c>
      <c r="AO297">
        <v>2</v>
      </c>
      <c r="AP297">
        <v>5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hidden="1" x14ac:dyDescent="0.45">
      <c r="A298" t="s">
        <v>857</v>
      </c>
      <c r="B298" t="s">
        <v>82</v>
      </c>
      <c r="C298" t="s">
        <v>617</v>
      </c>
      <c r="D298" t="s">
        <v>84</v>
      </c>
      <c r="E298" s="2" t="str">
        <f>HYPERLINK("capsilon://?command=openfolder&amp;siteaddress=FAM.docvelocity-na8.net&amp;folderid=FX96BD537E-E633-F0B5-1A53-E32053624DA7","FX22044480")</f>
        <v>FX22044480</v>
      </c>
      <c r="F298" t="s">
        <v>19</v>
      </c>
      <c r="G298" t="s">
        <v>19</v>
      </c>
      <c r="H298" t="s">
        <v>85</v>
      </c>
      <c r="I298" t="s">
        <v>846</v>
      </c>
      <c r="J298">
        <v>32</v>
      </c>
      <c r="K298" t="s">
        <v>87</v>
      </c>
      <c r="L298" t="s">
        <v>88</v>
      </c>
      <c r="M298" t="s">
        <v>89</v>
      </c>
      <c r="N298">
        <v>2</v>
      </c>
      <c r="O298" s="1">
        <v>44674.916238425925</v>
      </c>
      <c r="P298" s="1">
        <v>44674.941990740743</v>
      </c>
      <c r="Q298">
        <v>1171</v>
      </c>
      <c r="R298">
        <v>1054</v>
      </c>
      <c r="S298" t="b">
        <v>0</v>
      </c>
      <c r="T298" t="s">
        <v>90</v>
      </c>
      <c r="U298" t="b">
        <v>1</v>
      </c>
      <c r="V298" t="s">
        <v>171</v>
      </c>
      <c r="W298" s="1">
        <v>44674.935520833336</v>
      </c>
      <c r="X298">
        <v>672</v>
      </c>
      <c r="Y298">
        <v>67</v>
      </c>
      <c r="Z298">
        <v>0</v>
      </c>
      <c r="AA298">
        <v>67</v>
      </c>
      <c r="AB298">
        <v>0</v>
      </c>
      <c r="AC298">
        <v>52</v>
      </c>
      <c r="AD298">
        <v>-35</v>
      </c>
      <c r="AE298">
        <v>0</v>
      </c>
      <c r="AF298">
        <v>0</v>
      </c>
      <c r="AG298">
        <v>0</v>
      </c>
      <c r="AH298" t="s">
        <v>120</v>
      </c>
      <c r="AI298" s="1">
        <v>44674.941990740743</v>
      </c>
      <c r="AJ298">
        <v>328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-35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hidden="1" x14ac:dyDescent="0.45">
      <c r="A299" t="s">
        <v>858</v>
      </c>
      <c r="B299" t="s">
        <v>82</v>
      </c>
      <c r="C299" t="s">
        <v>859</v>
      </c>
      <c r="D299" t="s">
        <v>84</v>
      </c>
      <c r="E299" s="2" t="str">
        <f>HYPERLINK("capsilon://?command=openfolder&amp;siteaddress=FAM.docvelocity-na8.net&amp;folderid=FX8B8654A6-3C10-11DF-AE37-7DCB1D17BE4C","FX22041318")</f>
        <v>FX22041318</v>
      </c>
      <c r="F299" t="s">
        <v>19</v>
      </c>
      <c r="G299" t="s">
        <v>19</v>
      </c>
      <c r="H299" t="s">
        <v>85</v>
      </c>
      <c r="I299" t="s">
        <v>860</v>
      </c>
      <c r="J299">
        <v>0</v>
      </c>
      <c r="K299" t="s">
        <v>87</v>
      </c>
      <c r="L299" t="s">
        <v>88</v>
      </c>
      <c r="M299" t="s">
        <v>89</v>
      </c>
      <c r="N299">
        <v>2</v>
      </c>
      <c r="O299" s="1">
        <v>44676.408888888887</v>
      </c>
      <c r="P299" s="1">
        <v>44676.412685185183</v>
      </c>
      <c r="Q299">
        <v>72</v>
      </c>
      <c r="R299">
        <v>256</v>
      </c>
      <c r="S299" t="b">
        <v>0</v>
      </c>
      <c r="T299" t="s">
        <v>90</v>
      </c>
      <c r="U299" t="b">
        <v>0</v>
      </c>
      <c r="V299" t="s">
        <v>171</v>
      </c>
      <c r="W299" s="1">
        <v>44676.411319444444</v>
      </c>
      <c r="X299">
        <v>144</v>
      </c>
      <c r="Y299">
        <v>0</v>
      </c>
      <c r="Z299">
        <v>0</v>
      </c>
      <c r="AA299">
        <v>0</v>
      </c>
      <c r="AB299">
        <v>52</v>
      </c>
      <c r="AC299">
        <v>0</v>
      </c>
      <c r="AD299">
        <v>0</v>
      </c>
      <c r="AE299">
        <v>0</v>
      </c>
      <c r="AF299">
        <v>0</v>
      </c>
      <c r="AG299">
        <v>0</v>
      </c>
      <c r="AH299" t="s">
        <v>149</v>
      </c>
      <c r="AI299" s="1">
        <v>44676.412685185183</v>
      </c>
      <c r="AJ299">
        <v>112</v>
      </c>
      <c r="AK299">
        <v>0</v>
      </c>
      <c r="AL299">
        <v>0</v>
      </c>
      <c r="AM299">
        <v>0</v>
      </c>
      <c r="AN299">
        <v>52</v>
      </c>
      <c r="AO299">
        <v>0</v>
      </c>
      <c r="AP299">
        <v>0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hidden="1" x14ac:dyDescent="0.45">
      <c r="A300" t="s">
        <v>861</v>
      </c>
      <c r="B300" t="s">
        <v>82</v>
      </c>
      <c r="C300" t="s">
        <v>801</v>
      </c>
      <c r="D300" t="s">
        <v>84</v>
      </c>
      <c r="E300" s="2" t="str">
        <f>HYPERLINK("capsilon://?command=openfolder&amp;siteaddress=FAM.docvelocity-na8.net&amp;folderid=FX94E5B7F9-A815-A9F1-31FA-C12FC0ABCEF8","FX22047199")</f>
        <v>FX22047199</v>
      </c>
      <c r="F300" t="s">
        <v>19</v>
      </c>
      <c r="G300" t="s">
        <v>19</v>
      </c>
      <c r="H300" t="s">
        <v>85</v>
      </c>
      <c r="I300" t="s">
        <v>862</v>
      </c>
      <c r="J300">
        <v>0</v>
      </c>
      <c r="K300" t="s">
        <v>87</v>
      </c>
      <c r="L300" t="s">
        <v>88</v>
      </c>
      <c r="M300" t="s">
        <v>89</v>
      </c>
      <c r="N300">
        <v>2</v>
      </c>
      <c r="O300" s="1">
        <v>44676.434062499997</v>
      </c>
      <c r="P300" s="1">
        <v>44676.439664351848</v>
      </c>
      <c r="Q300">
        <v>345</v>
      </c>
      <c r="R300">
        <v>139</v>
      </c>
      <c r="S300" t="b">
        <v>0</v>
      </c>
      <c r="T300" t="s">
        <v>90</v>
      </c>
      <c r="U300" t="b">
        <v>0</v>
      </c>
      <c r="V300" t="s">
        <v>268</v>
      </c>
      <c r="W300" s="1">
        <v>44676.435370370367</v>
      </c>
      <c r="X300">
        <v>79</v>
      </c>
      <c r="Y300">
        <v>9</v>
      </c>
      <c r="Z300">
        <v>0</v>
      </c>
      <c r="AA300">
        <v>9</v>
      </c>
      <c r="AB300">
        <v>0</v>
      </c>
      <c r="AC300">
        <v>0</v>
      </c>
      <c r="AD300">
        <v>-9</v>
      </c>
      <c r="AE300">
        <v>0</v>
      </c>
      <c r="AF300">
        <v>0</v>
      </c>
      <c r="AG300">
        <v>0</v>
      </c>
      <c r="AH300" t="s">
        <v>92</v>
      </c>
      <c r="AI300" s="1">
        <v>44676.439664351848</v>
      </c>
      <c r="AJ300">
        <v>60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-9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hidden="1" x14ac:dyDescent="0.45">
      <c r="A301" t="s">
        <v>863</v>
      </c>
      <c r="B301" t="s">
        <v>82</v>
      </c>
      <c r="C301" t="s">
        <v>700</v>
      </c>
      <c r="D301" t="s">
        <v>84</v>
      </c>
      <c r="E301" s="2" t="str">
        <f>HYPERLINK("capsilon://?command=openfolder&amp;siteaddress=FAM.docvelocity-na8.net&amp;folderid=FX66358117-9B1A-676A-5C13-5DF0855A7AA2","FX22039947")</f>
        <v>FX22039947</v>
      </c>
      <c r="F301" t="s">
        <v>19</v>
      </c>
      <c r="G301" t="s">
        <v>19</v>
      </c>
      <c r="H301" t="s">
        <v>85</v>
      </c>
      <c r="I301" t="s">
        <v>864</v>
      </c>
      <c r="J301">
        <v>46</v>
      </c>
      <c r="K301" t="s">
        <v>87</v>
      </c>
      <c r="L301" t="s">
        <v>88</v>
      </c>
      <c r="M301" t="s">
        <v>89</v>
      </c>
      <c r="N301">
        <v>2</v>
      </c>
      <c r="O301" s="1">
        <v>44676.440810185188</v>
      </c>
      <c r="P301" s="1">
        <v>44676.451724537037</v>
      </c>
      <c r="Q301">
        <v>554</v>
      </c>
      <c r="R301">
        <v>389</v>
      </c>
      <c r="S301" t="b">
        <v>0</v>
      </c>
      <c r="T301" t="s">
        <v>90</v>
      </c>
      <c r="U301" t="b">
        <v>0</v>
      </c>
      <c r="V301" t="s">
        <v>268</v>
      </c>
      <c r="W301" s="1">
        <v>44676.446701388886</v>
      </c>
      <c r="X301">
        <v>207</v>
      </c>
      <c r="Y301">
        <v>41</v>
      </c>
      <c r="Z301">
        <v>0</v>
      </c>
      <c r="AA301">
        <v>41</v>
      </c>
      <c r="AB301">
        <v>0</v>
      </c>
      <c r="AC301">
        <v>3</v>
      </c>
      <c r="AD301">
        <v>5</v>
      </c>
      <c r="AE301">
        <v>0</v>
      </c>
      <c r="AF301">
        <v>0</v>
      </c>
      <c r="AG301">
        <v>0</v>
      </c>
      <c r="AH301" t="s">
        <v>149</v>
      </c>
      <c r="AI301" s="1">
        <v>44676.451724537037</v>
      </c>
      <c r="AJ301">
        <v>182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5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hidden="1" x14ac:dyDescent="0.45">
      <c r="A302" t="s">
        <v>865</v>
      </c>
      <c r="B302" t="s">
        <v>82</v>
      </c>
      <c r="C302" t="s">
        <v>154</v>
      </c>
      <c r="D302" t="s">
        <v>84</v>
      </c>
      <c r="E302" s="2" t="str">
        <f>HYPERLINK("capsilon://?command=openfolder&amp;siteaddress=FAM.docvelocity-na8.net&amp;folderid=FX9948C7FC-CC33-DF8B-0822-5462EB2B416C","FX220312441")</f>
        <v>FX220312441</v>
      </c>
      <c r="F302" t="s">
        <v>19</v>
      </c>
      <c r="G302" t="s">
        <v>19</v>
      </c>
      <c r="H302" t="s">
        <v>85</v>
      </c>
      <c r="I302" t="s">
        <v>866</v>
      </c>
      <c r="J302">
        <v>433</v>
      </c>
      <c r="K302" t="s">
        <v>87</v>
      </c>
      <c r="L302" t="s">
        <v>88</v>
      </c>
      <c r="M302" t="s">
        <v>89</v>
      </c>
      <c r="N302">
        <v>2</v>
      </c>
      <c r="O302" s="1">
        <v>44676.445370370369</v>
      </c>
      <c r="P302" s="1">
        <v>44676.502534722225</v>
      </c>
      <c r="Q302">
        <v>2771</v>
      </c>
      <c r="R302">
        <v>2168</v>
      </c>
      <c r="S302" t="b">
        <v>0</v>
      </c>
      <c r="T302" t="s">
        <v>90</v>
      </c>
      <c r="U302" t="b">
        <v>0</v>
      </c>
      <c r="V302" t="s">
        <v>268</v>
      </c>
      <c r="W302" s="1">
        <v>44676.458402777775</v>
      </c>
      <c r="X302">
        <v>1010</v>
      </c>
      <c r="Y302">
        <v>418</v>
      </c>
      <c r="Z302">
        <v>0</v>
      </c>
      <c r="AA302">
        <v>418</v>
      </c>
      <c r="AB302">
        <v>0</v>
      </c>
      <c r="AC302">
        <v>11</v>
      </c>
      <c r="AD302">
        <v>15</v>
      </c>
      <c r="AE302">
        <v>0</v>
      </c>
      <c r="AF302">
        <v>0</v>
      </c>
      <c r="AG302">
        <v>0</v>
      </c>
      <c r="AH302" t="s">
        <v>149</v>
      </c>
      <c r="AI302" s="1">
        <v>44676.502534722225</v>
      </c>
      <c r="AJ302">
        <v>1148</v>
      </c>
      <c r="AK302">
        <v>4</v>
      </c>
      <c r="AL302">
        <v>0</v>
      </c>
      <c r="AM302">
        <v>4</v>
      </c>
      <c r="AN302">
        <v>30</v>
      </c>
      <c r="AO302">
        <v>2</v>
      </c>
      <c r="AP302">
        <v>11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hidden="1" x14ac:dyDescent="0.45">
      <c r="A303" t="s">
        <v>867</v>
      </c>
      <c r="B303" t="s">
        <v>82</v>
      </c>
      <c r="C303" t="s">
        <v>729</v>
      </c>
      <c r="D303" t="s">
        <v>84</v>
      </c>
      <c r="E303" s="2" t="str">
        <f>HYPERLINK("capsilon://?command=openfolder&amp;siteaddress=FAM.docvelocity-na8.net&amp;folderid=FXEA6B53A3-75D3-4A29-3CDC-45038EA27B7D","FX220313182")</f>
        <v>FX220313182</v>
      </c>
      <c r="F303" t="s">
        <v>19</v>
      </c>
      <c r="G303" t="s">
        <v>19</v>
      </c>
      <c r="H303" t="s">
        <v>85</v>
      </c>
      <c r="I303" t="s">
        <v>868</v>
      </c>
      <c r="J303">
        <v>84</v>
      </c>
      <c r="K303" t="s">
        <v>87</v>
      </c>
      <c r="L303" t="s">
        <v>88</v>
      </c>
      <c r="M303" t="s">
        <v>89</v>
      </c>
      <c r="N303">
        <v>2</v>
      </c>
      <c r="O303" s="1">
        <v>44676.458368055559</v>
      </c>
      <c r="P303" s="1">
        <v>44676.587592592594</v>
      </c>
      <c r="Q303">
        <v>6559</v>
      </c>
      <c r="R303">
        <v>4606</v>
      </c>
      <c r="S303" t="b">
        <v>0</v>
      </c>
      <c r="T303" t="s">
        <v>90</v>
      </c>
      <c r="U303" t="b">
        <v>0</v>
      </c>
      <c r="V303" t="s">
        <v>241</v>
      </c>
      <c r="W303" s="1">
        <v>44676.52921296296</v>
      </c>
      <c r="X303">
        <v>3059</v>
      </c>
      <c r="Y303">
        <v>119</v>
      </c>
      <c r="Z303">
        <v>0</v>
      </c>
      <c r="AA303">
        <v>119</v>
      </c>
      <c r="AB303">
        <v>0</v>
      </c>
      <c r="AC303">
        <v>116</v>
      </c>
      <c r="AD303">
        <v>-35</v>
      </c>
      <c r="AE303">
        <v>0</v>
      </c>
      <c r="AF303">
        <v>0</v>
      </c>
      <c r="AG303">
        <v>0</v>
      </c>
      <c r="AH303" t="s">
        <v>135</v>
      </c>
      <c r="AI303" s="1">
        <v>44676.587592592594</v>
      </c>
      <c r="AJ303">
        <v>308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-35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hidden="1" x14ac:dyDescent="0.45">
      <c r="A304" t="s">
        <v>869</v>
      </c>
      <c r="B304" t="s">
        <v>82</v>
      </c>
      <c r="C304" t="s">
        <v>645</v>
      </c>
      <c r="D304" t="s">
        <v>84</v>
      </c>
      <c r="E304" s="2" t="str">
        <f>HYPERLINK("capsilon://?command=openfolder&amp;siteaddress=FAM.docvelocity-na8.net&amp;folderid=FX1695F45F-11B4-26B5-F7EF-DF46B999C116","FX22042808")</f>
        <v>FX22042808</v>
      </c>
      <c r="F304" t="s">
        <v>19</v>
      </c>
      <c r="G304" t="s">
        <v>19</v>
      </c>
      <c r="H304" t="s">
        <v>85</v>
      </c>
      <c r="I304" t="s">
        <v>870</v>
      </c>
      <c r="J304">
        <v>28</v>
      </c>
      <c r="K304" t="s">
        <v>87</v>
      </c>
      <c r="L304" t="s">
        <v>88</v>
      </c>
      <c r="M304" t="s">
        <v>89</v>
      </c>
      <c r="N304">
        <v>2</v>
      </c>
      <c r="O304" s="1">
        <v>44676.496215277781</v>
      </c>
      <c r="P304" s="1">
        <v>44676.5233912037</v>
      </c>
      <c r="Q304">
        <v>1233</v>
      </c>
      <c r="R304">
        <v>1115</v>
      </c>
      <c r="S304" t="b">
        <v>0</v>
      </c>
      <c r="T304" t="s">
        <v>90</v>
      </c>
      <c r="U304" t="b">
        <v>0</v>
      </c>
      <c r="V304" t="s">
        <v>356</v>
      </c>
      <c r="W304" s="1">
        <v>44676.498831018522</v>
      </c>
      <c r="X304">
        <v>221</v>
      </c>
      <c r="Y304">
        <v>21</v>
      </c>
      <c r="Z304">
        <v>0</v>
      </c>
      <c r="AA304">
        <v>21</v>
      </c>
      <c r="AB304">
        <v>0</v>
      </c>
      <c r="AC304">
        <v>3</v>
      </c>
      <c r="AD304">
        <v>7</v>
      </c>
      <c r="AE304">
        <v>0</v>
      </c>
      <c r="AF304">
        <v>0</v>
      </c>
      <c r="AG304">
        <v>0</v>
      </c>
      <c r="AH304" t="s">
        <v>273</v>
      </c>
      <c r="AI304" s="1">
        <v>44676.5233912037</v>
      </c>
      <c r="AJ304">
        <v>520</v>
      </c>
      <c r="AK304">
        <v>1</v>
      </c>
      <c r="AL304">
        <v>0</v>
      </c>
      <c r="AM304">
        <v>1</v>
      </c>
      <c r="AN304">
        <v>0</v>
      </c>
      <c r="AO304">
        <v>1</v>
      </c>
      <c r="AP304">
        <v>6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hidden="1" x14ac:dyDescent="0.45">
      <c r="A305" t="s">
        <v>871</v>
      </c>
      <c r="B305" t="s">
        <v>82</v>
      </c>
      <c r="C305" t="s">
        <v>872</v>
      </c>
      <c r="D305" t="s">
        <v>84</v>
      </c>
      <c r="E305" s="2" t="str">
        <f>HYPERLINK("capsilon://?command=openfolder&amp;siteaddress=FAM.docvelocity-na8.net&amp;folderid=FXDAE2E4E6-23C7-40A7-603E-42BBDA564FA3","FX22047644")</f>
        <v>FX22047644</v>
      </c>
      <c r="F305" t="s">
        <v>19</v>
      </c>
      <c r="G305" t="s">
        <v>19</v>
      </c>
      <c r="H305" t="s">
        <v>85</v>
      </c>
      <c r="I305" t="s">
        <v>873</v>
      </c>
      <c r="J305">
        <v>152</v>
      </c>
      <c r="K305" t="s">
        <v>87</v>
      </c>
      <c r="L305" t="s">
        <v>88</v>
      </c>
      <c r="M305" t="s">
        <v>89</v>
      </c>
      <c r="N305">
        <v>2</v>
      </c>
      <c r="O305" s="1">
        <v>44676.49628472222</v>
      </c>
      <c r="P305" s="1">
        <v>44676.536168981482</v>
      </c>
      <c r="Q305">
        <v>266</v>
      </c>
      <c r="R305">
        <v>3180</v>
      </c>
      <c r="S305" t="b">
        <v>0</v>
      </c>
      <c r="T305" t="s">
        <v>90</v>
      </c>
      <c r="U305" t="b">
        <v>0</v>
      </c>
      <c r="V305" t="s">
        <v>180</v>
      </c>
      <c r="W305" s="1">
        <v>44676.520335648151</v>
      </c>
      <c r="X305">
        <v>2077</v>
      </c>
      <c r="Y305">
        <v>154</v>
      </c>
      <c r="Z305">
        <v>0</v>
      </c>
      <c r="AA305">
        <v>154</v>
      </c>
      <c r="AB305">
        <v>0</v>
      </c>
      <c r="AC305">
        <v>69</v>
      </c>
      <c r="AD305">
        <v>-2</v>
      </c>
      <c r="AE305">
        <v>0</v>
      </c>
      <c r="AF305">
        <v>0</v>
      </c>
      <c r="AG305">
        <v>0</v>
      </c>
      <c r="AH305" t="s">
        <v>273</v>
      </c>
      <c r="AI305" s="1">
        <v>44676.536168981482</v>
      </c>
      <c r="AJ305">
        <v>1103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-2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hidden="1" x14ac:dyDescent="0.45">
      <c r="A306" t="s">
        <v>874</v>
      </c>
      <c r="B306" t="s">
        <v>82</v>
      </c>
      <c r="C306" t="s">
        <v>556</v>
      </c>
      <c r="D306" t="s">
        <v>84</v>
      </c>
      <c r="E306" s="2" t="str">
        <f>HYPERLINK("capsilon://?command=openfolder&amp;siteaddress=FAM.docvelocity-na8.net&amp;folderid=FX244C2AC3-2411-BDED-1134-D46814E298A0","FX22037354")</f>
        <v>FX22037354</v>
      </c>
      <c r="F306" t="s">
        <v>19</v>
      </c>
      <c r="G306" t="s">
        <v>19</v>
      </c>
      <c r="H306" t="s">
        <v>85</v>
      </c>
      <c r="I306" t="s">
        <v>875</v>
      </c>
      <c r="J306">
        <v>58</v>
      </c>
      <c r="K306" t="s">
        <v>87</v>
      </c>
      <c r="L306" t="s">
        <v>88</v>
      </c>
      <c r="M306" t="s">
        <v>89</v>
      </c>
      <c r="N306">
        <v>2</v>
      </c>
      <c r="O306" s="1">
        <v>44676.500428240739</v>
      </c>
      <c r="P306" s="1">
        <v>44676.58997685185</v>
      </c>
      <c r="Q306">
        <v>6520</v>
      </c>
      <c r="R306">
        <v>1217</v>
      </c>
      <c r="S306" t="b">
        <v>0</v>
      </c>
      <c r="T306" t="s">
        <v>90</v>
      </c>
      <c r="U306" t="b">
        <v>0</v>
      </c>
      <c r="V306" t="s">
        <v>111</v>
      </c>
      <c r="W306" s="1">
        <v>44676.511979166666</v>
      </c>
      <c r="X306">
        <v>995</v>
      </c>
      <c r="Y306">
        <v>38</v>
      </c>
      <c r="Z306">
        <v>0</v>
      </c>
      <c r="AA306">
        <v>38</v>
      </c>
      <c r="AB306">
        <v>0</v>
      </c>
      <c r="AC306">
        <v>4</v>
      </c>
      <c r="AD306">
        <v>20</v>
      </c>
      <c r="AE306">
        <v>0</v>
      </c>
      <c r="AF306">
        <v>0</v>
      </c>
      <c r="AG306">
        <v>0</v>
      </c>
      <c r="AH306" t="s">
        <v>135</v>
      </c>
      <c r="AI306" s="1">
        <v>44676.58997685185</v>
      </c>
      <c r="AJ306">
        <v>205</v>
      </c>
      <c r="AK306">
        <v>2</v>
      </c>
      <c r="AL306">
        <v>0</v>
      </c>
      <c r="AM306">
        <v>2</v>
      </c>
      <c r="AN306">
        <v>0</v>
      </c>
      <c r="AO306">
        <v>2</v>
      </c>
      <c r="AP306">
        <v>18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hidden="1" x14ac:dyDescent="0.45">
      <c r="A307" t="s">
        <v>876</v>
      </c>
      <c r="B307" t="s">
        <v>82</v>
      </c>
      <c r="C307" t="s">
        <v>779</v>
      </c>
      <c r="D307" t="s">
        <v>84</v>
      </c>
      <c r="E307" s="2" t="str">
        <f>HYPERLINK("capsilon://?command=openfolder&amp;siteaddress=FAM.docvelocity-na8.net&amp;folderid=FX049F9BBB-885B-4539-F60A-6C992BB56693","FX220311282")</f>
        <v>FX220311282</v>
      </c>
      <c r="F307" t="s">
        <v>19</v>
      </c>
      <c r="G307" t="s">
        <v>19</v>
      </c>
      <c r="H307" t="s">
        <v>85</v>
      </c>
      <c r="I307" t="s">
        <v>877</v>
      </c>
      <c r="J307">
        <v>59</v>
      </c>
      <c r="K307" t="s">
        <v>87</v>
      </c>
      <c r="L307" t="s">
        <v>88</v>
      </c>
      <c r="M307" t="s">
        <v>89</v>
      </c>
      <c r="N307">
        <v>2</v>
      </c>
      <c r="O307" s="1">
        <v>44676.50984953704</v>
      </c>
      <c r="P307" s="1">
        <v>44676.592060185183</v>
      </c>
      <c r="Q307">
        <v>6539</v>
      </c>
      <c r="R307">
        <v>564</v>
      </c>
      <c r="S307" t="b">
        <v>0</v>
      </c>
      <c r="T307" t="s">
        <v>90</v>
      </c>
      <c r="U307" t="b">
        <v>0</v>
      </c>
      <c r="V307" t="s">
        <v>127</v>
      </c>
      <c r="W307" s="1">
        <v>44676.514340277776</v>
      </c>
      <c r="X307">
        <v>385</v>
      </c>
      <c r="Y307">
        <v>49</v>
      </c>
      <c r="Z307">
        <v>0</v>
      </c>
      <c r="AA307">
        <v>49</v>
      </c>
      <c r="AB307">
        <v>0</v>
      </c>
      <c r="AC307">
        <v>1</v>
      </c>
      <c r="AD307">
        <v>10</v>
      </c>
      <c r="AE307">
        <v>0</v>
      </c>
      <c r="AF307">
        <v>0</v>
      </c>
      <c r="AG307">
        <v>0</v>
      </c>
      <c r="AH307" t="s">
        <v>135</v>
      </c>
      <c r="AI307" s="1">
        <v>44676.592060185183</v>
      </c>
      <c r="AJ307">
        <v>179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10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hidden="1" x14ac:dyDescent="0.45">
      <c r="A308" t="s">
        <v>878</v>
      </c>
      <c r="B308" t="s">
        <v>82</v>
      </c>
      <c r="C308" t="s">
        <v>671</v>
      </c>
      <c r="D308" t="s">
        <v>84</v>
      </c>
      <c r="E308" s="2" t="str">
        <f>HYPERLINK("capsilon://?command=openfolder&amp;siteaddress=FAM.docvelocity-na8.net&amp;folderid=FX896D1B2C-8AED-8112-F6A1-EE3EB5F16C58","FX22041610")</f>
        <v>FX22041610</v>
      </c>
      <c r="F308" t="s">
        <v>19</v>
      </c>
      <c r="G308" t="s">
        <v>19</v>
      </c>
      <c r="H308" t="s">
        <v>85</v>
      </c>
      <c r="I308" t="s">
        <v>879</v>
      </c>
      <c r="J308">
        <v>94</v>
      </c>
      <c r="K308" t="s">
        <v>87</v>
      </c>
      <c r="L308" t="s">
        <v>88</v>
      </c>
      <c r="M308" t="s">
        <v>89</v>
      </c>
      <c r="N308">
        <v>2</v>
      </c>
      <c r="O308" s="1">
        <v>44676.516435185185</v>
      </c>
      <c r="P308" s="1">
        <v>44676.601643518516</v>
      </c>
      <c r="Q308">
        <v>6070</v>
      </c>
      <c r="R308">
        <v>1292</v>
      </c>
      <c r="S308" t="b">
        <v>0</v>
      </c>
      <c r="T308" t="s">
        <v>90</v>
      </c>
      <c r="U308" t="b">
        <v>0</v>
      </c>
      <c r="V308" t="s">
        <v>111</v>
      </c>
      <c r="W308" s="1">
        <v>44676.525648148148</v>
      </c>
      <c r="X308">
        <v>793</v>
      </c>
      <c r="Y308">
        <v>89</v>
      </c>
      <c r="Z308">
        <v>0</v>
      </c>
      <c r="AA308">
        <v>89</v>
      </c>
      <c r="AB308">
        <v>0</v>
      </c>
      <c r="AC308">
        <v>4</v>
      </c>
      <c r="AD308">
        <v>5</v>
      </c>
      <c r="AE308">
        <v>0</v>
      </c>
      <c r="AF308">
        <v>0</v>
      </c>
      <c r="AG308">
        <v>0</v>
      </c>
      <c r="AH308" t="s">
        <v>273</v>
      </c>
      <c r="AI308" s="1">
        <v>44676.601643518516</v>
      </c>
      <c r="AJ308">
        <v>475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4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hidden="1" x14ac:dyDescent="0.45">
      <c r="A309" t="s">
        <v>880</v>
      </c>
      <c r="B309" t="s">
        <v>82</v>
      </c>
      <c r="C309" t="s">
        <v>881</v>
      </c>
      <c r="D309" t="s">
        <v>84</v>
      </c>
      <c r="E309" s="2" t="str">
        <f>HYPERLINK("capsilon://?command=openfolder&amp;siteaddress=FAM.docvelocity-na8.net&amp;folderid=FXBD0E840E-D55D-5197-8816-EA2C142A28B7","FX211212963")</f>
        <v>FX211212963</v>
      </c>
      <c r="F309" t="s">
        <v>19</v>
      </c>
      <c r="G309" t="s">
        <v>19</v>
      </c>
      <c r="H309" t="s">
        <v>85</v>
      </c>
      <c r="I309" t="s">
        <v>882</v>
      </c>
      <c r="J309">
        <v>106</v>
      </c>
      <c r="K309" t="s">
        <v>87</v>
      </c>
      <c r="L309" t="s">
        <v>88</v>
      </c>
      <c r="M309" t="s">
        <v>89</v>
      </c>
      <c r="N309">
        <v>2</v>
      </c>
      <c r="O309" s="1">
        <v>44676.527627314812</v>
      </c>
      <c r="P309" s="1">
        <v>44676.607974537037</v>
      </c>
      <c r="Q309">
        <v>5987</v>
      </c>
      <c r="R309">
        <v>955</v>
      </c>
      <c r="S309" t="b">
        <v>0</v>
      </c>
      <c r="T309" t="s">
        <v>90</v>
      </c>
      <c r="U309" t="b">
        <v>0</v>
      </c>
      <c r="V309" t="s">
        <v>218</v>
      </c>
      <c r="W309" s="1">
        <v>44676.532523148147</v>
      </c>
      <c r="X309">
        <v>409</v>
      </c>
      <c r="Y309">
        <v>96</v>
      </c>
      <c r="Z309">
        <v>0</v>
      </c>
      <c r="AA309">
        <v>96</v>
      </c>
      <c r="AB309">
        <v>0</v>
      </c>
      <c r="AC309">
        <v>2</v>
      </c>
      <c r="AD309">
        <v>10</v>
      </c>
      <c r="AE309">
        <v>0</v>
      </c>
      <c r="AF309">
        <v>0</v>
      </c>
      <c r="AG309">
        <v>0</v>
      </c>
      <c r="AH309" t="s">
        <v>273</v>
      </c>
      <c r="AI309" s="1">
        <v>44676.607974537037</v>
      </c>
      <c r="AJ309">
        <v>546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10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hidden="1" x14ac:dyDescent="0.45">
      <c r="A310" t="s">
        <v>883</v>
      </c>
      <c r="B310" t="s">
        <v>82</v>
      </c>
      <c r="C310" t="s">
        <v>790</v>
      </c>
      <c r="D310" t="s">
        <v>84</v>
      </c>
      <c r="E310" s="2" t="str">
        <f>HYPERLINK("capsilon://?command=openfolder&amp;siteaddress=FAM.docvelocity-na8.net&amp;folderid=FXBD4A5D66-70E3-3E22-9F08-E809CF7ADF31","FX220312942")</f>
        <v>FX220312942</v>
      </c>
      <c r="F310" t="s">
        <v>19</v>
      </c>
      <c r="G310" t="s">
        <v>19</v>
      </c>
      <c r="H310" t="s">
        <v>85</v>
      </c>
      <c r="I310" t="s">
        <v>884</v>
      </c>
      <c r="J310">
        <v>0</v>
      </c>
      <c r="K310" t="s">
        <v>87</v>
      </c>
      <c r="L310" t="s">
        <v>88</v>
      </c>
      <c r="M310" t="s">
        <v>89</v>
      </c>
      <c r="N310">
        <v>2</v>
      </c>
      <c r="O310" s="1">
        <v>44676.531712962962</v>
      </c>
      <c r="P310" s="1">
        <v>44676.609340277777</v>
      </c>
      <c r="Q310">
        <v>6479</v>
      </c>
      <c r="R310">
        <v>228</v>
      </c>
      <c r="S310" t="b">
        <v>0</v>
      </c>
      <c r="T310" t="s">
        <v>90</v>
      </c>
      <c r="U310" t="b">
        <v>0</v>
      </c>
      <c r="V310" t="s">
        <v>241</v>
      </c>
      <c r="W310" s="1">
        <v>44676.533414351848</v>
      </c>
      <c r="X310">
        <v>111</v>
      </c>
      <c r="Y310">
        <v>9</v>
      </c>
      <c r="Z310">
        <v>0</v>
      </c>
      <c r="AA310">
        <v>9</v>
      </c>
      <c r="AB310">
        <v>0</v>
      </c>
      <c r="AC310">
        <v>2</v>
      </c>
      <c r="AD310">
        <v>-9</v>
      </c>
      <c r="AE310">
        <v>0</v>
      </c>
      <c r="AF310">
        <v>0</v>
      </c>
      <c r="AG310">
        <v>0</v>
      </c>
      <c r="AH310" t="s">
        <v>273</v>
      </c>
      <c r="AI310" s="1">
        <v>44676.609340277777</v>
      </c>
      <c r="AJ310">
        <v>117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-9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hidden="1" x14ac:dyDescent="0.45">
      <c r="A311" t="s">
        <v>885</v>
      </c>
      <c r="B311" t="s">
        <v>82</v>
      </c>
      <c r="C311" t="s">
        <v>886</v>
      </c>
      <c r="D311" t="s">
        <v>84</v>
      </c>
      <c r="E311" s="2" t="str">
        <f>HYPERLINK("capsilon://?command=openfolder&amp;siteaddress=FAM.docvelocity-na8.net&amp;folderid=FX41327728-E28A-EA0B-0D64-96C5AC68CDC6","FX22047248")</f>
        <v>FX22047248</v>
      </c>
      <c r="F311" t="s">
        <v>19</v>
      </c>
      <c r="G311" t="s">
        <v>19</v>
      </c>
      <c r="H311" t="s">
        <v>85</v>
      </c>
      <c r="I311" t="s">
        <v>887</v>
      </c>
      <c r="J311">
        <v>377</v>
      </c>
      <c r="K311" t="s">
        <v>87</v>
      </c>
      <c r="L311" t="s">
        <v>88</v>
      </c>
      <c r="M311" t="s">
        <v>89</v>
      </c>
      <c r="N311">
        <v>2</v>
      </c>
      <c r="O311" s="1">
        <v>44676.532534722224</v>
      </c>
      <c r="P311" s="1">
        <v>44676.627546296295</v>
      </c>
      <c r="Q311">
        <v>3897</v>
      </c>
      <c r="R311">
        <v>4312</v>
      </c>
      <c r="S311" t="b">
        <v>0</v>
      </c>
      <c r="T311" t="s">
        <v>90</v>
      </c>
      <c r="U311" t="b">
        <v>0</v>
      </c>
      <c r="V311" t="s">
        <v>828</v>
      </c>
      <c r="W311" s="1">
        <v>44676.564409722225</v>
      </c>
      <c r="X311">
        <v>2740</v>
      </c>
      <c r="Y311">
        <v>303</v>
      </c>
      <c r="Z311">
        <v>0</v>
      </c>
      <c r="AA311">
        <v>303</v>
      </c>
      <c r="AB311">
        <v>0</v>
      </c>
      <c r="AC311">
        <v>70</v>
      </c>
      <c r="AD311">
        <v>74</v>
      </c>
      <c r="AE311">
        <v>0</v>
      </c>
      <c r="AF311">
        <v>0</v>
      </c>
      <c r="AG311">
        <v>0</v>
      </c>
      <c r="AH311" t="s">
        <v>273</v>
      </c>
      <c r="AI311" s="1">
        <v>44676.627546296295</v>
      </c>
      <c r="AJ311">
        <v>1572</v>
      </c>
      <c r="AK311">
        <v>2</v>
      </c>
      <c r="AL311">
        <v>0</v>
      </c>
      <c r="AM311">
        <v>2</v>
      </c>
      <c r="AN311">
        <v>0</v>
      </c>
      <c r="AO311">
        <v>2</v>
      </c>
      <c r="AP311">
        <v>72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hidden="1" x14ac:dyDescent="0.45">
      <c r="A312" t="s">
        <v>888</v>
      </c>
      <c r="B312" t="s">
        <v>82</v>
      </c>
      <c r="C312" t="s">
        <v>889</v>
      </c>
      <c r="D312" t="s">
        <v>84</v>
      </c>
      <c r="E312" s="2" t="str">
        <f>HYPERLINK("capsilon://?command=openfolder&amp;siteaddress=FAM.docvelocity-na8.net&amp;folderid=FX032EF1D9-DA7E-83E4-CD0A-E63DECA1E148","FX22044585")</f>
        <v>FX22044585</v>
      </c>
      <c r="F312" t="s">
        <v>19</v>
      </c>
      <c r="G312" t="s">
        <v>19</v>
      </c>
      <c r="H312" t="s">
        <v>85</v>
      </c>
      <c r="I312" t="s">
        <v>890</v>
      </c>
      <c r="J312">
        <v>1023</v>
      </c>
      <c r="K312" t="s">
        <v>87</v>
      </c>
      <c r="L312" t="s">
        <v>88</v>
      </c>
      <c r="M312" t="s">
        <v>89</v>
      </c>
      <c r="N312">
        <v>1</v>
      </c>
      <c r="O312" s="1">
        <v>44676.543877314813</v>
      </c>
      <c r="P312" s="1">
        <v>44676.592800925922</v>
      </c>
      <c r="Q312">
        <v>2683</v>
      </c>
      <c r="R312">
        <v>1544</v>
      </c>
      <c r="S312" t="b">
        <v>0</v>
      </c>
      <c r="T312" t="s">
        <v>90</v>
      </c>
      <c r="U312" t="b">
        <v>0</v>
      </c>
      <c r="V312" t="s">
        <v>205</v>
      </c>
      <c r="W312" s="1">
        <v>44676.592800925922</v>
      </c>
      <c r="X312">
        <v>286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1023</v>
      </c>
      <c r="AE312">
        <v>954</v>
      </c>
      <c r="AF312">
        <v>0</v>
      </c>
      <c r="AG312">
        <v>14</v>
      </c>
      <c r="AH312" t="s">
        <v>90</v>
      </c>
      <c r="AI312" t="s">
        <v>90</v>
      </c>
      <c r="AJ312" t="s">
        <v>90</v>
      </c>
      <c r="AK312" t="s">
        <v>90</v>
      </c>
      <c r="AL312" t="s">
        <v>90</v>
      </c>
      <c r="AM312" t="s">
        <v>90</v>
      </c>
      <c r="AN312" t="s">
        <v>90</v>
      </c>
      <c r="AO312" t="s">
        <v>90</v>
      </c>
      <c r="AP312" t="s">
        <v>90</v>
      </c>
      <c r="AQ312" t="s">
        <v>90</v>
      </c>
      <c r="AR312" t="s">
        <v>90</v>
      </c>
      <c r="AS312" t="s">
        <v>90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hidden="1" x14ac:dyDescent="0.45">
      <c r="A313" t="s">
        <v>891</v>
      </c>
      <c r="B313" t="s">
        <v>82</v>
      </c>
      <c r="C313" t="s">
        <v>499</v>
      </c>
      <c r="D313" t="s">
        <v>84</v>
      </c>
      <c r="E313" s="2" t="str">
        <f>HYPERLINK("capsilon://?command=openfolder&amp;siteaddress=FAM.docvelocity-na8.net&amp;folderid=FX98EE28AF-CF44-98E2-D429-C44383DBAA77","FX22044334")</f>
        <v>FX22044334</v>
      </c>
      <c r="F313" t="s">
        <v>19</v>
      </c>
      <c r="G313" t="s">
        <v>19</v>
      </c>
      <c r="H313" t="s">
        <v>85</v>
      </c>
      <c r="I313" t="s">
        <v>892</v>
      </c>
      <c r="J313">
        <v>0</v>
      </c>
      <c r="K313" t="s">
        <v>87</v>
      </c>
      <c r="L313" t="s">
        <v>88</v>
      </c>
      <c r="M313" t="s">
        <v>89</v>
      </c>
      <c r="N313">
        <v>2</v>
      </c>
      <c r="O313" s="1">
        <v>44676.551678240743</v>
      </c>
      <c r="P313" s="1">
        <v>44676.621689814812</v>
      </c>
      <c r="Q313">
        <v>5972</v>
      </c>
      <c r="R313">
        <v>77</v>
      </c>
      <c r="S313" t="b">
        <v>0</v>
      </c>
      <c r="T313" t="s">
        <v>90</v>
      </c>
      <c r="U313" t="b">
        <v>0</v>
      </c>
      <c r="V313" t="s">
        <v>356</v>
      </c>
      <c r="W313" s="1">
        <v>44676.552384259259</v>
      </c>
      <c r="X313">
        <v>43</v>
      </c>
      <c r="Y313">
        <v>0</v>
      </c>
      <c r="Z313">
        <v>0</v>
      </c>
      <c r="AA313">
        <v>0</v>
      </c>
      <c r="AB313">
        <v>52</v>
      </c>
      <c r="AC313">
        <v>0</v>
      </c>
      <c r="AD313">
        <v>0</v>
      </c>
      <c r="AE313">
        <v>0</v>
      </c>
      <c r="AF313">
        <v>0</v>
      </c>
      <c r="AG313">
        <v>0</v>
      </c>
      <c r="AH313" t="s">
        <v>116</v>
      </c>
      <c r="AI313" s="1">
        <v>44676.621689814812</v>
      </c>
      <c r="AJ313">
        <v>22</v>
      </c>
      <c r="AK313">
        <v>0</v>
      </c>
      <c r="AL313">
        <v>0</v>
      </c>
      <c r="AM313">
        <v>0</v>
      </c>
      <c r="AN313">
        <v>52</v>
      </c>
      <c r="AO313">
        <v>0</v>
      </c>
      <c r="AP313">
        <v>0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hidden="1" x14ac:dyDescent="0.45">
      <c r="A314" t="s">
        <v>893</v>
      </c>
      <c r="B314" t="s">
        <v>82</v>
      </c>
      <c r="C314" t="s">
        <v>889</v>
      </c>
      <c r="D314" t="s">
        <v>84</v>
      </c>
      <c r="E314" s="2" t="str">
        <f>HYPERLINK("capsilon://?command=openfolder&amp;siteaddress=FAM.docvelocity-na8.net&amp;folderid=FX032EF1D9-DA7E-83E4-CD0A-E63DECA1E148","FX22044585")</f>
        <v>FX22044585</v>
      </c>
      <c r="F314" t="s">
        <v>19</v>
      </c>
      <c r="G314" t="s">
        <v>19</v>
      </c>
      <c r="H314" t="s">
        <v>85</v>
      </c>
      <c r="I314" t="s">
        <v>894</v>
      </c>
      <c r="J314">
        <v>106</v>
      </c>
      <c r="K314" t="s">
        <v>87</v>
      </c>
      <c r="L314" t="s">
        <v>88</v>
      </c>
      <c r="M314" t="s">
        <v>89</v>
      </c>
      <c r="N314">
        <v>2</v>
      </c>
      <c r="O314" s="1">
        <v>44676.5625</v>
      </c>
      <c r="P314" s="1">
        <v>44676.625914351855</v>
      </c>
      <c r="Q314">
        <v>4597</v>
      </c>
      <c r="R314">
        <v>882</v>
      </c>
      <c r="S314" t="b">
        <v>0</v>
      </c>
      <c r="T314" t="s">
        <v>90</v>
      </c>
      <c r="U314" t="b">
        <v>0</v>
      </c>
      <c r="V314" t="s">
        <v>356</v>
      </c>
      <c r="W314" s="1">
        <v>44676.568541666667</v>
      </c>
      <c r="X314">
        <v>518</v>
      </c>
      <c r="Y314">
        <v>101</v>
      </c>
      <c r="Z314">
        <v>0</v>
      </c>
      <c r="AA314">
        <v>101</v>
      </c>
      <c r="AB314">
        <v>0</v>
      </c>
      <c r="AC314">
        <v>4</v>
      </c>
      <c r="AD314">
        <v>5</v>
      </c>
      <c r="AE314">
        <v>0</v>
      </c>
      <c r="AF314">
        <v>0</v>
      </c>
      <c r="AG314">
        <v>0</v>
      </c>
      <c r="AH314" t="s">
        <v>116</v>
      </c>
      <c r="AI314" s="1">
        <v>44676.625914351855</v>
      </c>
      <c r="AJ314">
        <v>364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5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hidden="1" x14ac:dyDescent="0.45">
      <c r="A315" t="s">
        <v>895</v>
      </c>
      <c r="B315" t="s">
        <v>82</v>
      </c>
      <c r="C315" t="s">
        <v>896</v>
      </c>
      <c r="D315" t="s">
        <v>84</v>
      </c>
      <c r="E315" s="2" t="str">
        <f>HYPERLINK("capsilon://?command=openfolder&amp;siteaddress=FAM.docvelocity-na8.net&amp;folderid=FXC6910747-5E1F-92FB-15B8-4528508B5206","FX2204667")</f>
        <v>FX2204667</v>
      </c>
      <c r="F315" t="s">
        <v>19</v>
      </c>
      <c r="G315" t="s">
        <v>19</v>
      </c>
      <c r="H315" t="s">
        <v>85</v>
      </c>
      <c r="I315" t="s">
        <v>897</v>
      </c>
      <c r="J315">
        <v>0</v>
      </c>
      <c r="K315" t="s">
        <v>87</v>
      </c>
      <c r="L315" t="s">
        <v>88</v>
      </c>
      <c r="M315" t="s">
        <v>89</v>
      </c>
      <c r="N315">
        <v>2</v>
      </c>
      <c r="O315" s="1">
        <v>44676.562592592592</v>
      </c>
      <c r="P315" s="1">
        <v>44676.626215277778</v>
      </c>
      <c r="Q315">
        <v>5423</v>
      </c>
      <c r="R315">
        <v>74</v>
      </c>
      <c r="S315" t="b">
        <v>0</v>
      </c>
      <c r="T315" t="s">
        <v>90</v>
      </c>
      <c r="U315" t="b">
        <v>0</v>
      </c>
      <c r="V315" t="s">
        <v>218</v>
      </c>
      <c r="W315" s="1">
        <v>44676.563194444447</v>
      </c>
      <c r="X315">
        <v>48</v>
      </c>
      <c r="Y315">
        <v>0</v>
      </c>
      <c r="Z315">
        <v>0</v>
      </c>
      <c r="AA315">
        <v>0</v>
      </c>
      <c r="AB315">
        <v>52</v>
      </c>
      <c r="AC315">
        <v>0</v>
      </c>
      <c r="AD315">
        <v>0</v>
      </c>
      <c r="AE315">
        <v>0</v>
      </c>
      <c r="AF315">
        <v>0</v>
      </c>
      <c r="AG315">
        <v>0</v>
      </c>
      <c r="AH315" t="s">
        <v>116</v>
      </c>
      <c r="AI315" s="1">
        <v>44676.626215277778</v>
      </c>
      <c r="AJ315">
        <v>26</v>
      </c>
      <c r="AK315">
        <v>0</v>
      </c>
      <c r="AL315">
        <v>0</v>
      </c>
      <c r="AM315">
        <v>0</v>
      </c>
      <c r="AN315">
        <v>52</v>
      </c>
      <c r="AO315">
        <v>0</v>
      </c>
      <c r="AP315">
        <v>0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hidden="1" x14ac:dyDescent="0.45">
      <c r="A316" t="s">
        <v>898</v>
      </c>
      <c r="B316" t="s">
        <v>82</v>
      </c>
      <c r="C316" t="s">
        <v>899</v>
      </c>
      <c r="D316" t="s">
        <v>84</v>
      </c>
      <c r="E316" s="2" t="str">
        <f>HYPERLINK("capsilon://?command=openfolder&amp;siteaddress=FAM.docvelocity-na8.net&amp;folderid=FX691B3432-5506-7640-F055-B41439131D80","FX2204956")</f>
        <v>FX2204956</v>
      </c>
      <c r="F316" t="s">
        <v>19</v>
      </c>
      <c r="G316" t="s">
        <v>19</v>
      </c>
      <c r="H316" t="s">
        <v>85</v>
      </c>
      <c r="I316" t="s">
        <v>900</v>
      </c>
      <c r="J316">
        <v>339</v>
      </c>
      <c r="K316" t="s">
        <v>87</v>
      </c>
      <c r="L316" t="s">
        <v>88</v>
      </c>
      <c r="M316" t="s">
        <v>89</v>
      </c>
      <c r="N316">
        <v>2</v>
      </c>
      <c r="O316" s="1">
        <v>44676.576516203706</v>
      </c>
      <c r="P316" s="1">
        <v>44676.75</v>
      </c>
      <c r="Q316">
        <v>10916</v>
      </c>
      <c r="R316">
        <v>4073</v>
      </c>
      <c r="S316" t="b">
        <v>0</v>
      </c>
      <c r="T316" t="s">
        <v>90</v>
      </c>
      <c r="U316" t="b">
        <v>0</v>
      </c>
      <c r="V316" t="s">
        <v>180</v>
      </c>
      <c r="W316" s="1">
        <v>44676.602280092593</v>
      </c>
      <c r="X316">
        <v>2222</v>
      </c>
      <c r="Y316">
        <v>283</v>
      </c>
      <c r="Z316">
        <v>0</v>
      </c>
      <c r="AA316">
        <v>283</v>
      </c>
      <c r="AB316">
        <v>0</v>
      </c>
      <c r="AC316">
        <v>23</v>
      </c>
      <c r="AD316">
        <v>56</v>
      </c>
      <c r="AE316">
        <v>0</v>
      </c>
      <c r="AF316">
        <v>0</v>
      </c>
      <c r="AG316">
        <v>0</v>
      </c>
      <c r="AH316" t="s">
        <v>116</v>
      </c>
      <c r="AI316" s="1">
        <v>44676.75</v>
      </c>
      <c r="AJ316">
        <v>1794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56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hidden="1" x14ac:dyDescent="0.45">
      <c r="A317" t="s">
        <v>901</v>
      </c>
      <c r="B317" t="s">
        <v>82</v>
      </c>
      <c r="C317" t="s">
        <v>902</v>
      </c>
      <c r="D317" t="s">
        <v>84</v>
      </c>
      <c r="E317" s="2" t="str">
        <f>HYPERLINK("capsilon://?command=openfolder&amp;siteaddress=FAM.docvelocity-na8.net&amp;folderid=FXF633139F-1790-63D5-58D9-7D6C33D5A623","FX22048701")</f>
        <v>FX22048701</v>
      </c>
      <c r="F317" t="s">
        <v>19</v>
      </c>
      <c r="G317" t="s">
        <v>19</v>
      </c>
      <c r="H317" t="s">
        <v>85</v>
      </c>
      <c r="I317" t="s">
        <v>903</v>
      </c>
      <c r="J317">
        <v>164</v>
      </c>
      <c r="K317" t="s">
        <v>87</v>
      </c>
      <c r="L317" t="s">
        <v>88</v>
      </c>
      <c r="M317" t="s">
        <v>89</v>
      </c>
      <c r="N317">
        <v>2</v>
      </c>
      <c r="O317" s="1">
        <v>44676.58021990741</v>
      </c>
      <c r="P317" s="1">
        <v>44676.635474537034</v>
      </c>
      <c r="Q317">
        <v>2589</v>
      </c>
      <c r="R317">
        <v>2185</v>
      </c>
      <c r="S317" t="b">
        <v>0</v>
      </c>
      <c r="T317" t="s">
        <v>90</v>
      </c>
      <c r="U317" t="b">
        <v>0</v>
      </c>
      <c r="V317" t="s">
        <v>774</v>
      </c>
      <c r="W317" s="1">
        <v>44676.59815972222</v>
      </c>
      <c r="X317">
        <v>1511</v>
      </c>
      <c r="Y317">
        <v>140</v>
      </c>
      <c r="Z317">
        <v>0</v>
      </c>
      <c r="AA317">
        <v>140</v>
      </c>
      <c r="AB317">
        <v>0</v>
      </c>
      <c r="AC317">
        <v>6</v>
      </c>
      <c r="AD317">
        <v>24</v>
      </c>
      <c r="AE317">
        <v>0</v>
      </c>
      <c r="AF317">
        <v>0</v>
      </c>
      <c r="AG317">
        <v>0</v>
      </c>
      <c r="AH317" t="s">
        <v>273</v>
      </c>
      <c r="AI317" s="1">
        <v>44676.635474537034</v>
      </c>
      <c r="AJ317">
        <v>674</v>
      </c>
      <c r="AK317">
        <v>2</v>
      </c>
      <c r="AL317">
        <v>0</v>
      </c>
      <c r="AM317">
        <v>2</v>
      </c>
      <c r="AN317">
        <v>0</v>
      </c>
      <c r="AO317">
        <v>2</v>
      </c>
      <c r="AP317">
        <v>22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hidden="1" x14ac:dyDescent="0.45">
      <c r="A318" t="s">
        <v>904</v>
      </c>
      <c r="B318" t="s">
        <v>82</v>
      </c>
      <c r="C318" t="s">
        <v>889</v>
      </c>
      <c r="D318" t="s">
        <v>84</v>
      </c>
      <c r="E318" s="2" t="str">
        <f>HYPERLINK("capsilon://?command=openfolder&amp;siteaddress=FAM.docvelocity-na8.net&amp;folderid=FX032EF1D9-DA7E-83E4-CD0A-E63DECA1E148","FX22044585")</f>
        <v>FX22044585</v>
      </c>
      <c r="F318" t="s">
        <v>19</v>
      </c>
      <c r="G318" t="s">
        <v>19</v>
      </c>
      <c r="H318" t="s">
        <v>85</v>
      </c>
      <c r="I318" t="s">
        <v>890</v>
      </c>
      <c r="J318">
        <v>1051</v>
      </c>
      <c r="K318" t="s">
        <v>87</v>
      </c>
      <c r="L318" t="s">
        <v>88</v>
      </c>
      <c r="M318" t="s">
        <v>89</v>
      </c>
      <c r="N318">
        <v>2</v>
      </c>
      <c r="O318" s="1">
        <v>44676.5940625</v>
      </c>
      <c r="P318" s="1">
        <v>44676.706423611111</v>
      </c>
      <c r="Q318">
        <v>2757</v>
      </c>
      <c r="R318">
        <v>6951</v>
      </c>
      <c r="S318" t="b">
        <v>0</v>
      </c>
      <c r="T318" t="s">
        <v>90</v>
      </c>
      <c r="U318" t="b">
        <v>1</v>
      </c>
      <c r="V318" t="s">
        <v>356</v>
      </c>
      <c r="W318" s="1">
        <v>44676.628888888888</v>
      </c>
      <c r="X318">
        <v>3003</v>
      </c>
      <c r="Y318">
        <v>649</v>
      </c>
      <c r="Z318">
        <v>0</v>
      </c>
      <c r="AA318">
        <v>649</v>
      </c>
      <c r="AB318">
        <v>247</v>
      </c>
      <c r="AC318">
        <v>78</v>
      </c>
      <c r="AD318">
        <v>402</v>
      </c>
      <c r="AE318">
        <v>0</v>
      </c>
      <c r="AF318">
        <v>0</v>
      </c>
      <c r="AG318">
        <v>0</v>
      </c>
      <c r="AH318" t="s">
        <v>273</v>
      </c>
      <c r="AI318" s="1">
        <v>44676.706423611111</v>
      </c>
      <c r="AJ318">
        <v>3447</v>
      </c>
      <c r="AK318">
        <v>5</v>
      </c>
      <c r="AL318">
        <v>0</v>
      </c>
      <c r="AM318">
        <v>5</v>
      </c>
      <c r="AN318">
        <v>237</v>
      </c>
      <c r="AO318">
        <v>5</v>
      </c>
      <c r="AP318">
        <v>397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hidden="1" x14ac:dyDescent="0.45">
      <c r="A319" t="s">
        <v>905</v>
      </c>
      <c r="B319" t="s">
        <v>82</v>
      </c>
      <c r="C319" t="s">
        <v>499</v>
      </c>
      <c r="D319" t="s">
        <v>84</v>
      </c>
      <c r="E319" s="2" t="str">
        <f>HYPERLINK("capsilon://?command=openfolder&amp;siteaddress=FAM.docvelocity-na8.net&amp;folderid=FX98EE28AF-CF44-98E2-D429-C44383DBAA77","FX22044334")</f>
        <v>FX22044334</v>
      </c>
      <c r="F319" t="s">
        <v>19</v>
      </c>
      <c r="G319" t="s">
        <v>19</v>
      </c>
      <c r="H319" t="s">
        <v>85</v>
      </c>
      <c r="I319" t="s">
        <v>906</v>
      </c>
      <c r="J319">
        <v>0</v>
      </c>
      <c r="K319" t="s">
        <v>87</v>
      </c>
      <c r="L319" t="s">
        <v>88</v>
      </c>
      <c r="M319" t="s">
        <v>89</v>
      </c>
      <c r="N319">
        <v>2</v>
      </c>
      <c r="O319" s="1">
        <v>44676.61146990741</v>
      </c>
      <c r="P319" s="1">
        <v>44676.729837962965</v>
      </c>
      <c r="Q319">
        <v>10068</v>
      </c>
      <c r="R319">
        <v>159</v>
      </c>
      <c r="S319" t="b">
        <v>0</v>
      </c>
      <c r="T319" t="s">
        <v>90</v>
      </c>
      <c r="U319" t="b">
        <v>0</v>
      </c>
      <c r="V319" t="s">
        <v>356</v>
      </c>
      <c r="W319" s="1">
        <v>44676.629351851851</v>
      </c>
      <c r="X319">
        <v>39</v>
      </c>
      <c r="Y319">
        <v>0</v>
      </c>
      <c r="Z319">
        <v>0</v>
      </c>
      <c r="AA319">
        <v>0</v>
      </c>
      <c r="AB319">
        <v>52</v>
      </c>
      <c r="AC319">
        <v>0</v>
      </c>
      <c r="AD319">
        <v>0</v>
      </c>
      <c r="AE319">
        <v>0</v>
      </c>
      <c r="AF319">
        <v>0</v>
      </c>
      <c r="AG319">
        <v>0</v>
      </c>
      <c r="AH319" t="s">
        <v>135</v>
      </c>
      <c r="AI319" s="1">
        <v>44676.729837962965</v>
      </c>
      <c r="AJ319">
        <v>21</v>
      </c>
      <c r="AK319">
        <v>0</v>
      </c>
      <c r="AL319">
        <v>0</v>
      </c>
      <c r="AM319">
        <v>0</v>
      </c>
      <c r="AN319">
        <v>52</v>
      </c>
      <c r="AO319">
        <v>0</v>
      </c>
      <c r="AP319">
        <v>0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hidden="1" x14ac:dyDescent="0.45">
      <c r="A320" t="s">
        <v>907</v>
      </c>
      <c r="B320" t="s">
        <v>82</v>
      </c>
      <c r="C320" t="s">
        <v>881</v>
      </c>
      <c r="D320" t="s">
        <v>84</v>
      </c>
      <c r="E320" s="2" t="str">
        <f>HYPERLINK("capsilon://?command=openfolder&amp;siteaddress=FAM.docvelocity-na8.net&amp;folderid=FXBD0E840E-D55D-5197-8816-EA2C142A28B7","FX211212963")</f>
        <v>FX211212963</v>
      </c>
      <c r="F320" t="s">
        <v>19</v>
      </c>
      <c r="G320" t="s">
        <v>19</v>
      </c>
      <c r="H320" t="s">
        <v>85</v>
      </c>
      <c r="I320" t="s">
        <v>908</v>
      </c>
      <c r="J320">
        <v>28</v>
      </c>
      <c r="K320" t="s">
        <v>87</v>
      </c>
      <c r="L320" t="s">
        <v>88</v>
      </c>
      <c r="M320" t="s">
        <v>89</v>
      </c>
      <c r="N320">
        <v>2</v>
      </c>
      <c r="O320" s="1">
        <v>44676.6328587963</v>
      </c>
      <c r="P320" s="1">
        <v>44676.731203703705</v>
      </c>
      <c r="Q320">
        <v>7933</v>
      </c>
      <c r="R320">
        <v>564</v>
      </c>
      <c r="S320" t="b">
        <v>0</v>
      </c>
      <c r="T320" t="s">
        <v>90</v>
      </c>
      <c r="U320" t="b">
        <v>0</v>
      </c>
      <c r="V320" t="s">
        <v>828</v>
      </c>
      <c r="W320" s="1">
        <v>44676.640648148146</v>
      </c>
      <c r="X320">
        <v>327</v>
      </c>
      <c r="Y320">
        <v>21</v>
      </c>
      <c r="Z320">
        <v>0</v>
      </c>
      <c r="AA320">
        <v>21</v>
      </c>
      <c r="AB320">
        <v>0</v>
      </c>
      <c r="AC320">
        <v>0</v>
      </c>
      <c r="AD320">
        <v>7</v>
      </c>
      <c r="AE320">
        <v>0</v>
      </c>
      <c r="AF320">
        <v>0</v>
      </c>
      <c r="AG320">
        <v>0</v>
      </c>
      <c r="AH320" t="s">
        <v>135</v>
      </c>
      <c r="AI320" s="1">
        <v>44676.731203703705</v>
      </c>
      <c r="AJ320">
        <v>117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hidden="1" x14ac:dyDescent="0.45">
      <c r="A321" t="s">
        <v>909</v>
      </c>
      <c r="B321" t="s">
        <v>82</v>
      </c>
      <c r="C321" t="s">
        <v>421</v>
      </c>
      <c r="D321" t="s">
        <v>84</v>
      </c>
      <c r="E321" s="2" t="str">
        <f>HYPERLINK("capsilon://?command=openfolder&amp;siteaddress=FAM.docvelocity-na8.net&amp;folderid=FX3282EFDF-8F4B-A119-7045-B6DB0B0E3671","FX220313260")</f>
        <v>FX220313260</v>
      </c>
      <c r="F321" t="s">
        <v>19</v>
      </c>
      <c r="G321" t="s">
        <v>19</v>
      </c>
      <c r="H321" t="s">
        <v>85</v>
      </c>
      <c r="I321" t="s">
        <v>910</v>
      </c>
      <c r="J321">
        <v>46</v>
      </c>
      <c r="K321" t="s">
        <v>87</v>
      </c>
      <c r="L321" t="s">
        <v>88</v>
      </c>
      <c r="M321" t="s">
        <v>89</v>
      </c>
      <c r="N321">
        <v>2</v>
      </c>
      <c r="O321" s="1">
        <v>44676.655393518522</v>
      </c>
      <c r="P321" s="1">
        <v>44676.732349537036</v>
      </c>
      <c r="Q321">
        <v>6322</v>
      </c>
      <c r="R321">
        <v>327</v>
      </c>
      <c r="S321" t="b">
        <v>0</v>
      </c>
      <c r="T321" t="s">
        <v>90</v>
      </c>
      <c r="U321" t="b">
        <v>0</v>
      </c>
      <c r="V321" t="s">
        <v>131</v>
      </c>
      <c r="W321" s="1">
        <v>44676.660266203704</v>
      </c>
      <c r="X321">
        <v>229</v>
      </c>
      <c r="Y321">
        <v>41</v>
      </c>
      <c r="Z321">
        <v>0</v>
      </c>
      <c r="AA321">
        <v>41</v>
      </c>
      <c r="AB321">
        <v>0</v>
      </c>
      <c r="AC321">
        <v>1</v>
      </c>
      <c r="AD321">
        <v>5</v>
      </c>
      <c r="AE321">
        <v>0</v>
      </c>
      <c r="AF321">
        <v>0</v>
      </c>
      <c r="AG321">
        <v>0</v>
      </c>
      <c r="AH321" t="s">
        <v>135</v>
      </c>
      <c r="AI321" s="1">
        <v>44676.732349537036</v>
      </c>
      <c r="AJ321">
        <v>98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5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hidden="1" x14ac:dyDescent="0.45">
      <c r="A322" t="s">
        <v>911</v>
      </c>
      <c r="B322" t="s">
        <v>82</v>
      </c>
      <c r="C322" t="s">
        <v>421</v>
      </c>
      <c r="D322" t="s">
        <v>84</v>
      </c>
      <c r="E322" s="2" t="str">
        <f>HYPERLINK("capsilon://?command=openfolder&amp;siteaddress=FAM.docvelocity-na8.net&amp;folderid=FX3282EFDF-8F4B-A119-7045-B6DB0B0E3671","FX220313260")</f>
        <v>FX220313260</v>
      </c>
      <c r="F322" t="s">
        <v>19</v>
      </c>
      <c r="G322" t="s">
        <v>19</v>
      </c>
      <c r="H322" t="s">
        <v>85</v>
      </c>
      <c r="I322" t="s">
        <v>912</v>
      </c>
      <c r="J322">
        <v>61</v>
      </c>
      <c r="K322" t="s">
        <v>87</v>
      </c>
      <c r="L322" t="s">
        <v>88</v>
      </c>
      <c r="M322" t="s">
        <v>89</v>
      </c>
      <c r="N322">
        <v>2</v>
      </c>
      <c r="O322" s="1">
        <v>44676.65625</v>
      </c>
      <c r="P322" s="1">
        <v>44676.733761574076</v>
      </c>
      <c r="Q322">
        <v>6259</v>
      </c>
      <c r="R322">
        <v>438</v>
      </c>
      <c r="S322" t="b">
        <v>0</v>
      </c>
      <c r="T322" t="s">
        <v>90</v>
      </c>
      <c r="U322" t="b">
        <v>0</v>
      </c>
      <c r="V322" t="s">
        <v>241</v>
      </c>
      <c r="W322" s="1">
        <v>44676.662546296298</v>
      </c>
      <c r="X322">
        <v>317</v>
      </c>
      <c r="Y322">
        <v>56</v>
      </c>
      <c r="Z322">
        <v>0</v>
      </c>
      <c r="AA322">
        <v>56</v>
      </c>
      <c r="AB322">
        <v>0</v>
      </c>
      <c r="AC322">
        <v>1</v>
      </c>
      <c r="AD322">
        <v>5</v>
      </c>
      <c r="AE322">
        <v>0</v>
      </c>
      <c r="AF322">
        <v>0</v>
      </c>
      <c r="AG322">
        <v>0</v>
      </c>
      <c r="AH322" t="s">
        <v>135</v>
      </c>
      <c r="AI322" s="1">
        <v>44676.733761574076</v>
      </c>
      <c r="AJ322">
        <v>121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5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hidden="1" x14ac:dyDescent="0.45">
      <c r="A323" t="s">
        <v>913</v>
      </c>
      <c r="B323" t="s">
        <v>82</v>
      </c>
      <c r="C323" t="s">
        <v>161</v>
      </c>
      <c r="D323" t="s">
        <v>84</v>
      </c>
      <c r="E323" s="2" t="str">
        <f>HYPERLINK("capsilon://?command=openfolder&amp;siteaddress=FAM.docvelocity-na8.net&amp;folderid=FX3F2AA48B-2674-72AA-9E52-E80848B79DAB","FX22039614")</f>
        <v>FX22039614</v>
      </c>
      <c r="F323" t="s">
        <v>19</v>
      </c>
      <c r="G323" t="s">
        <v>19</v>
      </c>
      <c r="H323" t="s">
        <v>85</v>
      </c>
      <c r="I323" t="s">
        <v>914</v>
      </c>
      <c r="J323">
        <v>0</v>
      </c>
      <c r="K323" t="s">
        <v>87</v>
      </c>
      <c r="L323" t="s">
        <v>88</v>
      </c>
      <c r="M323" t="s">
        <v>89</v>
      </c>
      <c r="N323">
        <v>2</v>
      </c>
      <c r="O323" s="1">
        <v>44677.323865740742</v>
      </c>
      <c r="P323" s="1">
        <v>44677.331956018519</v>
      </c>
      <c r="Q323">
        <v>389</v>
      </c>
      <c r="R323">
        <v>310</v>
      </c>
      <c r="S323" t="b">
        <v>0</v>
      </c>
      <c r="T323" t="s">
        <v>90</v>
      </c>
      <c r="U323" t="b">
        <v>0</v>
      </c>
      <c r="V323" t="s">
        <v>317</v>
      </c>
      <c r="W323" s="1">
        <v>44677.33053240741</v>
      </c>
      <c r="X323">
        <v>180</v>
      </c>
      <c r="Y323">
        <v>9</v>
      </c>
      <c r="Z323">
        <v>0</v>
      </c>
      <c r="AA323">
        <v>9</v>
      </c>
      <c r="AB323">
        <v>0</v>
      </c>
      <c r="AC323">
        <v>7</v>
      </c>
      <c r="AD323">
        <v>-9</v>
      </c>
      <c r="AE323">
        <v>0</v>
      </c>
      <c r="AF323">
        <v>0</v>
      </c>
      <c r="AG323">
        <v>0</v>
      </c>
      <c r="AH323" t="s">
        <v>915</v>
      </c>
      <c r="AI323" s="1">
        <v>44677.331956018519</v>
      </c>
      <c r="AJ323">
        <v>120</v>
      </c>
      <c r="AK323">
        <v>1</v>
      </c>
      <c r="AL323">
        <v>0</v>
      </c>
      <c r="AM323">
        <v>1</v>
      </c>
      <c r="AN323">
        <v>0</v>
      </c>
      <c r="AO323">
        <v>0</v>
      </c>
      <c r="AP323">
        <v>-10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hidden="1" x14ac:dyDescent="0.45">
      <c r="A324" t="s">
        <v>916</v>
      </c>
      <c r="B324" t="s">
        <v>82</v>
      </c>
      <c r="C324" t="s">
        <v>564</v>
      </c>
      <c r="D324" t="s">
        <v>84</v>
      </c>
      <c r="E324" s="2" t="str">
        <f>HYPERLINK("capsilon://?command=openfolder&amp;siteaddress=FAM.docvelocity-na8.net&amp;folderid=FX1F984C8C-A163-1B37-787A-818FCB5870BE","FX22046285")</f>
        <v>FX22046285</v>
      </c>
      <c r="F324" t="s">
        <v>19</v>
      </c>
      <c r="G324" t="s">
        <v>19</v>
      </c>
      <c r="H324" t="s">
        <v>85</v>
      </c>
      <c r="I324" t="s">
        <v>917</v>
      </c>
      <c r="J324">
        <v>0</v>
      </c>
      <c r="K324" t="s">
        <v>87</v>
      </c>
      <c r="L324" t="s">
        <v>88</v>
      </c>
      <c r="M324" t="s">
        <v>89</v>
      </c>
      <c r="N324">
        <v>2</v>
      </c>
      <c r="O324" s="1">
        <v>44677.345567129632</v>
      </c>
      <c r="P324" s="1">
        <v>44677.353101851855</v>
      </c>
      <c r="Q324">
        <v>391</v>
      </c>
      <c r="R324">
        <v>260</v>
      </c>
      <c r="S324" t="b">
        <v>0</v>
      </c>
      <c r="T324" t="s">
        <v>90</v>
      </c>
      <c r="U324" t="b">
        <v>0</v>
      </c>
      <c r="V324" t="s">
        <v>115</v>
      </c>
      <c r="W324" s="1">
        <v>44677.348229166666</v>
      </c>
      <c r="X324">
        <v>46</v>
      </c>
      <c r="Y324">
        <v>0</v>
      </c>
      <c r="Z324">
        <v>0</v>
      </c>
      <c r="AA324">
        <v>0</v>
      </c>
      <c r="AB324">
        <v>52</v>
      </c>
      <c r="AC324">
        <v>0</v>
      </c>
      <c r="AD324">
        <v>0</v>
      </c>
      <c r="AE324">
        <v>0</v>
      </c>
      <c r="AF324">
        <v>0</v>
      </c>
      <c r="AG324">
        <v>0</v>
      </c>
      <c r="AH324" t="s">
        <v>915</v>
      </c>
      <c r="AI324" s="1">
        <v>44677.353101851855</v>
      </c>
      <c r="AJ324">
        <v>179</v>
      </c>
      <c r="AK324">
        <v>0</v>
      </c>
      <c r="AL324">
        <v>0</v>
      </c>
      <c r="AM324">
        <v>0</v>
      </c>
      <c r="AN324">
        <v>52</v>
      </c>
      <c r="AO324">
        <v>0</v>
      </c>
      <c r="AP324">
        <v>0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hidden="1" x14ac:dyDescent="0.45">
      <c r="A325" t="s">
        <v>918</v>
      </c>
      <c r="B325" t="s">
        <v>82</v>
      </c>
      <c r="C325" t="s">
        <v>919</v>
      </c>
      <c r="D325" t="s">
        <v>84</v>
      </c>
      <c r="E325" s="2" t="str">
        <f>HYPERLINK("capsilon://?command=openfolder&amp;siteaddress=FAM.docvelocity-na8.net&amp;folderid=FXB8AC1027-5CEC-2478-2C0D-01318700E2F1","FX220313841")</f>
        <v>FX220313841</v>
      </c>
      <c r="F325" t="s">
        <v>19</v>
      </c>
      <c r="G325" t="s">
        <v>19</v>
      </c>
      <c r="H325" t="s">
        <v>85</v>
      </c>
      <c r="I325" t="s">
        <v>920</v>
      </c>
      <c r="J325">
        <v>28</v>
      </c>
      <c r="K325" t="s">
        <v>87</v>
      </c>
      <c r="L325" t="s">
        <v>88</v>
      </c>
      <c r="M325" t="s">
        <v>89</v>
      </c>
      <c r="N325">
        <v>2</v>
      </c>
      <c r="O325" s="1">
        <v>44677.366423611114</v>
      </c>
      <c r="P325" s="1">
        <v>44677.370798611111</v>
      </c>
      <c r="Q325">
        <v>89</v>
      </c>
      <c r="R325">
        <v>289</v>
      </c>
      <c r="S325" t="b">
        <v>0</v>
      </c>
      <c r="T325" t="s">
        <v>90</v>
      </c>
      <c r="U325" t="b">
        <v>0</v>
      </c>
      <c r="V325" t="s">
        <v>91</v>
      </c>
      <c r="W325" s="1">
        <v>44677.368807870371</v>
      </c>
      <c r="X325">
        <v>135</v>
      </c>
      <c r="Y325">
        <v>0</v>
      </c>
      <c r="Z325">
        <v>0</v>
      </c>
      <c r="AA325">
        <v>0</v>
      </c>
      <c r="AB325">
        <v>21</v>
      </c>
      <c r="AC325">
        <v>0</v>
      </c>
      <c r="AD325">
        <v>28</v>
      </c>
      <c r="AE325">
        <v>0</v>
      </c>
      <c r="AF325">
        <v>0</v>
      </c>
      <c r="AG325">
        <v>0</v>
      </c>
      <c r="AH325" t="s">
        <v>149</v>
      </c>
      <c r="AI325" s="1">
        <v>44677.370798611111</v>
      </c>
      <c r="AJ325">
        <v>154</v>
      </c>
      <c r="AK325">
        <v>0</v>
      </c>
      <c r="AL325">
        <v>0</v>
      </c>
      <c r="AM325">
        <v>0</v>
      </c>
      <c r="AN325">
        <v>21</v>
      </c>
      <c r="AO325">
        <v>0</v>
      </c>
      <c r="AP325">
        <v>28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hidden="1" x14ac:dyDescent="0.45">
      <c r="A326" t="s">
        <v>921</v>
      </c>
      <c r="B326" t="s">
        <v>82</v>
      </c>
      <c r="C326" t="s">
        <v>919</v>
      </c>
      <c r="D326" t="s">
        <v>84</v>
      </c>
      <c r="E326" s="2" t="str">
        <f>HYPERLINK("capsilon://?command=openfolder&amp;siteaddress=FAM.docvelocity-na8.net&amp;folderid=FXB8AC1027-5CEC-2478-2C0D-01318700E2F1","FX220313841")</f>
        <v>FX220313841</v>
      </c>
      <c r="F326" t="s">
        <v>19</v>
      </c>
      <c r="G326" t="s">
        <v>19</v>
      </c>
      <c r="H326" t="s">
        <v>85</v>
      </c>
      <c r="I326" t="s">
        <v>922</v>
      </c>
      <c r="J326">
        <v>62</v>
      </c>
      <c r="K326" t="s">
        <v>87</v>
      </c>
      <c r="L326" t="s">
        <v>88</v>
      </c>
      <c r="M326" t="s">
        <v>89</v>
      </c>
      <c r="N326">
        <v>2</v>
      </c>
      <c r="O326" s="1">
        <v>44677.368969907409</v>
      </c>
      <c r="P326" s="1">
        <v>44677.376840277779</v>
      </c>
      <c r="Q326">
        <v>132</v>
      </c>
      <c r="R326">
        <v>548</v>
      </c>
      <c r="S326" t="b">
        <v>0</v>
      </c>
      <c r="T326" t="s">
        <v>90</v>
      </c>
      <c r="U326" t="b">
        <v>0</v>
      </c>
      <c r="V326" t="s">
        <v>317</v>
      </c>
      <c r="W326" s="1">
        <v>44677.375810185185</v>
      </c>
      <c r="X326">
        <v>469</v>
      </c>
      <c r="Y326">
        <v>0</v>
      </c>
      <c r="Z326">
        <v>0</v>
      </c>
      <c r="AA326">
        <v>0</v>
      </c>
      <c r="AB326">
        <v>57</v>
      </c>
      <c r="AC326">
        <v>0</v>
      </c>
      <c r="AD326">
        <v>62</v>
      </c>
      <c r="AE326">
        <v>0</v>
      </c>
      <c r="AF326">
        <v>0</v>
      </c>
      <c r="AG326">
        <v>0</v>
      </c>
      <c r="AH326" t="s">
        <v>149</v>
      </c>
      <c r="AI326" s="1">
        <v>44677.376840277779</v>
      </c>
      <c r="AJ326">
        <v>56</v>
      </c>
      <c r="AK326">
        <v>0</v>
      </c>
      <c r="AL326">
        <v>0</v>
      </c>
      <c r="AM326">
        <v>0</v>
      </c>
      <c r="AN326">
        <v>57</v>
      </c>
      <c r="AO326">
        <v>0</v>
      </c>
      <c r="AP326">
        <v>62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hidden="1" x14ac:dyDescent="0.45">
      <c r="A327" t="s">
        <v>923</v>
      </c>
      <c r="B327" t="s">
        <v>82</v>
      </c>
      <c r="C327" t="s">
        <v>924</v>
      </c>
      <c r="D327" t="s">
        <v>84</v>
      </c>
      <c r="E327" s="2" t="str">
        <f>HYPERLINK("capsilon://?command=openfolder&amp;siteaddress=FAM.docvelocity-na8.net&amp;folderid=FXE5A65A20-C2EB-0DBC-0528-528C5E426FCD","FX22022585")</f>
        <v>FX22022585</v>
      </c>
      <c r="F327" t="s">
        <v>19</v>
      </c>
      <c r="G327" t="s">
        <v>19</v>
      </c>
      <c r="H327" t="s">
        <v>85</v>
      </c>
      <c r="I327" t="s">
        <v>925</v>
      </c>
      <c r="J327">
        <v>259</v>
      </c>
      <c r="K327" t="s">
        <v>87</v>
      </c>
      <c r="L327" t="s">
        <v>88</v>
      </c>
      <c r="M327" t="s">
        <v>89</v>
      </c>
      <c r="N327">
        <v>2</v>
      </c>
      <c r="O327" s="1">
        <v>44677.392905092594</v>
      </c>
      <c r="P327" s="1">
        <v>44677.427222222221</v>
      </c>
      <c r="Q327">
        <v>16</v>
      </c>
      <c r="R327">
        <v>2949</v>
      </c>
      <c r="S327" t="b">
        <v>0</v>
      </c>
      <c r="T327" t="s">
        <v>90</v>
      </c>
      <c r="U327" t="b">
        <v>0</v>
      </c>
      <c r="V327" t="s">
        <v>317</v>
      </c>
      <c r="W327" s="1">
        <v>44677.419699074075</v>
      </c>
      <c r="X327">
        <v>2300</v>
      </c>
      <c r="Y327">
        <v>185</v>
      </c>
      <c r="Z327">
        <v>0</v>
      </c>
      <c r="AA327">
        <v>185</v>
      </c>
      <c r="AB327">
        <v>0</v>
      </c>
      <c r="AC327">
        <v>69</v>
      </c>
      <c r="AD327">
        <v>74</v>
      </c>
      <c r="AE327">
        <v>0</v>
      </c>
      <c r="AF327">
        <v>0</v>
      </c>
      <c r="AG327">
        <v>0</v>
      </c>
      <c r="AH327" t="s">
        <v>92</v>
      </c>
      <c r="AI327" s="1">
        <v>44677.427222222221</v>
      </c>
      <c r="AJ327">
        <v>649</v>
      </c>
      <c r="AK327">
        <v>9</v>
      </c>
      <c r="AL327">
        <v>0</v>
      </c>
      <c r="AM327">
        <v>9</v>
      </c>
      <c r="AN327">
        <v>0</v>
      </c>
      <c r="AO327">
        <v>9</v>
      </c>
      <c r="AP327">
        <v>65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hidden="1" x14ac:dyDescent="0.45">
      <c r="A328" t="s">
        <v>926</v>
      </c>
      <c r="B328" t="s">
        <v>82</v>
      </c>
      <c r="C328" t="s">
        <v>927</v>
      </c>
      <c r="D328" t="s">
        <v>84</v>
      </c>
      <c r="E328" s="2" t="str">
        <f>HYPERLINK("capsilon://?command=openfolder&amp;siteaddress=FAM.docvelocity-na8.net&amp;folderid=FX4B37A996-6640-3D10-3145-BA78E1C563BF","FX22031046")</f>
        <v>FX22031046</v>
      </c>
      <c r="F328" t="s">
        <v>19</v>
      </c>
      <c r="G328" t="s">
        <v>19</v>
      </c>
      <c r="H328" t="s">
        <v>85</v>
      </c>
      <c r="I328" t="s">
        <v>928</v>
      </c>
      <c r="J328">
        <v>552</v>
      </c>
      <c r="K328" t="s">
        <v>87</v>
      </c>
      <c r="L328" t="s">
        <v>88</v>
      </c>
      <c r="M328" t="s">
        <v>89</v>
      </c>
      <c r="N328">
        <v>2</v>
      </c>
      <c r="O328" s="1">
        <v>44677.439988425926</v>
      </c>
      <c r="P328" s="1">
        <v>44677.575335648151</v>
      </c>
      <c r="Q328">
        <v>7431</v>
      </c>
      <c r="R328">
        <v>4263</v>
      </c>
      <c r="S328" t="b">
        <v>0</v>
      </c>
      <c r="T328" t="s">
        <v>90</v>
      </c>
      <c r="U328" t="b">
        <v>0</v>
      </c>
      <c r="V328" t="s">
        <v>218</v>
      </c>
      <c r="W328" s="1">
        <v>44677.50712962963</v>
      </c>
      <c r="X328">
        <v>2192</v>
      </c>
      <c r="Y328">
        <v>466</v>
      </c>
      <c r="Z328">
        <v>0</v>
      </c>
      <c r="AA328">
        <v>466</v>
      </c>
      <c r="AB328">
        <v>85</v>
      </c>
      <c r="AC328">
        <v>121</v>
      </c>
      <c r="AD328">
        <v>86</v>
      </c>
      <c r="AE328">
        <v>0</v>
      </c>
      <c r="AF328">
        <v>0</v>
      </c>
      <c r="AG328">
        <v>0</v>
      </c>
      <c r="AH328" t="s">
        <v>273</v>
      </c>
      <c r="AI328" s="1">
        <v>44677.575335648151</v>
      </c>
      <c r="AJ328">
        <v>1181</v>
      </c>
      <c r="AK328">
        <v>0</v>
      </c>
      <c r="AL328">
        <v>0</v>
      </c>
      <c r="AM328">
        <v>0</v>
      </c>
      <c r="AN328">
        <v>181</v>
      </c>
      <c r="AO328">
        <v>0</v>
      </c>
      <c r="AP328">
        <v>86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hidden="1" x14ac:dyDescent="0.45">
      <c r="A329" t="s">
        <v>929</v>
      </c>
      <c r="B329" t="s">
        <v>82</v>
      </c>
      <c r="C329" t="s">
        <v>369</v>
      </c>
      <c r="D329" t="s">
        <v>84</v>
      </c>
      <c r="E329" s="2" t="str">
        <f>HYPERLINK("capsilon://?command=openfolder&amp;siteaddress=FAM.docvelocity-na8.net&amp;folderid=FX7C11112A-1D06-3381-3F81-74077B88A06B","FX22044818")</f>
        <v>FX22044818</v>
      </c>
      <c r="F329" t="s">
        <v>19</v>
      </c>
      <c r="G329" t="s">
        <v>19</v>
      </c>
      <c r="H329" t="s">
        <v>85</v>
      </c>
      <c r="I329" t="s">
        <v>930</v>
      </c>
      <c r="J329">
        <v>0</v>
      </c>
      <c r="K329" t="s">
        <v>87</v>
      </c>
      <c r="L329" t="s">
        <v>88</v>
      </c>
      <c r="M329" t="s">
        <v>89</v>
      </c>
      <c r="N329">
        <v>2</v>
      </c>
      <c r="O329" s="1">
        <v>44677.461342592593</v>
      </c>
      <c r="P329" s="1">
        <v>44677.505856481483</v>
      </c>
      <c r="Q329">
        <v>2457</v>
      </c>
      <c r="R329">
        <v>1389</v>
      </c>
      <c r="S329" t="b">
        <v>0</v>
      </c>
      <c r="T329" t="s">
        <v>90</v>
      </c>
      <c r="U329" t="b">
        <v>0</v>
      </c>
      <c r="V329" t="s">
        <v>180</v>
      </c>
      <c r="W329" s="1">
        <v>44677.494895833333</v>
      </c>
      <c r="X329">
        <v>905</v>
      </c>
      <c r="Y329">
        <v>52</v>
      </c>
      <c r="Z329">
        <v>0</v>
      </c>
      <c r="AA329">
        <v>52</v>
      </c>
      <c r="AB329">
        <v>0</v>
      </c>
      <c r="AC329">
        <v>40</v>
      </c>
      <c r="AD329">
        <v>-52</v>
      </c>
      <c r="AE329">
        <v>0</v>
      </c>
      <c r="AF329">
        <v>0</v>
      </c>
      <c r="AG329">
        <v>0</v>
      </c>
      <c r="AH329" t="s">
        <v>149</v>
      </c>
      <c r="AI329" s="1">
        <v>44677.505856481483</v>
      </c>
      <c r="AJ329">
        <v>272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-52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hidden="1" x14ac:dyDescent="0.45">
      <c r="A330" t="s">
        <v>931</v>
      </c>
      <c r="B330" t="s">
        <v>82</v>
      </c>
      <c r="C330" t="s">
        <v>769</v>
      </c>
      <c r="D330" t="s">
        <v>84</v>
      </c>
      <c r="E330" s="2" t="str">
        <f>HYPERLINK("capsilon://?command=openfolder&amp;siteaddress=FAM.docvelocity-na8.net&amp;folderid=FX4573665E-60A4-EF71-E4C7-AB8E6E3DD73B","FX220212166")</f>
        <v>FX220212166</v>
      </c>
      <c r="F330" t="s">
        <v>19</v>
      </c>
      <c r="G330" t="s">
        <v>19</v>
      </c>
      <c r="H330" t="s">
        <v>85</v>
      </c>
      <c r="I330" t="s">
        <v>932</v>
      </c>
      <c r="J330">
        <v>0</v>
      </c>
      <c r="K330" t="s">
        <v>87</v>
      </c>
      <c r="L330" t="s">
        <v>88</v>
      </c>
      <c r="M330" t="s">
        <v>89</v>
      </c>
      <c r="N330">
        <v>1</v>
      </c>
      <c r="O330" s="1">
        <v>44677.466168981482</v>
      </c>
      <c r="P330" s="1">
        <v>44677.505520833336</v>
      </c>
      <c r="Q330">
        <v>2079</v>
      </c>
      <c r="R330">
        <v>1321</v>
      </c>
      <c r="S330" t="b">
        <v>0</v>
      </c>
      <c r="T330" t="s">
        <v>90</v>
      </c>
      <c r="U330" t="b">
        <v>0</v>
      </c>
      <c r="V330" t="s">
        <v>145</v>
      </c>
      <c r="W330" s="1">
        <v>44677.505520833336</v>
      </c>
      <c r="X330">
        <v>690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52</v>
      </c>
      <c r="AF330">
        <v>0</v>
      </c>
      <c r="AG330">
        <v>3</v>
      </c>
      <c r="AH330" t="s">
        <v>90</v>
      </c>
      <c r="AI330" t="s">
        <v>90</v>
      </c>
      <c r="AJ330" t="s">
        <v>90</v>
      </c>
      <c r="AK330" t="s">
        <v>90</v>
      </c>
      <c r="AL330" t="s">
        <v>90</v>
      </c>
      <c r="AM330" t="s">
        <v>90</v>
      </c>
      <c r="AN330" t="s">
        <v>90</v>
      </c>
      <c r="AO330" t="s">
        <v>90</v>
      </c>
      <c r="AP330" t="s">
        <v>90</v>
      </c>
      <c r="AQ330" t="s">
        <v>90</v>
      </c>
      <c r="AR330" t="s">
        <v>90</v>
      </c>
      <c r="AS330" t="s">
        <v>90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hidden="1" x14ac:dyDescent="0.45">
      <c r="A331" t="s">
        <v>933</v>
      </c>
      <c r="B331" t="s">
        <v>82</v>
      </c>
      <c r="C331" t="s">
        <v>166</v>
      </c>
      <c r="D331" t="s">
        <v>84</v>
      </c>
      <c r="E331" s="2" t="str">
        <f>HYPERLINK("capsilon://?command=openfolder&amp;siteaddress=FAM.docvelocity-na8.net&amp;folderid=FXDC63B5F4-AD30-CB94-5AB5-D8F72C472F9D","FX220310904")</f>
        <v>FX220310904</v>
      </c>
      <c r="F331" t="s">
        <v>19</v>
      </c>
      <c r="G331" t="s">
        <v>19</v>
      </c>
      <c r="H331" t="s">
        <v>85</v>
      </c>
      <c r="I331" t="s">
        <v>934</v>
      </c>
      <c r="J331">
        <v>0</v>
      </c>
      <c r="K331" t="s">
        <v>87</v>
      </c>
      <c r="L331" t="s">
        <v>88</v>
      </c>
      <c r="M331" t="s">
        <v>89</v>
      </c>
      <c r="N331">
        <v>2</v>
      </c>
      <c r="O331" s="1">
        <v>44677.475752314815</v>
      </c>
      <c r="P331" s="1">
        <v>44677.487928240742</v>
      </c>
      <c r="Q331">
        <v>962</v>
      </c>
      <c r="R331">
        <v>90</v>
      </c>
      <c r="S331" t="b">
        <v>0</v>
      </c>
      <c r="T331" t="s">
        <v>90</v>
      </c>
      <c r="U331" t="b">
        <v>0</v>
      </c>
      <c r="V331" t="s">
        <v>347</v>
      </c>
      <c r="W331" s="1">
        <v>44677.486817129633</v>
      </c>
      <c r="X331">
        <v>27</v>
      </c>
      <c r="Y331">
        <v>0</v>
      </c>
      <c r="Z331">
        <v>0</v>
      </c>
      <c r="AA331">
        <v>0</v>
      </c>
      <c r="AB331">
        <v>52</v>
      </c>
      <c r="AC331">
        <v>0</v>
      </c>
      <c r="AD331">
        <v>0</v>
      </c>
      <c r="AE331">
        <v>0</v>
      </c>
      <c r="AF331">
        <v>0</v>
      </c>
      <c r="AG331">
        <v>0</v>
      </c>
      <c r="AH331" t="s">
        <v>185</v>
      </c>
      <c r="AI331" s="1">
        <v>44677.487928240742</v>
      </c>
      <c r="AJ331">
        <v>34</v>
      </c>
      <c r="AK331">
        <v>0</v>
      </c>
      <c r="AL331">
        <v>0</v>
      </c>
      <c r="AM331">
        <v>0</v>
      </c>
      <c r="AN331">
        <v>52</v>
      </c>
      <c r="AO331">
        <v>0</v>
      </c>
      <c r="AP331">
        <v>0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hidden="1" x14ac:dyDescent="0.45">
      <c r="A332" t="s">
        <v>935</v>
      </c>
      <c r="B332" t="s">
        <v>82</v>
      </c>
      <c r="C332" t="s">
        <v>936</v>
      </c>
      <c r="D332" t="s">
        <v>84</v>
      </c>
      <c r="E332" s="2" t="str">
        <f>HYPERLINK("capsilon://?command=openfolder&amp;siteaddress=FAM.docvelocity-na8.net&amp;folderid=FXBA17BDED-4309-CC79-222A-1FB6D920A63A","FX22049245")</f>
        <v>FX22049245</v>
      </c>
      <c r="F332" t="s">
        <v>19</v>
      </c>
      <c r="G332" t="s">
        <v>19</v>
      </c>
      <c r="H332" t="s">
        <v>85</v>
      </c>
      <c r="I332" t="s">
        <v>937</v>
      </c>
      <c r="J332">
        <v>265</v>
      </c>
      <c r="K332" t="s">
        <v>87</v>
      </c>
      <c r="L332" t="s">
        <v>88</v>
      </c>
      <c r="M332" t="s">
        <v>89</v>
      </c>
      <c r="N332">
        <v>2</v>
      </c>
      <c r="O332" s="1">
        <v>44677.477766203701</v>
      </c>
      <c r="P332" s="1">
        <v>44677.503796296296</v>
      </c>
      <c r="Q332">
        <v>34</v>
      </c>
      <c r="R332">
        <v>2215</v>
      </c>
      <c r="S332" t="b">
        <v>0</v>
      </c>
      <c r="T332" t="s">
        <v>90</v>
      </c>
      <c r="U332" t="b">
        <v>0</v>
      </c>
      <c r="V332" t="s">
        <v>131</v>
      </c>
      <c r="W332" s="1">
        <v>44677.491655092592</v>
      </c>
      <c r="X332">
        <v>1197</v>
      </c>
      <c r="Y332">
        <v>222</v>
      </c>
      <c r="Z332">
        <v>0</v>
      </c>
      <c r="AA332">
        <v>222</v>
      </c>
      <c r="AB332">
        <v>0</v>
      </c>
      <c r="AC332">
        <v>6</v>
      </c>
      <c r="AD332">
        <v>43</v>
      </c>
      <c r="AE332">
        <v>0</v>
      </c>
      <c r="AF332">
        <v>0</v>
      </c>
      <c r="AG332">
        <v>0</v>
      </c>
      <c r="AH332" t="s">
        <v>135</v>
      </c>
      <c r="AI332" s="1">
        <v>44677.503796296296</v>
      </c>
      <c r="AJ332">
        <v>1018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43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hidden="1" x14ac:dyDescent="0.45">
      <c r="A333" t="s">
        <v>938</v>
      </c>
      <c r="B333" t="s">
        <v>82</v>
      </c>
      <c r="C333" t="s">
        <v>769</v>
      </c>
      <c r="D333" t="s">
        <v>84</v>
      </c>
      <c r="E333" s="2" t="str">
        <f>HYPERLINK("capsilon://?command=openfolder&amp;siteaddress=FAM.docvelocity-na8.net&amp;folderid=FX4573665E-60A4-EF71-E4C7-AB8E6E3DD73B","FX220212166")</f>
        <v>FX220212166</v>
      </c>
      <c r="F333" t="s">
        <v>19</v>
      </c>
      <c r="G333" t="s">
        <v>19</v>
      </c>
      <c r="H333" t="s">
        <v>85</v>
      </c>
      <c r="I333" t="s">
        <v>932</v>
      </c>
      <c r="J333">
        <v>354</v>
      </c>
      <c r="K333" t="s">
        <v>87</v>
      </c>
      <c r="L333" t="s">
        <v>88</v>
      </c>
      <c r="M333" t="s">
        <v>89</v>
      </c>
      <c r="N333">
        <v>2</v>
      </c>
      <c r="O333" s="1">
        <v>44677.506284722222</v>
      </c>
      <c r="P333" s="1">
        <v>44677.609270833331</v>
      </c>
      <c r="Q333">
        <v>2277</v>
      </c>
      <c r="R333">
        <v>6621</v>
      </c>
      <c r="S333" t="b">
        <v>0</v>
      </c>
      <c r="T333" t="s">
        <v>90</v>
      </c>
      <c r="U333" t="b">
        <v>1</v>
      </c>
      <c r="V333" t="s">
        <v>192</v>
      </c>
      <c r="W333" s="1">
        <v>44677.588553240741</v>
      </c>
      <c r="X333">
        <v>3756</v>
      </c>
      <c r="Y333">
        <v>346</v>
      </c>
      <c r="Z333">
        <v>0</v>
      </c>
      <c r="AA333">
        <v>346</v>
      </c>
      <c r="AB333">
        <v>0</v>
      </c>
      <c r="AC333">
        <v>141</v>
      </c>
      <c r="AD333">
        <v>8</v>
      </c>
      <c r="AE333">
        <v>0</v>
      </c>
      <c r="AF333">
        <v>0</v>
      </c>
      <c r="AG333">
        <v>0</v>
      </c>
      <c r="AH333" t="s">
        <v>273</v>
      </c>
      <c r="AI333" s="1">
        <v>44677.609270833331</v>
      </c>
      <c r="AJ333">
        <v>1662</v>
      </c>
      <c r="AK333">
        <v>5</v>
      </c>
      <c r="AL333">
        <v>0</v>
      </c>
      <c r="AM333">
        <v>5</v>
      </c>
      <c r="AN333">
        <v>0</v>
      </c>
      <c r="AO333">
        <v>5</v>
      </c>
      <c r="AP333">
        <v>3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hidden="1" x14ac:dyDescent="0.45">
      <c r="A334" t="s">
        <v>939</v>
      </c>
      <c r="B334" t="s">
        <v>82</v>
      </c>
      <c r="C334" t="s">
        <v>940</v>
      </c>
      <c r="D334" t="s">
        <v>84</v>
      </c>
      <c r="E334" s="2" t="str">
        <f>HYPERLINK("capsilon://?command=openfolder&amp;siteaddress=FAM.docvelocity-na8.net&amp;folderid=FX7F50916E-4BB2-12AC-FAD1-9A1A547CC7AC","FX22047568")</f>
        <v>FX22047568</v>
      </c>
      <c r="F334" t="s">
        <v>19</v>
      </c>
      <c r="G334" t="s">
        <v>19</v>
      </c>
      <c r="H334" t="s">
        <v>85</v>
      </c>
      <c r="I334" t="s">
        <v>941</v>
      </c>
      <c r="J334">
        <v>176</v>
      </c>
      <c r="K334" t="s">
        <v>87</v>
      </c>
      <c r="L334" t="s">
        <v>88</v>
      </c>
      <c r="M334" t="s">
        <v>89</v>
      </c>
      <c r="N334">
        <v>2</v>
      </c>
      <c r="O334" s="1">
        <v>44677.509918981479</v>
      </c>
      <c r="P334" s="1">
        <v>44677.59003472222</v>
      </c>
      <c r="Q334">
        <v>5812</v>
      </c>
      <c r="R334">
        <v>1110</v>
      </c>
      <c r="S334" t="b">
        <v>0</v>
      </c>
      <c r="T334" t="s">
        <v>90</v>
      </c>
      <c r="U334" t="b">
        <v>0</v>
      </c>
      <c r="V334" t="s">
        <v>356</v>
      </c>
      <c r="W334" s="1">
        <v>44677.516226851854</v>
      </c>
      <c r="X334">
        <v>542</v>
      </c>
      <c r="Y334">
        <v>124</v>
      </c>
      <c r="Z334">
        <v>0</v>
      </c>
      <c r="AA334">
        <v>124</v>
      </c>
      <c r="AB334">
        <v>21</v>
      </c>
      <c r="AC334">
        <v>3</v>
      </c>
      <c r="AD334">
        <v>52</v>
      </c>
      <c r="AE334">
        <v>0</v>
      </c>
      <c r="AF334">
        <v>0</v>
      </c>
      <c r="AG334">
        <v>0</v>
      </c>
      <c r="AH334" t="s">
        <v>273</v>
      </c>
      <c r="AI334" s="1">
        <v>44677.59003472222</v>
      </c>
      <c r="AJ334">
        <v>512</v>
      </c>
      <c r="AK334">
        <v>0</v>
      </c>
      <c r="AL334">
        <v>0</v>
      </c>
      <c r="AM334">
        <v>0</v>
      </c>
      <c r="AN334">
        <v>21</v>
      </c>
      <c r="AO334">
        <v>0</v>
      </c>
      <c r="AP334">
        <v>52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hidden="1" x14ac:dyDescent="0.45">
      <c r="A335" t="s">
        <v>942</v>
      </c>
      <c r="B335" t="s">
        <v>82</v>
      </c>
      <c r="C335" t="s">
        <v>943</v>
      </c>
      <c r="D335" t="s">
        <v>84</v>
      </c>
      <c r="E335" s="2" t="str">
        <f>HYPERLINK("capsilon://?command=openfolder&amp;siteaddress=FAM.docvelocity-na8.net&amp;folderid=FX12AA92EB-77B6-76C1-ED7C-5A9D9C85312A","FX22047468")</f>
        <v>FX22047468</v>
      </c>
      <c r="F335" t="s">
        <v>19</v>
      </c>
      <c r="G335" t="s">
        <v>19</v>
      </c>
      <c r="H335" t="s">
        <v>85</v>
      </c>
      <c r="I335" t="s">
        <v>944</v>
      </c>
      <c r="J335">
        <v>228</v>
      </c>
      <c r="K335" t="s">
        <v>87</v>
      </c>
      <c r="L335" t="s">
        <v>88</v>
      </c>
      <c r="M335" t="s">
        <v>89</v>
      </c>
      <c r="N335">
        <v>2</v>
      </c>
      <c r="O335" s="1">
        <v>44677.5466087963</v>
      </c>
      <c r="P335" s="1">
        <v>44677.638182870367</v>
      </c>
      <c r="Q335">
        <v>5391</v>
      </c>
      <c r="R335">
        <v>2521</v>
      </c>
      <c r="S335" t="b">
        <v>0</v>
      </c>
      <c r="T335" t="s">
        <v>90</v>
      </c>
      <c r="U335" t="b">
        <v>0</v>
      </c>
      <c r="V335" t="s">
        <v>241</v>
      </c>
      <c r="W335" s="1">
        <v>44677.575868055559</v>
      </c>
      <c r="X335">
        <v>1334</v>
      </c>
      <c r="Y335">
        <v>194</v>
      </c>
      <c r="Z335">
        <v>0</v>
      </c>
      <c r="AA335">
        <v>194</v>
      </c>
      <c r="AB335">
        <v>0</v>
      </c>
      <c r="AC335">
        <v>12</v>
      </c>
      <c r="AD335">
        <v>34</v>
      </c>
      <c r="AE335">
        <v>0</v>
      </c>
      <c r="AF335">
        <v>0</v>
      </c>
      <c r="AG335">
        <v>0</v>
      </c>
      <c r="AH335" t="s">
        <v>185</v>
      </c>
      <c r="AI335" s="1">
        <v>44677.638182870367</v>
      </c>
      <c r="AJ335">
        <v>1045</v>
      </c>
      <c r="AK335">
        <v>6</v>
      </c>
      <c r="AL335">
        <v>0</v>
      </c>
      <c r="AM335">
        <v>6</v>
      </c>
      <c r="AN335">
        <v>0</v>
      </c>
      <c r="AO335">
        <v>3</v>
      </c>
      <c r="AP335">
        <v>28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hidden="1" x14ac:dyDescent="0.45">
      <c r="A336" t="s">
        <v>945</v>
      </c>
      <c r="B336" t="s">
        <v>82</v>
      </c>
      <c r="C336" t="s">
        <v>946</v>
      </c>
      <c r="D336" t="s">
        <v>84</v>
      </c>
      <c r="E336" s="2" t="str">
        <f>HYPERLINK("capsilon://?command=openfolder&amp;siteaddress=FAM.docvelocity-na8.net&amp;folderid=FX543A9A46-3EA8-C949-43BD-F0A227D76859","FX22046853")</f>
        <v>FX22046853</v>
      </c>
      <c r="F336" t="s">
        <v>19</v>
      </c>
      <c r="G336" t="s">
        <v>19</v>
      </c>
      <c r="H336" t="s">
        <v>85</v>
      </c>
      <c r="I336" t="s">
        <v>947</v>
      </c>
      <c r="J336">
        <v>298</v>
      </c>
      <c r="K336" t="s">
        <v>87</v>
      </c>
      <c r="L336" t="s">
        <v>88</v>
      </c>
      <c r="M336" t="s">
        <v>89</v>
      </c>
      <c r="N336">
        <v>2</v>
      </c>
      <c r="O336" s="1">
        <v>44677.577650462961</v>
      </c>
      <c r="P336" s="1">
        <v>44677.648530092592</v>
      </c>
      <c r="Q336">
        <v>3889</v>
      </c>
      <c r="R336">
        <v>2235</v>
      </c>
      <c r="S336" t="b">
        <v>0</v>
      </c>
      <c r="T336" t="s">
        <v>90</v>
      </c>
      <c r="U336" t="b">
        <v>0</v>
      </c>
      <c r="V336" t="s">
        <v>828</v>
      </c>
      <c r="W336" s="1">
        <v>44677.594050925924</v>
      </c>
      <c r="X336">
        <v>1403</v>
      </c>
      <c r="Y336">
        <v>257</v>
      </c>
      <c r="Z336">
        <v>0</v>
      </c>
      <c r="AA336">
        <v>257</v>
      </c>
      <c r="AB336">
        <v>0</v>
      </c>
      <c r="AC336">
        <v>18</v>
      </c>
      <c r="AD336">
        <v>41</v>
      </c>
      <c r="AE336">
        <v>0</v>
      </c>
      <c r="AF336">
        <v>0</v>
      </c>
      <c r="AG336">
        <v>0</v>
      </c>
      <c r="AH336" t="s">
        <v>185</v>
      </c>
      <c r="AI336" s="1">
        <v>44677.648530092592</v>
      </c>
      <c r="AJ336">
        <v>793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41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hidden="1" x14ac:dyDescent="0.45">
      <c r="A337" t="s">
        <v>948</v>
      </c>
      <c r="B337" t="s">
        <v>82</v>
      </c>
      <c r="C337" t="s">
        <v>949</v>
      </c>
      <c r="D337" t="s">
        <v>84</v>
      </c>
      <c r="E337" s="2" t="str">
        <f>HYPERLINK("capsilon://?command=openfolder&amp;siteaddress=FAM.docvelocity-na8.net&amp;folderid=FXE8E7FDB1-691B-06E3-CDE8-5441381774EB","FX22047275")</f>
        <v>FX22047275</v>
      </c>
      <c r="F337" t="s">
        <v>19</v>
      </c>
      <c r="G337" t="s">
        <v>19</v>
      </c>
      <c r="H337" t="s">
        <v>85</v>
      </c>
      <c r="I337" t="s">
        <v>950</v>
      </c>
      <c r="J337">
        <v>363</v>
      </c>
      <c r="K337" t="s">
        <v>87</v>
      </c>
      <c r="L337" t="s">
        <v>88</v>
      </c>
      <c r="M337" t="s">
        <v>89</v>
      </c>
      <c r="N337">
        <v>2</v>
      </c>
      <c r="O337" s="1">
        <v>44677.595150462963</v>
      </c>
      <c r="P337" s="1">
        <v>44677.695671296293</v>
      </c>
      <c r="Q337">
        <v>4702</v>
      </c>
      <c r="R337">
        <v>3983</v>
      </c>
      <c r="S337" t="b">
        <v>0</v>
      </c>
      <c r="T337" t="s">
        <v>90</v>
      </c>
      <c r="U337" t="b">
        <v>0</v>
      </c>
      <c r="V337" t="s">
        <v>828</v>
      </c>
      <c r="W337" s="1">
        <v>44677.629328703704</v>
      </c>
      <c r="X337">
        <v>2950</v>
      </c>
      <c r="Y337">
        <v>223</v>
      </c>
      <c r="Z337">
        <v>0</v>
      </c>
      <c r="AA337">
        <v>223</v>
      </c>
      <c r="AB337">
        <v>0</v>
      </c>
      <c r="AC337">
        <v>28</v>
      </c>
      <c r="AD337">
        <v>140</v>
      </c>
      <c r="AE337">
        <v>0</v>
      </c>
      <c r="AF337">
        <v>0</v>
      </c>
      <c r="AG337">
        <v>0</v>
      </c>
      <c r="AH337" t="s">
        <v>116</v>
      </c>
      <c r="AI337" s="1">
        <v>44677.695671296293</v>
      </c>
      <c r="AJ337">
        <v>1011</v>
      </c>
      <c r="AK337">
        <v>2</v>
      </c>
      <c r="AL337">
        <v>0</v>
      </c>
      <c r="AM337">
        <v>2</v>
      </c>
      <c r="AN337">
        <v>0</v>
      </c>
      <c r="AO337">
        <v>1</v>
      </c>
      <c r="AP337">
        <v>138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hidden="1" x14ac:dyDescent="0.45">
      <c r="A338" t="s">
        <v>951</v>
      </c>
      <c r="B338" t="s">
        <v>82</v>
      </c>
      <c r="C338" t="s">
        <v>499</v>
      </c>
      <c r="D338" t="s">
        <v>84</v>
      </c>
      <c r="E338" s="2" t="str">
        <f>HYPERLINK("capsilon://?command=openfolder&amp;siteaddress=FAM.docvelocity-na8.net&amp;folderid=FX98EE28AF-CF44-98E2-D429-C44383DBAA77","FX22044334")</f>
        <v>FX22044334</v>
      </c>
      <c r="F338" t="s">
        <v>19</v>
      </c>
      <c r="G338" t="s">
        <v>19</v>
      </c>
      <c r="H338" t="s">
        <v>85</v>
      </c>
      <c r="I338" t="s">
        <v>952</v>
      </c>
      <c r="J338">
        <v>0</v>
      </c>
      <c r="K338" t="s">
        <v>87</v>
      </c>
      <c r="L338" t="s">
        <v>88</v>
      </c>
      <c r="M338" t="s">
        <v>89</v>
      </c>
      <c r="N338">
        <v>2</v>
      </c>
      <c r="O338" s="1">
        <v>44677.595868055556</v>
      </c>
      <c r="P338" s="1">
        <v>44677.695891203701</v>
      </c>
      <c r="Q338">
        <v>8531</v>
      </c>
      <c r="R338">
        <v>111</v>
      </c>
      <c r="S338" t="b">
        <v>0</v>
      </c>
      <c r="T338" t="s">
        <v>90</v>
      </c>
      <c r="U338" t="b">
        <v>0</v>
      </c>
      <c r="V338" t="s">
        <v>356</v>
      </c>
      <c r="W338" s="1">
        <v>44677.597094907411</v>
      </c>
      <c r="X338">
        <v>41</v>
      </c>
      <c r="Y338">
        <v>0</v>
      </c>
      <c r="Z338">
        <v>0</v>
      </c>
      <c r="AA338">
        <v>0</v>
      </c>
      <c r="AB338">
        <v>52</v>
      </c>
      <c r="AC338">
        <v>0</v>
      </c>
      <c r="AD338">
        <v>0</v>
      </c>
      <c r="AE338">
        <v>0</v>
      </c>
      <c r="AF338">
        <v>0</v>
      </c>
      <c r="AG338">
        <v>0</v>
      </c>
      <c r="AH338" t="s">
        <v>116</v>
      </c>
      <c r="AI338" s="1">
        <v>44677.695891203701</v>
      </c>
      <c r="AJ338">
        <v>18</v>
      </c>
      <c r="AK338">
        <v>0</v>
      </c>
      <c r="AL338">
        <v>0</v>
      </c>
      <c r="AM338">
        <v>0</v>
      </c>
      <c r="AN338">
        <v>52</v>
      </c>
      <c r="AO338">
        <v>0</v>
      </c>
      <c r="AP338">
        <v>0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hidden="1" x14ac:dyDescent="0.45">
      <c r="A339" t="s">
        <v>953</v>
      </c>
      <c r="B339" t="s">
        <v>82</v>
      </c>
      <c r="C339" t="s">
        <v>499</v>
      </c>
      <c r="D339" t="s">
        <v>84</v>
      </c>
      <c r="E339" s="2" t="str">
        <f>HYPERLINK("capsilon://?command=openfolder&amp;siteaddress=FAM.docvelocity-na8.net&amp;folderid=FX98EE28AF-CF44-98E2-D429-C44383DBAA77","FX22044334")</f>
        <v>FX22044334</v>
      </c>
      <c r="F339" t="s">
        <v>19</v>
      </c>
      <c r="G339" t="s">
        <v>19</v>
      </c>
      <c r="H339" t="s">
        <v>85</v>
      </c>
      <c r="I339" t="s">
        <v>954</v>
      </c>
      <c r="J339">
        <v>0</v>
      </c>
      <c r="K339" t="s">
        <v>87</v>
      </c>
      <c r="L339" t="s">
        <v>88</v>
      </c>
      <c r="M339" t="s">
        <v>89</v>
      </c>
      <c r="N339">
        <v>2</v>
      </c>
      <c r="O339" s="1">
        <v>44677.597534722219</v>
      </c>
      <c r="P339" s="1">
        <v>44677.696064814816</v>
      </c>
      <c r="Q339">
        <v>8441</v>
      </c>
      <c r="R339">
        <v>72</v>
      </c>
      <c r="S339" t="b">
        <v>0</v>
      </c>
      <c r="T339" t="s">
        <v>90</v>
      </c>
      <c r="U339" t="b">
        <v>0</v>
      </c>
      <c r="V339" t="s">
        <v>356</v>
      </c>
      <c r="W339" s="1">
        <v>44677.598333333335</v>
      </c>
      <c r="X339">
        <v>40</v>
      </c>
      <c r="Y339">
        <v>0</v>
      </c>
      <c r="Z339">
        <v>0</v>
      </c>
      <c r="AA339">
        <v>0</v>
      </c>
      <c r="AB339">
        <v>52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116</v>
      </c>
      <c r="AI339" s="1">
        <v>44677.696064814816</v>
      </c>
      <c r="AJ339">
        <v>14</v>
      </c>
      <c r="AK339">
        <v>0</v>
      </c>
      <c r="AL339">
        <v>0</v>
      </c>
      <c r="AM339">
        <v>0</v>
      </c>
      <c r="AN339">
        <v>52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hidden="1" x14ac:dyDescent="0.45">
      <c r="A340" t="s">
        <v>955</v>
      </c>
      <c r="B340" t="s">
        <v>82</v>
      </c>
      <c r="C340" t="s">
        <v>654</v>
      </c>
      <c r="D340" t="s">
        <v>84</v>
      </c>
      <c r="E340" s="2" t="str">
        <f>HYPERLINK("capsilon://?command=openfolder&amp;siteaddress=FAM.docvelocity-na8.net&amp;folderid=FX30A7A732-54DE-A5FB-2010-1F2362D8D61A","FX22044058")</f>
        <v>FX22044058</v>
      </c>
      <c r="F340" t="s">
        <v>19</v>
      </c>
      <c r="G340" t="s">
        <v>19</v>
      </c>
      <c r="H340" t="s">
        <v>85</v>
      </c>
      <c r="I340" t="s">
        <v>956</v>
      </c>
      <c r="J340">
        <v>28</v>
      </c>
      <c r="K340" t="s">
        <v>87</v>
      </c>
      <c r="L340" t="s">
        <v>88</v>
      </c>
      <c r="M340" t="s">
        <v>89</v>
      </c>
      <c r="N340">
        <v>2</v>
      </c>
      <c r="O340" s="1">
        <v>44677.629432870373</v>
      </c>
      <c r="P340" s="1">
        <v>44677.703090277777</v>
      </c>
      <c r="Q340">
        <v>5247</v>
      </c>
      <c r="R340">
        <v>1117</v>
      </c>
      <c r="S340" t="b">
        <v>0</v>
      </c>
      <c r="T340" t="s">
        <v>90</v>
      </c>
      <c r="U340" t="b">
        <v>0</v>
      </c>
      <c r="V340" t="s">
        <v>192</v>
      </c>
      <c r="W340" s="1">
        <v>44677.635868055557</v>
      </c>
      <c r="X340">
        <v>511</v>
      </c>
      <c r="Y340">
        <v>21</v>
      </c>
      <c r="Z340">
        <v>0</v>
      </c>
      <c r="AA340">
        <v>21</v>
      </c>
      <c r="AB340">
        <v>0</v>
      </c>
      <c r="AC340">
        <v>0</v>
      </c>
      <c r="AD340">
        <v>7</v>
      </c>
      <c r="AE340">
        <v>0</v>
      </c>
      <c r="AF340">
        <v>0</v>
      </c>
      <c r="AG340">
        <v>0</v>
      </c>
      <c r="AH340" t="s">
        <v>116</v>
      </c>
      <c r="AI340" s="1">
        <v>44677.703090277777</v>
      </c>
      <c r="AJ340">
        <v>606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hidden="1" x14ac:dyDescent="0.45">
      <c r="A341" t="s">
        <v>957</v>
      </c>
      <c r="B341" t="s">
        <v>82</v>
      </c>
      <c r="C341" t="s">
        <v>958</v>
      </c>
      <c r="D341" t="s">
        <v>84</v>
      </c>
      <c r="E341" s="2" t="str">
        <f>HYPERLINK("capsilon://?command=openfolder&amp;siteaddress=FAM.docvelocity-na8.net&amp;folderid=FX7ECC7AE3-BA85-ABD0-C90B-9B7B3E3C90D4","FX22049585")</f>
        <v>FX22049585</v>
      </c>
      <c r="F341" t="s">
        <v>19</v>
      </c>
      <c r="G341" t="s">
        <v>19</v>
      </c>
      <c r="H341" t="s">
        <v>85</v>
      </c>
      <c r="I341" t="s">
        <v>959</v>
      </c>
      <c r="J341">
        <v>163</v>
      </c>
      <c r="K341" t="s">
        <v>87</v>
      </c>
      <c r="L341" t="s">
        <v>88</v>
      </c>
      <c r="M341" t="s">
        <v>89</v>
      </c>
      <c r="N341">
        <v>2</v>
      </c>
      <c r="O341" s="1">
        <v>44677.658252314817</v>
      </c>
      <c r="P341" s="1">
        <v>44677.77270833333</v>
      </c>
      <c r="Q341">
        <v>8338</v>
      </c>
      <c r="R341">
        <v>1551</v>
      </c>
      <c r="S341" t="b">
        <v>0</v>
      </c>
      <c r="T341" t="s">
        <v>90</v>
      </c>
      <c r="U341" t="b">
        <v>0</v>
      </c>
      <c r="V341" t="s">
        <v>774</v>
      </c>
      <c r="W341" s="1">
        <v>44677.671203703707</v>
      </c>
      <c r="X341">
        <v>969</v>
      </c>
      <c r="Y341">
        <v>139</v>
      </c>
      <c r="Z341">
        <v>0</v>
      </c>
      <c r="AA341">
        <v>139</v>
      </c>
      <c r="AB341">
        <v>0</v>
      </c>
      <c r="AC341">
        <v>11</v>
      </c>
      <c r="AD341">
        <v>24</v>
      </c>
      <c r="AE341">
        <v>0</v>
      </c>
      <c r="AF341">
        <v>0</v>
      </c>
      <c r="AG341">
        <v>0</v>
      </c>
      <c r="AH341" t="s">
        <v>273</v>
      </c>
      <c r="AI341" s="1">
        <v>44677.77270833333</v>
      </c>
      <c r="AJ341">
        <v>466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24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hidden="1" x14ac:dyDescent="0.45">
      <c r="A342" t="s">
        <v>960</v>
      </c>
      <c r="B342" t="s">
        <v>82</v>
      </c>
      <c r="C342" t="s">
        <v>902</v>
      </c>
      <c r="D342" t="s">
        <v>84</v>
      </c>
      <c r="E342" s="2" t="str">
        <f>HYPERLINK("capsilon://?command=openfolder&amp;siteaddress=FAM.docvelocity-na8.net&amp;folderid=FXF633139F-1790-63D5-58D9-7D6C33D5A623","FX22048701")</f>
        <v>FX22048701</v>
      </c>
      <c r="F342" t="s">
        <v>19</v>
      </c>
      <c r="G342" t="s">
        <v>19</v>
      </c>
      <c r="H342" t="s">
        <v>85</v>
      </c>
      <c r="I342" t="s">
        <v>961</v>
      </c>
      <c r="J342">
        <v>59</v>
      </c>
      <c r="K342" t="s">
        <v>87</v>
      </c>
      <c r="L342" t="s">
        <v>88</v>
      </c>
      <c r="M342" t="s">
        <v>89</v>
      </c>
      <c r="N342">
        <v>2</v>
      </c>
      <c r="O342" s="1">
        <v>44678.281724537039</v>
      </c>
      <c r="P342" s="1">
        <v>44678.293680555558</v>
      </c>
      <c r="Q342">
        <v>541</v>
      </c>
      <c r="R342">
        <v>492</v>
      </c>
      <c r="S342" t="b">
        <v>0</v>
      </c>
      <c r="T342" t="s">
        <v>90</v>
      </c>
      <c r="U342" t="b">
        <v>0</v>
      </c>
      <c r="V342" t="s">
        <v>115</v>
      </c>
      <c r="W342" s="1">
        <v>44678.289756944447</v>
      </c>
      <c r="X342">
        <v>247</v>
      </c>
      <c r="Y342">
        <v>54</v>
      </c>
      <c r="Z342">
        <v>0</v>
      </c>
      <c r="AA342">
        <v>54</v>
      </c>
      <c r="AB342">
        <v>0</v>
      </c>
      <c r="AC342">
        <v>0</v>
      </c>
      <c r="AD342">
        <v>5</v>
      </c>
      <c r="AE342">
        <v>0</v>
      </c>
      <c r="AF342">
        <v>0</v>
      </c>
      <c r="AG342">
        <v>0</v>
      </c>
      <c r="AH342" t="s">
        <v>149</v>
      </c>
      <c r="AI342" s="1">
        <v>44678.293680555558</v>
      </c>
      <c r="AJ342">
        <v>245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hidden="1" x14ac:dyDescent="0.45">
      <c r="A343" t="s">
        <v>962</v>
      </c>
      <c r="B343" t="s">
        <v>82</v>
      </c>
      <c r="C343" t="s">
        <v>233</v>
      </c>
      <c r="D343" t="s">
        <v>84</v>
      </c>
      <c r="E343" s="2" t="str">
        <f>HYPERLINK("capsilon://?command=openfolder&amp;siteaddress=FAM.docvelocity-na8.net&amp;folderid=FXAF6263D3-16A1-B4FC-D9BB-B5742714358B","FX22042509")</f>
        <v>FX22042509</v>
      </c>
      <c r="F343" t="s">
        <v>19</v>
      </c>
      <c r="G343" t="s">
        <v>19</v>
      </c>
      <c r="H343" t="s">
        <v>85</v>
      </c>
      <c r="I343" t="s">
        <v>963</v>
      </c>
      <c r="J343">
        <v>114</v>
      </c>
      <c r="K343" t="s">
        <v>87</v>
      </c>
      <c r="L343" t="s">
        <v>88</v>
      </c>
      <c r="M343" t="s">
        <v>89</v>
      </c>
      <c r="N343">
        <v>2</v>
      </c>
      <c r="O343" s="1">
        <v>44678.325381944444</v>
      </c>
      <c r="P343" s="1">
        <v>44678.34107638889</v>
      </c>
      <c r="Q343">
        <v>151</v>
      </c>
      <c r="R343">
        <v>1205</v>
      </c>
      <c r="S343" t="b">
        <v>0</v>
      </c>
      <c r="T343" t="s">
        <v>90</v>
      </c>
      <c r="U343" t="b">
        <v>0</v>
      </c>
      <c r="V343" t="s">
        <v>317</v>
      </c>
      <c r="W343" s="1">
        <v>44678.337881944448</v>
      </c>
      <c r="X343">
        <v>929</v>
      </c>
      <c r="Y343">
        <v>104</v>
      </c>
      <c r="Z343">
        <v>0</v>
      </c>
      <c r="AA343">
        <v>104</v>
      </c>
      <c r="AB343">
        <v>0</v>
      </c>
      <c r="AC343">
        <v>22</v>
      </c>
      <c r="AD343">
        <v>10</v>
      </c>
      <c r="AE343">
        <v>0</v>
      </c>
      <c r="AF343">
        <v>0</v>
      </c>
      <c r="AG343">
        <v>0</v>
      </c>
      <c r="AH343" t="s">
        <v>92</v>
      </c>
      <c r="AI343" s="1">
        <v>44678.34107638889</v>
      </c>
      <c r="AJ343">
        <v>276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10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hidden="1" x14ac:dyDescent="0.45">
      <c r="A344" t="s">
        <v>964</v>
      </c>
      <c r="B344" t="s">
        <v>82</v>
      </c>
      <c r="C344" t="s">
        <v>200</v>
      </c>
      <c r="D344" t="s">
        <v>84</v>
      </c>
      <c r="E344" s="2" t="str">
        <f>HYPERLINK("capsilon://?command=openfolder&amp;siteaddress=FAM.docvelocity-na8.net&amp;folderid=FX5E16BD0C-7AA5-C05A-53C3-5B2D8D47F53F","FX22043381")</f>
        <v>FX22043381</v>
      </c>
      <c r="F344" t="s">
        <v>19</v>
      </c>
      <c r="G344" t="s">
        <v>19</v>
      </c>
      <c r="H344" t="s">
        <v>85</v>
      </c>
      <c r="I344" t="s">
        <v>965</v>
      </c>
      <c r="J344">
        <v>28</v>
      </c>
      <c r="K344" t="s">
        <v>87</v>
      </c>
      <c r="L344" t="s">
        <v>88</v>
      </c>
      <c r="M344" t="s">
        <v>89</v>
      </c>
      <c r="N344">
        <v>2</v>
      </c>
      <c r="O344" s="1">
        <v>44678.350462962961</v>
      </c>
      <c r="P344" s="1">
        <v>44678.356307870374</v>
      </c>
      <c r="Q344">
        <v>55</v>
      </c>
      <c r="R344">
        <v>450</v>
      </c>
      <c r="S344" t="b">
        <v>0</v>
      </c>
      <c r="T344" t="s">
        <v>90</v>
      </c>
      <c r="U344" t="b">
        <v>0</v>
      </c>
      <c r="V344" t="s">
        <v>91</v>
      </c>
      <c r="W344" s="1">
        <v>44678.35392361111</v>
      </c>
      <c r="X344">
        <v>283</v>
      </c>
      <c r="Y344">
        <v>21</v>
      </c>
      <c r="Z344">
        <v>0</v>
      </c>
      <c r="AA344">
        <v>21</v>
      </c>
      <c r="AB344">
        <v>0</v>
      </c>
      <c r="AC344">
        <v>1</v>
      </c>
      <c r="AD344">
        <v>7</v>
      </c>
      <c r="AE344">
        <v>0</v>
      </c>
      <c r="AF344">
        <v>0</v>
      </c>
      <c r="AG344">
        <v>0</v>
      </c>
      <c r="AH344" t="s">
        <v>149</v>
      </c>
      <c r="AI344" s="1">
        <v>44678.356307870374</v>
      </c>
      <c r="AJ344">
        <v>167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hidden="1" x14ac:dyDescent="0.45">
      <c r="A345" t="s">
        <v>966</v>
      </c>
      <c r="B345" t="s">
        <v>82</v>
      </c>
      <c r="C345" t="s">
        <v>200</v>
      </c>
      <c r="D345" t="s">
        <v>84</v>
      </c>
      <c r="E345" s="2" t="str">
        <f>HYPERLINK("capsilon://?command=openfolder&amp;siteaddress=FAM.docvelocity-na8.net&amp;folderid=FX5E16BD0C-7AA5-C05A-53C3-5B2D8D47F53F","FX22043381")</f>
        <v>FX22043381</v>
      </c>
      <c r="F345" t="s">
        <v>19</v>
      </c>
      <c r="G345" t="s">
        <v>19</v>
      </c>
      <c r="H345" t="s">
        <v>85</v>
      </c>
      <c r="I345" t="s">
        <v>967</v>
      </c>
      <c r="J345">
        <v>46</v>
      </c>
      <c r="K345" t="s">
        <v>87</v>
      </c>
      <c r="L345" t="s">
        <v>88</v>
      </c>
      <c r="M345" t="s">
        <v>89</v>
      </c>
      <c r="N345">
        <v>2</v>
      </c>
      <c r="O345" s="1">
        <v>44678.356782407405</v>
      </c>
      <c r="P345" s="1">
        <v>44678.361030092594</v>
      </c>
      <c r="Q345">
        <v>19</v>
      </c>
      <c r="R345">
        <v>348</v>
      </c>
      <c r="S345" t="b">
        <v>0</v>
      </c>
      <c r="T345" t="s">
        <v>90</v>
      </c>
      <c r="U345" t="b">
        <v>0</v>
      </c>
      <c r="V345" t="s">
        <v>317</v>
      </c>
      <c r="W345" s="1">
        <v>44678.360196759262</v>
      </c>
      <c r="X345">
        <v>277</v>
      </c>
      <c r="Y345">
        <v>41</v>
      </c>
      <c r="Z345">
        <v>0</v>
      </c>
      <c r="AA345">
        <v>41</v>
      </c>
      <c r="AB345">
        <v>0</v>
      </c>
      <c r="AC345">
        <v>1</v>
      </c>
      <c r="AD345">
        <v>5</v>
      </c>
      <c r="AE345">
        <v>0</v>
      </c>
      <c r="AF345">
        <v>0</v>
      </c>
      <c r="AG345">
        <v>0</v>
      </c>
      <c r="AH345" t="s">
        <v>92</v>
      </c>
      <c r="AI345" s="1">
        <v>44678.361030092594</v>
      </c>
      <c r="AJ345">
        <v>71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5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hidden="1" x14ac:dyDescent="0.45">
      <c r="A346" t="s">
        <v>968</v>
      </c>
      <c r="B346" t="s">
        <v>82</v>
      </c>
      <c r="C346" t="s">
        <v>200</v>
      </c>
      <c r="D346" t="s">
        <v>84</v>
      </c>
      <c r="E346" s="2" t="str">
        <f>HYPERLINK("capsilon://?command=openfolder&amp;siteaddress=FAM.docvelocity-na8.net&amp;folderid=FX5E16BD0C-7AA5-C05A-53C3-5B2D8D47F53F","FX22043381")</f>
        <v>FX22043381</v>
      </c>
      <c r="F346" t="s">
        <v>19</v>
      </c>
      <c r="G346" t="s">
        <v>19</v>
      </c>
      <c r="H346" t="s">
        <v>85</v>
      </c>
      <c r="I346" t="s">
        <v>969</v>
      </c>
      <c r="J346">
        <v>46</v>
      </c>
      <c r="K346" t="s">
        <v>87</v>
      </c>
      <c r="L346" t="s">
        <v>88</v>
      </c>
      <c r="M346" t="s">
        <v>89</v>
      </c>
      <c r="N346">
        <v>2</v>
      </c>
      <c r="O346" s="1">
        <v>44678.357835648145</v>
      </c>
      <c r="P346" s="1">
        <v>44678.363206018519</v>
      </c>
      <c r="Q346">
        <v>51</v>
      </c>
      <c r="R346">
        <v>413</v>
      </c>
      <c r="S346" t="b">
        <v>0</v>
      </c>
      <c r="T346" t="s">
        <v>90</v>
      </c>
      <c r="U346" t="b">
        <v>0</v>
      </c>
      <c r="V346" t="s">
        <v>115</v>
      </c>
      <c r="W346" s="1">
        <v>44678.362442129626</v>
      </c>
      <c r="X346">
        <v>348</v>
      </c>
      <c r="Y346">
        <v>41</v>
      </c>
      <c r="Z346">
        <v>0</v>
      </c>
      <c r="AA346">
        <v>41</v>
      </c>
      <c r="AB346">
        <v>0</v>
      </c>
      <c r="AC346">
        <v>2</v>
      </c>
      <c r="AD346">
        <v>5</v>
      </c>
      <c r="AE346">
        <v>0</v>
      </c>
      <c r="AF346">
        <v>0</v>
      </c>
      <c r="AG346">
        <v>0</v>
      </c>
      <c r="AH346" t="s">
        <v>92</v>
      </c>
      <c r="AI346" s="1">
        <v>44678.363206018519</v>
      </c>
      <c r="AJ346">
        <v>65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5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hidden="1" x14ac:dyDescent="0.45">
      <c r="A347" t="s">
        <v>970</v>
      </c>
      <c r="B347" t="s">
        <v>82</v>
      </c>
      <c r="C347" t="s">
        <v>200</v>
      </c>
      <c r="D347" t="s">
        <v>84</v>
      </c>
      <c r="E347" s="2" t="str">
        <f>HYPERLINK("capsilon://?command=openfolder&amp;siteaddress=FAM.docvelocity-na8.net&amp;folderid=FX5E16BD0C-7AA5-C05A-53C3-5B2D8D47F53F","FX22043381")</f>
        <v>FX22043381</v>
      </c>
      <c r="F347" t="s">
        <v>19</v>
      </c>
      <c r="G347" t="s">
        <v>19</v>
      </c>
      <c r="H347" t="s">
        <v>85</v>
      </c>
      <c r="I347" t="s">
        <v>971</v>
      </c>
      <c r="J347">
        <v>46</v>
      </c>
      <c r="K347" t="s">
        <v>87</v>
      </c>
      <c r="L347" t="s">
        <v>88</v>
      </c>
      <c r="M347" t="s">
        <v>89</v>
      </c>
      <c r="N347">
        <v>2</v>
      </c>
      <c r="O347" s="1">
        <v>44678.358935185184</v>
      </c>
      <c r="P347" s="1">
        <v>44678.364583333336</v>
      </c>
      <c r="Q347">
        <v>125</v>
      </c>
      <c r="R347">
        <v>363</v>
      </c>
      <c r="S347" t="b">
        <v>0</v>
      </c>
      <c r="T347" t="s">
        <v>90</v>
      </c>
      <c r="U347" t="b">
        <v>0</v>
      </c>
      <c r="V347" t="s">
        <v>317</v>
      </c>
      <c r="W347" s="1">
        <v>44678.362615740742</v>
      </c>
      <c r="X347">
        <v>208</v>
      </c>
      <c r="Y347">
        <v>41</v>
      </c>
      <c r="Z347">
        <v>0</v>
      </c>
      <c r="AA347">
        <v>41</v>
      </c>
      <c r="AB347">
        <v>0</v>
      </c>
      <c r="AC347">
        <v>2</v>
      </c>
      <c r="AD347">
        <v>5</v>
      </c>
      <c r="AE347">
        <v>0</v>
      </c>
      <c r="AF347">
        <v>0</v>
      </c>
      <c r="AG347">
        <v>0</v>
      </c>
      <c r="AH347" t="s">
        <v>149</v>
      </c>
      <c r="AI347" s="1">
        <v>44678.364583333336</v>
      </c>
      <c r="AJ347">
        <v>155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5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hidden="1" x14ac:dyDescent="0.45">
      <c r="A348" t="s">
        <v>972</v>
      </c>
      <c r="B348" t="s">
        <v>82</v>
      </c>
      <c r="C348" t="s">
        <v>200</v>
      </c>
      <c r="D348" t="s">
        <v>84</v>
      </c>
      <c r="E348" s="2" t="str">
        <f>HYPERLINK("capsilon://?command=openfolder&amp;siteaddress=FAM.docvelocity-na8.net&amp;folderid=FX5E16BD0C-7AA5-C05A-53C3-5B2D8D47F53F","FX22043381")</f>
        <v>FX22043381</v>
      </c>
      <c r="F348" t="s">
        <v>19</v>
      </c>
      <c r="G348" t="s">
        <v>19</v>
      </c>
      <c r="H348" t="s">
        <v>85</v>
      </c>
      <c r="I348" t="s">
        <v>973</v>
      </c>
      <c r="J348">
        <v>51</v>
      </c>
      <c r="K348" t="s">
        <v>87</v>
      </c>
      <c r="L348" t="s">
        <v>88</v>
      </c>
      <c r="M348" t="s">
        <v>89</v>
      </c>
      <c r="N348">
        <v>2</v>
      </c>
      <c r="O348" s="1">
        <v>44678.359305555554</v>
      </c>
      <c r="P348" s="1">
        <v>44678.366041666668</v>
      </c>
      <c r="Q348">
        <v>273</v>
      </c>
      <c r="R348">
        <v>309</v>
      </c>
      <c r="S348" t="b">
        <v>0</v>
      </c>
      <c r="T348" t="s">
        <v>90</v>
      </c>
      <c r="U348" t="b">
        <v>0</v>
      </c>
      <c r="V348" t="s">
        <v>115</v>
      </c>
      <c r="W348" s="1">
        <v>44678.365266203706</v>
      </c>
      <c r="X348">
        <v>243</v>
      </c>
      <c r="Y348">
        <v>46</v>
      </c>
      <c r="Z348">
        <v>0</v>
      </c>
      <c r="AA348">
        <v>46</v>
      </c>
      <c r="AB348">
        <v>0</v>
      </c>
      <c r="AC348">
        <v>2</v>
      </c>
      <c r="AD348">
        <v>5</v>
      </c>
      <c r="AE348">
        <v>0</v>
      </c>
      <c r="AF348">
        <v>0</v>
      </c>
      <c r="AG348">
        <v>0</v>
      </c>
      <c r="AH348" t="s">
        <v>92</v>
      </c>
      <c r="AI348" s="1">
        <v>44678.366041666668</v>
      </c>
      <c r="AJ348">
        <v>66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5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hidden="1" x14ac:dyDescent="0.45">
      <c r="A349" t="s">
        <v>974</v>
      </c>
      <c r="B349" t="s">
        <v>82</v>
      </c>
      <c r="C349" t="s">
        <v>499</v>
      </c>
      <c r="D349" t="s">
        <v>84</v>
      </c>
      <c r="E349" s="2" t="str">
        <f>HYPERLINK("capsilon://?command=openfolder&amp;siteaddress=FAM.docvelocity-na8.net&amp;folderid=FX98EE28AF-CF44-98E2-D429-C44383DBAA77","FX22044334")</f>
        <v>FX22044334</v>
      </c>
      <c r="F349" t="s">
        <v>19</v>
      </c>
      <c r="G349" t="s">
        <v>19</v>
      </c>
      <c r="H349" t="s">
        <v>85</v>
      </c>
      <c r="I349" t="s">
        <v>975</v>
      </c>
      <c r="J349">
        <v>0</v>
      </c>
      <c r="K349" t="s">
        <v>87</v>
      </c>
      <c r="L349" t="s">
        <v>88</v>
      </c>
      <c r="M349" t="s">
        <v>89</v>
      </c>
      <c r="N349">
        <v>2</v>
      </c>
      <c r="O349" s="1">
        <v>44678.362268518518</v>
      </c>
      <c r="P349" s="1">
        <v>44678.363912037035</v>
      </c>
      <c r="Q349">
        <v>27</v>
      </c>
      <c r="R349">
        <v>115</v>
      </c>
      <c r="S349" t="b">
        <v>0</v>
      </c>
      <c r="T349" t="s">
        <v>90</v>
      </c>
      <c r="U349" t="b">
        <v>0</v>
      </c>
      <c r="V349" t="s">
        <v>91</v>
      </c>
      <c r="W349" s="1">
        <v>44678.363564814812</v>
      </c>
      <c r="X349">
        <v>89</v>
      </c>
      <c r="Y349">
        <v>0</v>
      </c>
      <c r="Z349">
        <v>0</v>
      </c>
      <c r="AA349">
        <v>0</v>
      </c>
      <c r="AB349">
        <v>52</v>
      </c>
      <c r="AC349">
        <v>0</v>
      </c>
      <c r="AD349">
        <v>0</v>
      </c>
      <c r="AE349">
        <v>0</v>
      </c>
      <c r="AF349">
        <v>0</v>
      </c>
      <c r="AG349">
        <v>0</v>
      </c>
      <c r="AH349" t="s">
        <v>92</v>
      </c>
      <c r="AI349" s="1">
        <v>44678.363912037035</v>
      </c>
      <c r="AJ349">
        <v>26</v>
      </c>
      <c r="AK349">
        <v>0</v>
      </c>
      <c r="AL349">
        <v>0</v>
      </c>
      <c r="AM349">
        <v>0</v>
      </c>
      <c r="AN349">
        <v>52</v>
      </c>
      <c r="AO349">
        <v>0</v>
      </c>
      <c r="AP349">
        <v>0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hidden="1" x14ac:dyDescent="0.45">
      <c r="A350" t="s">
        <v>976</v>
      </c>
      <c r="B350" t="s">
        <v>82</v>
      </c>
      <c r="C350" t="s">
        <v>200</v>
      </c>
      <c r="D350" t="s">
        <v>84</v>
      </c>
      <c r="E350" s="2" t="str">
        <f>HYPERLINK("capsilon://?command=openfolder&amp;siteaddress=FAM.docvelocity-na8.net&amp;folderid=FX5E16BD0C-7AA5-C05A-53C3-5B2D8D47F53F","FX22043381")</f>
        <v>FX22043381</v>
      </c>
      <c r="F350" t="s">
        <v>19</v>
      </c>
      <c r="G350" t="s">
        <v>19</v>
      </c>
      <c r="H350" t="s">
        <v>85</v>
      </c>
      <c r="I350" t="s">
        <v>977</v>
      </c>
      <c r="J350">
        <v>0</v>
      </c>
      <c r="K350" t="s">
        <v>87</v>
      </c>
      <c r="L350" t="s">
        <v>88</v>
      </c>
      <c r="M350" t="s">
        <v>89</v>
      </c>
      <c r="N350">
        <v>2</v>
      </c>
      <c r="O350" s="1">
        <v>44678.364374999997</v>
      </c>
      <c r="P350" s="1">
        <v>44678.365104166667</v>
      </c>
      <c r="Q350">
        <v>3</v>
      </c>
      <c r="R350">
        <v>60</v>
      </c>
      <c r="S350" t="b">
        <v>0</v>
      </c>
      <c r="T350" t="s">
        <v>90</v>
      </c>
      <c r="U350" t="b">
        <v>0</v>
      </c>
      <c r="V350" t="s">
        <v>91</v>
      </c>
      <c r="W350" s="1">
        <v>44678.364907407406</v>
      </c>
      <c r="X350">
        <v>43</v>
      </c>
      <c r="Y350">
        <v>0</v>
      </c>
      <c r="Z350">
        <v>0</v>
      </c>
      <c r="AA350">
        <v>0</v>
      </c>
      <c r="AB350">
        <v>52</v>
      </c>
      <c r="AC350">
        <v>0</v>
      </c>
      <c r="AD350">
        <v>0</v>
      </c>
      <c r="AE350">
        <v>0</v>
      </c>
      <c r="AF350">
        <v>0</v>
      </c>
      <c r="AG350">
        <v>0</v>
      </c>
      <c r="AH350" t="s">
        <v>92</v>
      </c>
      <c r="AI350" s="1">
        <v>44678.365104166667</v>
      </c>
      <c r="AJ350">
        <v>17</v>
      </c>
      <c r="AK350">
        <v>0</v>
      </c>
      <c r="AL350">
        <v>0</v>
      </c>
      <c r="AM350">
        <v>0</v>
      </c>
      <c r="AN350">
        <v>52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hidden="1" x14ac:dyDescent="0.45">
      <c r="A351" t="s">
        <v>978</v>
      </c>
      <c r="B351" t="s">
        <v>82</v>
      </c>
      <c r="C351" t="s">
        <v>979</v>
      </c>
      <c r="D351" t="s">
        <v>84</v>
      </c>
      <c r="E351" s="2" t="str">
        <f>HYPERLINK("capsilon://?command=openfolder&amp;siteaddress=FAM.docvelocity-na8.net&amp;folderid=FX01513214-52B2-231D-4167-0BC0D8317F4D","FX22042132")</f>
        <v>FX22042132</v>
      </c>
      <c r="F351" t="s">
        <v>19</v>
      </c>
      <c r="G351" t="s">
        <v>19</v>
      </c>
      <c r="H351" t="s">
        <v>85</v>
      </c>
      <c r="I351" t="s">
        <v>980</v>
      </c>
      <c r="J351">
        <v>825</v>
      </c>
      <c r="K351" t="s">
        <v>87</v>
      </c>
      <c r="L351" t="s">
        <v>88</v>
      </c>
      <c r="M351" t="s">
        <v>89</v>
      </c>
      <c r="N351">
        <v>2</v>
      </c>
      <c r="O351" s="1">
        <v>44678.371087962965</v>
      </c>
      <c r="P351" s="1">
        <v>44678.431539351855</v>
      </c>
      <c r="Q351">
        <v>22</v>
      </c>
      <c r="R351">
        <v>5201</v>
      </c>
      <c r="S351" t="b">
        <v>0</v>
      </c>
      <c r="T351" t="s">
        <v>90</v>
      </c>
      <c r="U351" t="b">
        <v>0</v>
      </c>
      <c r="V351" t="s">
        <v>115</v>
      </c>
      <c r="W351" s="1">
        <v>44678.406828703701</v>
      </c>
      <c r="X351">
        <v>2987</v>
      </c>
      <c r="Y351">
        <v>512</v>
      </c>
      <c r="Z351">
        <v>0</v>
      </c>
      <c r="AA351">
        <v>512</v>
      </c>
      <c r="AB351">
        <v>226</v>
      </c>
      <c r="AC351">
        <v>40</v>
      </c>
      <c r="AD351">
        <v>313</v>
      </c>
      <c r="AE351">
        <v>0</v>
      </c>
      <c r="AF351">
        <v>0</v>
      </c>
      <c r="AG351">
        <v>0</v>
      </c>
      <c r="AH351" t="s">
        <v>149</v>
      </c>
      <c r="AI351" s="1">
        <v>44678.431539351855</v>
      </c>
      <c r="AJ351">
        <v>2125</v>
      </c>
      <c r="AK351">
        <v>0</v>
      </c>
      <c r="AL351">
        <v>0</v>
      </c>
      <c r="AM351">
        <v>0</v>
      </c>
      <c r="AN351">
        <v>238</v>
      </c>
      <c r="AO351">
        <v>0</v>
      </c>
      <c r="AP351">
        <v>313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hidden="1" x14ac:dyDescent="0.45">
      <c r="A352" t="s">
        <v>981</v>
      </c>
      <c r="B352" t="s">
        <v>82</v>
      </c>
      <c r="C352" t="s">
        <v>982</v>
      </c>
      <c r="D352" t="s">
        <v>84</v>
      </c>
      <c r="E352" s="2" t="str">
        <f>HYPERLINK("capsilon://?command=openfolder&amp;siteaddress=FAM.docvelocity-na8.net&amp;folderid=FX2C43B1DE-6522-A408-6FB8-8261668EB2D9","FX22049918")</f>
        <v>FX22049918</v>
      </c>
      <c r="F352" t="s">
        <v>19</v>
      </c>
      <c r="G352" t="s">
        <v>19</v>
      </c>
      <c r="H352" t="s">
        <v>85</v>
      </c>
      <c r="I352" t="s">
        <v>983</v>
      </c>
      <c r="J352">
        <v>144</v>
      </c>
      <c r="K352" t="s">
        <v>87</v>
      </c>
      <c r="L352" t="s">
        <v>88</v>
      </c>
      <c r="M352" t="s">
        <v>89</v>
      </c>
      <c r="N352">
        <v>2</v>
      </c>
      <c r="O352" s="1">
        <v>44678.372233796297</v>
      </c>
      <c r="P352" s="1">
        <v>44678.380902777775</v>
      </c>
      <c r="Q352">
        <v>17</v>
      </c>
      <c r="R352">
        <v>732</v>
      </c>
      <c r="S352" t="b">
        <v>0</v>
      </c>
      <c r="T352" t="s">
        <v>90</v>
      </c>
      <c r="U352" t="b">
        <v>0</v>
      </c>
      <c r="V352" t="s">
        <v>317</v>
      </c>
      <c r="W352" s="1">
        <v>44678.378078703703</v>
      </c>
      <c r="X352">
        <v>489</v>
      </c>
      <c r="Y352">
        <v>120</v>
      </c>
      <c r="Z352">
        <v>0</v>
      </c>
      <c r="AA352">
        <v>120</v>
      </c>
      <c r="AB352">
        <v>0</v>
      </c>
      <c r="AC352">
        <v>4</v>
      </c>
      <c r="AD352">
        <v>24</v>
      </c>
      <c r="AE352">
        <v>0</v>
      </c>
      <c r="AF352">
        <v>0</v>
      </c>
      <c r="AG352">
        <v>0</v>
      </c>
      <c r="AH352" t="s">
        <v>92</v>
      </c>
      <c r="AI352" s="1">
        <v>44678.380902777775</v>
      </c>
      <c r="AJ352">
        <v>243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24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hidden="1" x14ac:dyDescent="0.45">
      <c r="A353" t="s">
        <v>984</v>
      </c>
      <c r="B353" t="s">
        <v>82</v>
      </c>
      <c r="C353" t="s">
        <v>924</v>
      </c>
      <c r="D353" t="s">
        <v>84</v>
      </c>
      <c r="E353" s="2" t="str">
        <f>HYPERLINK("capsilon://?command=openfolder&amp;siteaddress=FAM.docvelocity-na8.net&amp;folderid=FXE5A65A20-C2EB-0DBC-0528-528C5E426FCD","FX22022585")</f>
        <v>FX22022585</v>
      </c>
      <c r="F353" t="s">
        <v>19</v>
      </c>
      <c r="G353" t="s">
        <v>19</v>
      </c>
      <c r="H353" t="s">
        <v>85</v>
      </c>
      <c r="I353" t="s">
        <v>985</v>
      </c>
      <c r="J353">
        <v>142</v>
      </c>
      <c r="K353" t="s">
        <v>87</v>
      </c>
      <c r="L353" t="s">
        <v>88</v>
      </c>
      <c r="M353" t="s">
        <v>89</v>
      </c>
      <c r="N353">
        <v>2</v>
      </c>
      <c r="O353" s="1">
        <v>44678.397928240738</v>
      </c>
      <c r="P353" s="1">
        <v>44678.419421296298</v>
      </c>
      <c r="Q353">
        <v>648</v>
      </c>
      <c r="R353">
        <v>1209</v>
      </c>
      <c r="S353" t="b">
        <v>0</v>
      </c>
      <c r="T353" t="s">
        <v>90</v>
      </c>
      <c r="U353" t="b">
        <v>0</v>
      </c>
      <c r="V353" t="s">
        <v>317</v>
      </c>
      <c r="W353" s="1">
        <v>44678.410763888889</v>
      </c>
      <c r="X353">
        <v>477</v>
      </c>
      <c r="Y353">
        <v>96</v>
      </c>
      <c r="Z353">
        <v>0</v>
      </c>
      <c r="AA353">
        <v>96</v>
      </c>
      <c r="AB353">
        <v>0</v>
      </c>
      <c r="AC353">
        <v>9</v>
      </c>
      <c r="AD353">
        <v>46</v>
      </c>
      <c r="AE353">
        <v>0</v>
      </c>
      <c r="AF353">
        <v>0</v>
      </c>
      <c r="AG353">
        <v>0</v>
      </c>
      <c r="AH353" t="s">
        <v>92</v>
      </c>
      <c r="AI353" s="1">
        <v>44678.419421296298</v>
      </c>
      <c r="AJ353">
        <v>732</v>
      </c>
      <c r="AK353">
        <v>16</v>
      </c>
      <c r="AL353">
        <v>0</v>
      </c>
      <c r="AM353">
        <v>16</v>
      </c>
      <c r="AN353">
        <v>0</v>
      </c>
      <c r="AO353">
        <v>16</v>
      </c>
      <c r="AP353">
        <v>30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hidden="1" x14ac:dyDescent="0.45">
      <c r="A354" t="s">
        <v>986</v>
      </c>
      <c r="B354" t="s">
        <v>82</v>
      </c>
      <c r="C354" t="s">
        <v>987</v>
      </c>
      <c r="D354" t="s">
        <v>84</v>
      </c>
      <c r="E354" s="2" t="str">
        <f>HYPERLINK("capsilon://?command=openfolder&amp;siteaddress=FAM.docvelocity-na8.net&amp;folderid=FXF322C318-B5D4-C835-7E1A-7468A00FB1A5","FX22035150")</f>
        <v>FX22035150</v>
      </c>
      <c r="F354" t="s">
        <v>19</v>
      </c>
      <c r="G354" t="s">
        <v>19</v>
      </c>
      <c r="H354" t="s">
        <v>85</v>
      </c>
      <c r="I354" t="s">
        <v>988</v>
      </c>
      <c r="J354">
        <v>0</v>
      </c>
      <c r="K354" t="s">
        <v>87</v>
      </c>
      <c r="L354" t="s">
        <v>88</v>
      </c>
      <c r="M354" t="s">
        <v>89</v>
      </c>
      <c r="N354">
        <v>2</v>
      </c>
      <c r="O354" s="1">
        <v>44678.429016203707</v>
      </c>
      <c r="P354" s="1">
        <v>44678.432592592595</v>
      </c>
      <c r="Q354">
        <v>212</v>
      </c>
      <c r="R354">
        <v>97</v>
      </c>
      <c r="S354" t="b">
        <v>0</v>
      </c>
      <c r="T354" t="s">
        <v>90</v>
      </c>
      <c r="U354" t="b">
        <v>0</v>
      </c>
      <c r="V354" t="s">
        <v>115</v>
      </c>
      <c r="W354" s="1">
        <v>44678.432337962964</v>
      </c>
      <c r="X354">
        <v>77</v>
      </c>
      <c r="Y354">
        <v>0</v>
      </c>
      <c r="Z354">
        <v>0</v>
      </c>
      <c r="AA354">
        <v>0</v>
      </c>
      <c r="AB354">
        <v>52</v>
      </c>
      <c r="AC354">
        <v>0</v>
      </c>
      <c r="AD354">
        <v>0</v>
      </c>
      <c r="AE354">
        <v>0</v>
      </c>
      <c r="AF354">
        <v>0</v>
      </c>
      <c r="AG354">
        <v>0</v>
      </c>
      <c r="AH354" t="s">
        <v>92</v>
      </c>
      <c r="AI354" s="1">
        <v>44678.432592592595</v>
      </c>
      <c r="AJ354">
        <v>20</v>
      </c>
      <c r="AK354">
        <v>0</v>
      </c>
      <c r="AL354">
        <v>0</v>
      </c>
      <c r="AM354">
        <v>0</v>
      </c>
      <c r="AN354">
        <v>52</v>
      </c>
      <c r="AO354">
        <v>0</v>
      </c>
      <c r="AP354">
        <v>0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hidden="1" x14ac:dyDescent="0.45">
      <c r="A355" t="s">
        <v>989</v>
      </c>
      <c r="B355" t="s">
        <v>82</v>
      </c>
      <c r="C355" t="s">
        <v>468</v>
      </c>
      <c r="D355" t="s">
        <v>84</v>
      </c>
      <c r="E355" s="2" t="str">
        <f>HYPERLINK("capsilon://?command=openfolder&amp;siteaddress=FAM.docvelocity-na8.net&amp;folderid=FXCE84A39F-AD93-F295-1F78-2CFD54773E44","FX22018360")</f>
        <v>FX22018360</v>
      </c>
      <c r="F355" t="s">
        <v>19</v>
      </c>
      <c r="G355" t="s">
        <v>19</v>
      </c>
      <c r="H355" t="s">
        <v>85</v>
      </c>
      <c r="I355" t="s">
        <v>990</v>
      </c>
      <c r="J355">
        <v>0</v>
      </c>
      <c r="K355" t="s">
        <v>87</v>
      </c>
      <c r="L355" t="s">
        <v>88</v>
      </c>
      <c r="M355" t="s">
        <v>89</v>
      </c>
      <c r="N355">
        <v>2</v>
      </c>
      <c r="O355" s="1">
        <v>44678.461157407408</v>
      </c>
      <c r="P355" s="1">
        <v>44678.476087962961</v>
      </c>
      <c r="Q355">
        <v>1162</v>
      </c>
      <c r="R355">
        <v>128</v>
      </c>
      <c r="S355" t="b">
        <v>0</v>
      </c>
      <c r="T355" t="s">
        <v>90</v>
      </c>
      <c r="U355" t="b">
        <v>0</v>
      </c>
      <c r="V355" t="s">
        <v>347</v>
      </c>
      <c r="W355" s="1">
        <v>44678.475162037037</v>
      </c>
      <c r="X355">
        <v>31</v>
      </c>
      <c r="Y355">
        <v>0</v>
      </c>
      <c r="Z355">
        <v>0</v>
      </c>
      <c r="AA355">
        <v>0</v>
      </c>
      <c r="AB355">
        <v>52</v>
      </c>
      <c r="AC355">
        <v>0</v>
      </c>
      <c r="AD355">
        <v>0</v>
      </c>
      <c r="AE355">
        <v>0</v>
      </c>
      <c r="AF355">
        <v>0</v>
      </c>
      <c r="AG355">
        <v>0</v>
      </c>
      <c r="AH355" t="s">
        <v>149</v>
      </c>
      <c r="AI355" s="1">
        <v>44678.476087962961</v>
      </c>
      <c r="AJ355">
        <v>72</v>
      </c>
      <c r="AK355">
        <v>0</v>
      </c>
      <c r="AL355">
        <v>0</v>
      </c>
      <c r="AM355">
        <v>0</v>
      </c>
      <c r="AN355">
        <v>52</v>
      </c>
      <c r="AO355">
        <v>0</v>
      </c>
      <c r="AP355">
        <v>0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hidden="1" x14ac:dyDescent="0.45">
      <c r="A356" t="s">
        <v>991</v>
      </c>
      <c r="B356" t="s">
        <v>82</v>
      </c>
      <c r="C356" t="s">
        <v>982</v>
      </c>
      <c r="D356" t="s">
        <v>84</v>
      </c>
      <c r="E356" s="2" t="str">
        <f>HYPERLINK("capsilon://?command=openfolder&amp;siteaddress=FAM.docvelocity-na8.net&amp;folderid=FX2C43B1DE-6522-A408-6FB8-8261668EB2D9","FX22049918")</f>
        <v>FX22049918</v>
      </c>
      <c r="F356" t="s">
        <v>19</v>
      </c>
      <c r="G356" t="s">
        <v>19</v>
      </c>
      <c r="H356" t="s">
        <v>85</v>
      </c>
      <c r="I356" t="s">
        <v>992</v>
      </c>
      <c r="J356">
        <v>0</v>
      </c>
      <c r="K356" t="s">
        <v>87</v>
      </c>
      <c r="L356" t="s">
        <v>88</v>
      </c>
      <c r="M356" t="s">
        <v>89</v>
      </c>
      <c r="N356">
        <v>2</v>
      </c>
      <c r="O356" s="1">
        <v>44678.483090277776</v>
      </c>
      <c r="P356" s="1">
        <v>44678.488738425927</v>
      </c>
      <c r="Q356">
        <v>163</v>
      </c>
      <c r="R356">
        <v>325</v>
      </c>
      <c r="S356" t="b">
        <v>0</v>
      </c>
      <c r="T356" t="s">
        <v>90</v>
      </c>
      <c r="U356" t="b">
        <v>0</v>
      </c>
      <c r="V356" t="s">
        <v>192</v>
      </c>
      <c r="W356" s="1">
        <v>44678.486527777779</v>
      </c>
      <c r="X356">
        <v>182</v>
      </c>
      <c r="Y356">
        <v>9</v>
      </c>
      <c r="Z356">
        <v>0</v>
      </c>
      <c r="AA356">
        <v>9</v>
      </c>
      <c r="AB356">
        <v>0</v>
      </c>
      <c r="AC356">
        <v>2</v>
      </c>
      <c r="AD356">
        <v>-9</v>
      </c>
      <c r="AE356">
        <v>0</v>
      </c>
      <c r="AF356">
        <v>0</v>
      </c>
      <c r="AG356">
        <v>0</v>
      </c>
      <c r="AH356" t="s">
        <v>273</v>
      </c>
      <c r="AI356" s="1">
        <v>44678.488738425927</v>
      </c>
      <c r="AJ356">
        <v>118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-9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hidden="1" x14ac:dyDescent="0.45">
      <c r="A357" t="s">
        <v>993</v>
      </c>
      <c r="B357" t="s">
        <v>82</v>
      </c>
      <c r="C357" t="s">
        <v>994</v>
      </c>
      <c r="D357" t="s">
        <v>84</v>
      </c>
      <c r="E357" s="2" t="str">
        <f>HYPERLINK("capsilon://?command=openfolder&amp;siteaddress=FAM.docvelocity-na8.net&amp;folderid=FXEB971862-D9D5-390D-9BFD-0EC9B5CBEE27","FX22047799")</f>
        <v>FX22047799</v>
      </c>
      <c r="F357" t="s">
        <v>19</v>
      </c>
      <c r="G357" t="s">
        <v>19</v>
      </c>
      <c r="H357" t="s">
        <v>85</v>
      </c>
      <c r="I357" t="s">
        <v>995</v>
      </c>
      <c r="J357">
        <v>330</v>
      </c>
      <c r="K357" t="s">
        <v>87</v>
      </c>
      <c r="L357" t="s">
        <v>88</v>
      </c>
      <c r="M357" t="s">
        <v>89</v>
      </c>
      <c r="N357">
        <v>2</v>
      </c>
      <c r="O357" s="1">
        <v>44678.487557870372</v>
      </c>
      <c r="P357" s="1">
        <v>44678.589398148149</v>
      </c>
      <c r="Q357">
        <v>3482</v>
      </c>
      <c r="R357">
        <v>5317</v>
      </c>
      <c r="S357" t="b">
        <v>0</v>
      </c>
      <c r="T357" t="s">
        <v>90</v>
      </c>
      <c r="U357" t="b">
        <v>0</v>
      </c>
      <c r="V357" t="s">
        <v>180</v>
      </c>
      <c r="W357" s="1">
        <v>44678.547453703701</v>
      </c>
      <c r="X357">
        <v>3725</v>
      </c>
      <c r="Y357">
        <v>289</v>
      </c>
      <c r="Z357">
        <v>0</v>
      </c>
      <c r="AA357">
        <v>289</v>
      </c>
      <c r="AB357">
        <v>0</v>
      </c>
      <c r="AC357">
        <v>30</v>
      </c>
      <c r="AD357">
        <v>41</v>
      </c>
      <c r="AE357">
        <v>0</v>
      </c>
      <c r="AF357">
        <v>0</v>
      </c>
      <c r="AG357">
        <v>0</v>
      </c>
      <c r="AH357" t="s">
        <v>273</v>
      </c>
      <c r="AI357" s="1">
        <v>44678.589398148149</v>
      </c>
      <c r="AJ357">
        <v>1510</v>
      </c>
      <c r="AK357">
        <v>4</v>
      </c>
      <c r="AL357">
        <v>0</v>
      </c>
      <c r="AM357">
        <v>4</v>
      </c>
      <c r="AN357">
        <v>0</v>
      </c>
      <c r="AO357">
        <v>4</v>
      </c>
      <c r="AP357">
        <v>37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hidden="1" x14ac:dyDescent="0.45">
      <c r="A358" t="s">
        <v>996</v>
      </c>
      <c r="B358" t="s">
        <v>82</v>
      </c>
      <c r="C358" t="s">
        <v>997</v>
      </c>
      <c r="D358" t="s">
        <v>84</v>
      </c>
      <c r="E358" s="2" t="str">
        <f>HYPERLINK("capsilon://?command=openfolder&amp;siteaddress=FAM.docvelocity-na8.net&amp;folderid=FX67FBC9E7-F7C9-3983-3C28-B5E2CBD97CCE","FX22048217")</f>
        <v>FX22048217</v>
      </c>
      <c r="F358" t="s">
        <v>19</v>
      </c>
      <c r="G358" t="s">
        <v>19</v>
      </c>
      <c r="H358" t="s">
        <v>85</v>
      </c>
      <c r="I358" t="s">
        <v>998</v>
      </c>
      <c r="J358">
        <v>239</v>
      </c>
      <c r="K358" t="s">
        <v>87</v>
      </c>
      <c r="L358" t="s">
        <v>88</v>
      </c>
      <c r="M358" t="s">
        <v>89</v>
      </c>
      <c r="N358">
        <v>2</v>
      </c>
      <c r="O358" s="1">
        <v>44678.506018518521</v>
      </c>
      <c r="P358" s="1">
        <v>44678.538877314815</v>
      </c>
      <c r="Q358">
        <v>645</v>
      </c>
      <c r="R358">
        <v>2194</v>
      </c>
      <c r="S358" t="b">
        <v>0</v>
      </c>
      <c r="T358" t="s">
        <v>90</v>
      </c>
      <c r="U358" t="b">
        <v>0</v>
      </c>
      <c r="V358" t="s">
        <v>799</v>
      </c>
      <c r="W358" s="1">
        <v>44678.525879629633</v>
      </c>
      <c r="X358">
        <v>1393</v>
      </c>
      <c r="Y358">
        <v>195</v>
      </c>
      <c r="Z358">
        <v>0</v>
      </c>
      <c r="AA358">
        <v>195</v>
      </c>
      <c r="AB358">
        <v>0</v>
      </c>
      <c r="AC358">
        <v>3</v>
      </c>
      <c r="AD358">
        <v>44</v>
      </c>
      <c r="AE358">
        <v>0</v>
      </c>
      <c r="AF358">
        <v>0</v>
      </c>
      <c r="AG358">
        <v>0</v>
      </c>
      <c r="AH358" t="s">
        <v>273</v>
      </c>
      <c r="AI358" s="1">
        <v>44678.538877314815</v>
      </c>
      <c r="AJ358">
        <v>765</v>
      </c>
      <c r="AK358">
        <v>3</v>
      </c>
      <c r="AL358">
        <v>0</v>
      </c>
      <c r="AM358">
        <v>3</v>
      </c>
      <c r="AN358">
        <v>0</v>
      </c>
      <c r="AO358">
        <v>3</v>
      </c>
      <c r="AP358">
        <v>41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hidden="1" x14ac:dyDescent="0.45">
      <c r="A359" t="s">
        <v>999</v>
      </c>
      <c r="B359" t="s">
        <v>82</v>
      </c>
      <c r="C359" t="s">
        <v>1000</v>
      </c>
      <c r="D359" t="s">
        <v>84</v>
      </c>
      <c r="E359" s="2" t="str">
        <f>HYPERLINK("capsilon://?command=openfolder&amp;siteaddress=FAM.docvelocity-na8.net&amp;folderid=FXAA5594E2-DBCF-3A35-F1C8-FB9F5739B165","FX22047414")</f>
        <v>FX22047414</v>
      </c>
      <c r="F359" t="s">
        <v>19</v>
      </c>
      <c r="G359" t="s">
        <v>19</v>
      </c>
      <c r="H359" t="s">
        <v>85</v>
      </c>
      <c r="I359" t="s">
        <v>1001</v>
      </c>
      <c r="J359">
        <v>106</v>
      </c>
      <c r="K359" t="s">
        <v>87</v>
      </c>
      <c r="L359" t="s">
        <v>88</v>
      </c>
      <c r="M359" t="s">
        <v>89</v>
      </c>
      <c r="N359">
        <v>2</v>
      </c>
      <c r="O359" s="1">
        <v>44678.509386574071</v>
      </c>
      <c r="P359" s="1">
        <v>44678.530011574076</v>
      </c>
      <c r="Q359">
        <v>271</v>
      </c>
      <c r="R359">
        <v>1511</v>
      </c>
      <c r="S359" t="b">
        <v>0</v>
      </c>
      <c r="T359" t="s">
        <v>90</v>
      </c>
      <c r="U359" t="b">
        <v>0</v>
      </c>
      <c r="V359" t="s">
        <v>111</v>
      </c>
      <c r="W359" s="1">
        <v>44678.518437500003</v>
      </c>
      <c r="X359">
        <v>651</v>
      </c>
      <c r="Y359">
        <v>86</v>
      </c>
      <c r="Z359">
        <v>0</v>
      </c>
      <c r="AA359">
        <v>86</v>
      </c>
      <c r="AB359">
        <v>0</v>
      </c>
      <c r="AC359">
        <v>10</v>
      </c>
      <c r="AD359">
        <v>20</v>
      </c>
      <c r="AE359">
        <v>0</v>
      </c>
      <c r="AF359">
        <v>0</v>
      </c>
      <c r="AG359">
        <v>0</v>
      </c>
      <c r="AH359" t="s">
        <v>273</v>
      </c>
      <c r="AI359" s="1">
        <v>44678.530011574076</v>
      </c>
      <c r="AJ359">
        <v>860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20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hidden="1" x14ac:dyDescent="0.45">
      <c r="A360" t="s">
        <v>1002</v>
      </c>
      <c r="B360" t="s">
        <v>82</v>
      </c>
      <c r="C360" t="s">
        <v>617</v>
      </c>
      <c r="D360" t="s">
        <v>84</v>
      </c>
      <c r="E360" s="2" t="str">
        <f>HYPERLINK("capsilon://?command=openfolder&amp;siteaddress=FAM.docvelocity-na8.net&amp;folderid=FX96BD537E-E633-F0B5-1A53-E32053624DA7","FX22044480")</f>
        <v>FX22044480</v>
      </c>
      <c r="F360" t="s">
        <v>19</v>
      </c>
      <c r="G360" t="s">
        <v>19</v>
      </c>
      <c r="H360" t="s">
        <v>85</v>
      </c>
      <c r="I360" t="s">
        <v>1003</v>
      </c>
      <c r="J360">
        <v>79</v>
      </c>
      <c r="K360" t="s">
        <v>87</v>
      </c>
      <c r="L360" t="s">
        <v>88</v>
      </c>
      <c r="M360" t="s">
        <v>89</v>
      </c>
      <c r="N360">
        <v>2</v>
      </c>
      <c r="O360" s="1">
        <v>44678.554942129631</v>
      </c>
      <c r="P360" s="1">
        <v>44678.593854166669</v>
      </c>
      <c r="Q360">
        <v>2688</v>
      </c>
      <c r="R360">
        <v>674</v>
      </c>
      <c r="S360" t="b">
        <v>0</v>
      </c>
      <c r="T360" t="s">
        <v>90</v>
      </c>
      <c r="U360" t="b">
        <v>0</v>
      </c>
      <c r="V360" t="s">
        <v>356</v>
      </c>
      <c r="W360" s="1">
        <v>44678.558333333334</v>
      </c>
      <c r="X360">
        <v>290</v>
      </c>
      <c r="Y360">
        <v>74</v>
      </c>
      <c r="Z360">
        <v>0</v>
      </c>
      <c r="AA360">
        <v>74</v>
      </c>
      <c r="AB360">
        <v>0</v>
      </c>
      <c r="AC360">
        <v>8</v>
      </c>
      <c r="AD360">
        <v>5</v>
      </c>
      <c r="AE360">
        <v>0</v>
      </c>
      <c r="AF360">
        <v>0</v>
      </c>
      <c r="AG360">
        <v>0</v>
      </c>
      <c r="AH360" t="s">
        <v>273</v>
      </c>
      <c r="AI360" s="1">
        <v>44678.593854166669</v>
      </c>
      <c r="AJ360">
        <v>384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4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hidden="1" x14ac:dyDescent="0.45">
      <c r="A361" t="s">
        <v>1004</v>
      </c>
      <c r="B361" t="s">
        <v>82</v>
      </c>
      <c r="C361" t="s">
        <v>617</v>
      </c>
      <c r="D361" t="s">
        <v>84</v>
      </c>
      <c r="E361" s="2" t="str">
        <f>HYPERLINK("capsilon://?command=openfolder&amp;siteaddress=FAM.docvelocity-na8.net&amp;folderid=FX96BD537E-E633-F0B5-1A53-E32053624DA7","FX22044480")</f>
        <v>FX22044480</v>
      </c>
      <c r="F361" t="s">
        <v>19</v>
      </c>
      <c r="G361" t="s">
        <v>19</v>
      </c>
      <c r="H361" t="s">
        <v>85</v>
      </c>
      <c r="I361" t="s">
        <v>1005</v>
      </c>
      <c r="J361">
        <v>93</v>
      </c>
      <c r="K361" t="s">
        <v>87</v>
      </c>
      <c r="L361" t="s">
        <v>88</v>
      </c>
      <c r="M361" t="s">
        <v>89</v>
      </c>
      <c r="N361">
        <v>2</v>
      </c>
      <c r="O361" s="1">
        <v>44678.555289351854</v>
      </c>
      <c r="P361" s="1">
        <v>44678.593993055554</v>
      </c>
      <c r="Q361">
        <v>2389</v>
      </c>
      <c r="R361">
        <v>955</v>
      </c>
      <c r="S361" t="b">
        <v>0</v>
      </c>
      <c r="T361" t="s">
        <v>90</v>
      </c>
      <c r="U361" t="b">
        <v>0</v>
      </c>
      <c r="V361" t="s">
        <v>774</v>
      </c>
      <c r="W361" s="1">
        <v>44678.5624537037</v>
      </c>
      <c r="X361">
        <v>583</v>
      </c>
      <c r="Y361">
        <v>88</v>
      </c>
      <c r="Z361">
        <v>0</v>
      </c>
      <c r="AA361">
        <v>88</v>
      </c>
      <c r="AB361">
        <v>0</v>
      </c>
      <c r="AC361">
        <v>1</v>
      </c>
      <c r="AD361">
        <v>5</v>
      </c>
      <c r="AE361">
        <v>0</v>
      </c>
      <c r="AF361">
        <v>0</v>
      </c>
      <c r="AG361">
        <v>0</v>
      </c>
      <c r="AH361" t="s">
        <v>135</v>
      </c>
      <c r="AI361" s="1">
        <v>44678.593993055554</v>
      </c>
      <c r="AJ361">
        <v>372</v>
      </c>
      <c r="AK361">
        <v>1</v>
      </c>
      <c r="AL361">
        <v>0</v>
      </c>
      <c r="AM361">
        <v>1</v>
      </c>
      <c r="AN361">
        <v>0</v>
      </c>
      <c r="AO361">
        <v>1</v>
      </c>
      <c r="AP361">
        <v>4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hidden="1" x14ac:dyDescent="0.45">
      <c r="A362" t="s">
        <v>1006</v>
      </c>
      <c r="B362" t="s">
        <v>82</v>
      </c>
      <c r="C362" t="s">
        <v>1007</v>
      </c>
      <c r="D362" t="s">
        <v>84</v>
      </c>
      <c r="E362" s="2" t="str">
        <f>HYPERLINK("capsilon://?command=openfolder&amp;siteaddress=FAM.docvelocity-na8.net&amp;folderid=FX8501B136-927C-8204-5C3C-9E6947CBEA11","FX220410158")</f>
        <v>FX220410158</v>
      </c>
      <c r="F362" t="s">
        <v>19</v>
      </c>
      <c r="G362" t="s">
        <v>19</v>
      </c>
      <c r="H362" t="s">
        <v>85</v>
      </c>
      <c r="I362" t="s">
        <v>1008</v>
      </c>
      <c r="J362">
        <v>203</v>
      </c>
      <c r="K362" t="s">
        <v>87</v>
      </c>
      <c r="L362" t="s">
        <v>88</v>
      </c>
      <c r="M362" t="s">
        <v>89</v>
      </c>
      <c r="N362">
        <v>2</v>
      </c>
      <c r="O362" s="1">
        <v>44678.563518518517</v>
      </c>
      <c r="P362" s="1">
        <v>44678.605856481481</v>
      </c>
      <c r="Q362">
        <v>1071</v>
      </c>
      <c r="R362">
        <v>2587</v>
      </c>
      <c r="S362" t="b">
        <v>0</v>
      </c>
      <c r="T362" t="s">
        <v>90</v>
      </c>
      <c r="U362" t="b">
        <v>0</v>
      </c>
      <c r="V362" t="s">
        <v>828</v>
      </c>
      <c r="W362" s="1">
        <v>44678.581516203703</v>
      </c>
      <c r="X362">
        <v>1551</v>
      </c>
      <c r="Y362">
        <v>210</v>
      </c>
      <c r="Z362">
        <v>0</v>
      </c>
      <c r="AA362">
        <v>210</v>
      </c>
      <c r="AB362">
        <v>0</v>
      </c>
      <c r="AC362">
        <v>33</v>
      </c>
      <c r="AD362">
        <v>-7</v>
      </c>
      <c r="AE362">
        <v>0</v>
      </c>
      <c r="AF362">
        <v>0</v>
      </c>
      <c r="AG362">
        <v>0</v>
      </c>
      <c r="AH362" t="s">
        <v>273</v>
      </c>
      <c r="AI362" s="1">
        <v>44678.605856481481</v>
      </c>
      <c r="AJ362">
        <v>1036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-7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hidden="1" x14ac:dyDescent="0.45">
      <c r="A363" t="s">
        <v>1009</v>
      </c>
      <c r="B363" t="s">
        <v>82</v>
      </c>
      <c r="C363" t="s">
        <v>1010</v>
      </c>
      <c r="D363" t="s">
        <v>84</v>
      </c>
      <c r="E363" s="2" t="str">
        <f>HYPERLINK("capsilon://?command=openfolder&amp;siteaddress=FAM.docvelocity-na8.net&amp;folderid=FX8344A758-4775-077C-0470-5538576F5459","FX22049846")</f>
        <v>FX22049846</v>
      </c>
      <c r="F363" t="s">
        <v>19</v>
      </c>
      <c r="G363" t="s">
        <v>19</v>
      </c>
      <c r="H363" t="s">
        <v>85</v>
      </c>
      <c r="I363" t="s">
        <v>1011</v>
      </c>
      <c r="J363">
        <v>240</v>
      </c>
      <c r="K363" t="s">
        <v>87</v>
      </c>
      <c r="L363" t="s">
        <v>88</v>
      </c>
      <c r="M363" t="s">
        <v>89</v>
      </c>
      <c r="N363">
        <v>2</v>
      </c>
      <c r="O363" s="1">
        <v>44678.572002314817</v>
      </c>
      <c r="P363" s="1">
        <v>44678.733680555553</v>
      </c>
      <c r="Q363">
        <v>6980</v>
      </c>
      <c r="R363">
        <v>6989</v>
      </c>
      <c r="S363" t="b">
        <v>0</v>
      </c>
      <c r="T363" t="s">
        <v>90</v>
      </c>
      <c r="U363" t="b">
        <v>0</v>
      </c>
      <c r="V363" t="s">
        <v>192</v>
      </c>
      <c r="W363" s="1">
        <v>44678.631712962961</v>
      </c>
      <c r="X363">
        <v>5023</v>
      </c>
      <c r="Y363">
        <v>361</v>
      </c>
      <c r="Z363">
        <v>0</v>
      </c>
      <c r="AA363">
        <v>361</v>
      </c>
      <c r="AB363">
        <v>0</v>
      </c>
      <c r="AC363">
        <v>294</v>
      </c>
      <c r="AD363">
        <v>-121</v>
      </c>
      <c r="AE363">
        <v>0</v>
      </c>
      <c r="AF363">
        <v>0</v>
      </c>
      <c r="AG363">
        <v>0</v>
      </c>
      <c r="AH363" t="s">
        <v>273</v>
      </c>
      <c r="AI363" s="1">
        <v>44678.733680555553</v>
      </c>
      <c r="AJ363">
        <v>1176</v>
      </c>
      <c r="AK363">
        <v>4</v>
      </c>
      <c r="AL363">
        <v>0</v>
      </c>
      <c r="AM363">
        <v>4</v>
      </c>
      <c r="AN363">
        <v>0</v>
      </c>
      <c r="AO363">
        <v>3</v>
      </c>
      <c r="AP363">
        <v>-125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hidden="1" x14ac:dyDescent="0.45">
      <c r="A364" t="s">
        <v>1012</v>
      </c>
      <c r="B364" t="s">
        <v>82</v>
      </c>
      <c r="C364" t="s">
        <v>1013</v>
      </c>
      <c r="D364" t="s">
        <v>84</v>
      </c>
      <c r="E364" s="2" t="str">
        <f>HYPERLINK("capsilon://?command=openfolder&amp;siteaddress=FAM.docvelocity-na8.net&amp;folderid=FX6C592E5A-FEFD-A1BE-15C3-0F03ECF16132","FX220310936")</f>
        <v>FX220310936</v>
      </c>
      <c r="F364" t="s">
        <v>19</v>
      </c>
      <c r="G364" t="s">
        <v>19</v>
      </c>
      <c r="H364" t="s">
        <v>85</v>
      </c>
      <c r="I364" t="s">
        <v>1014</v>
      </c>
      <c r="J364">
        <v>46</v>
      </c>
      <c r="K364" t="s">
        <v>87</v>
      </c>
      <c r="L364" t="s">
        <v>88</v>
      </c>
      <c r="M364" t="s">
        <v>89</v>
      </c>
      <c r="N364">
        <v>2</v>
      </c>
      <c r="O364" s="1">
        <v>44678.58425925926</v>
      </c>
      <c r="P364" s="1">
        <v>44678.596863425926</v>
      </c>
      <c r="Q364">
        <v>381</v>
      </c>
      <c r="R364">
        <v>708</v>
      </c>
      <c r="S364" t="b">
        <v>0</v>
      </c>
      <c r="T364" t="s">
        <v>90</v>
      </c>
      <c r="U364" t="b">
        <v>0</v>
      </c>
      <c r="V364" t="s">
        <v>774</v>
      </c>
      <c r="W364" s="1">
        <v>44678.588692129626</v>
      </c>
      <c r="X364">
        <v>379</v>
      </c>
      <c r="Y364">
        <v>35</v>
      </c>
      <c r="Z364">
        <v>0</v>
      </c>
      <c r="AA364">
        <v>35</v>
      </c>
      <c r="AB364">
        <v>0</v>
      </c>
      <c r="AC364">
        <v>1</v>
      </c>
      <c r="AD364">
        <v>11</v>
      </c>
      <c r="AE364">
        <v>0</v>
      </c>
      <c r="AF364">
        <v>0</v>
      </c>
      <c r="AG364">
        <v>0</v>
      </c>
      <c r="AH364" t="s">
        <v>135</v>
      </c>
      <c r="AI364" s="1">
        <v>44678.596863425926</v>
      </c>
      <c r="AJ364">
        <v>247</v>
      </c>
      <c r="AK364">
        <v>6</v>
      </c>
      <c r="AL364">
        <v>0</v>
      </c>
      <c r="AM364">
        <v>6</v>
      </c>
      <c r="AN364">
        <v>0</v>
      </c>
      <c r="AO364">
        <v>6</v>
      </c>
      <c r="AP364">
        <v>5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hidden="1" x14ac:dyDescent="0.45">
      <c r="A365" t="s">
        <v>1015</v>
      </c>
      <c r="B365" t="s">
        <v>82</v>
      </c>
      <c r="C365" t="s">
        <v>1013</v>
      </c>
      <c r="D365" t="s">
        <v>84</v>
      </c>
      <c r="E365" s="2" t="str">
        <f>HYPERLINK("capsilon://?command=openfolder&amp;siteaddress=FAM.docvelocity-na8.net&amp;folderid=FX6C592E5A-FEFD-A1BE-15C3-0F03ECF16132","FX220310936")</f>
        <v>FX220310936</v>
      </c>
      <c r="F365" t="s">
        <v>19</v>
      </c>
      <c r="G365" t="s">
        <v>19</v>
      </c>
      <c r="H365" t="s">
        <v>85</v>
      </c>
      <c r="I365" t="s">
        <v>1016</v>
      </c>
      <c r="J365">
        <v>46</v>
      </c>
      <c r="K365" t="s">
        <v>87</v>
      </c>
      <c r="L365" t="s">
        <v>88</v>
      </c>
      <c r="M365" t="s">
        <v>89</v>
      </c>
      <c r="N365">
        <v>2</v>
      </c>
      <c r="O365" s="1">
        <v>44678.586458333331</v>
      </c>
      <c r="P365" s="1">
        <v>44678.598969907405</v>
      </c>
      <c r="Q365">
        <v>223</v>
      </c>
      <c r="R365">
        <v>858</v>
      </c>
      <c r="S365" t="b">
        <v>0</v>
      </c>
      <c r="T365" t="s">
        <v>90</v>
      </c>
      <c r="U365" t="b">
        <v>0</v>
      </c>
      <c r="V365" t="s">
        <v>828</v>
      </c>
      <c r="W365" s="1">
        <v>44678.594375000001</v>
      </c>
      <c r="X365">
        <v>677</v>
      </c>
      <c r="Y365">
        <v>38</v>
      </c>
      <c r="Z365">
        <v>0</v>
      </c>
      <c r="AA365">
        <v>38</v>
      </c>
      <c r="AB365">
        <v>0</v>
      </c>
      <c r="AC365">
        <v>4</v>
      </c>
      <c r="AD365">
        <v>8</v>
      </c>
      <c r="AE365">
        <v>0</v>
      </c>
      <c r="AF365">
        <v>0</v>
      </c>
      <c r="AG365">
        <v>0</v>
      </c>
      <c r="AH365" t="s">
        <v>135</v>
      </c>
      <c r="AI365" s="1">
        <v>44678.598969907405</v>
      </c>
      <c r="AJ365">
        <v>181</v>
      </c>
      <c r="AK365">
        <v>6</v>
      </c>
      <c r="AL365">
        <v>0</v>
      </c>
      <c r="AM365">
        <v>6</v>
      </c>
      <c r="AN365">
        <v>0</v>
      </c>
      <c r="AO365">
        <v>6</v>
      </c>
      <c r="AP365">
        <v>2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hidden="1" x14ac:dyDescent="0.45">
      <c r="A366" t="s">
        <v>1017</v>
      </c>
      <c r="B366" t="s">
        <v>82</v>
      </c>
      <c r="C366" t="s">
        <v>1013</v>
      </c>
      <c r="D366" t="s">
        <v>84</v>
      </c>
      <c r="E366" s="2" t="str">
        <f>HYPERLINK("capsilon://?command=openfolder&amp;siteaddress=FAM.docvelocity-na8.net&amp;folderid=FX6C592E5A-FEFD-A1BE-15C3-0F03ECF16132","FX220310936")</f>
        <v>FX220310936</v>
      </c>
      <c r="F366" t="s">
        <v>19</v>
      </c>
      <c r="G366" t="s">
        <v>19</v>
      </c>
      <c r="H366" t="s">
        <v>85</v>
      </c>
      <c r="I366" t="s">
        <v>1018</v>
      </c>
      <c r="J366">
        <v>46</v>
      </c>
      <c r="K366" t="s">
        <v>87</v>
      </c>
      <c r="L366" t="s">
        <v>88</v>
      </c>
      <c r="M366" t="s">
        <v>89</v>
      </c>
      <c r="N366">
        <v>2</v>
      </c>
      <c r="O366" s="1">
        <v>44678.588043981479</v>
      </c>
      <c r="P366" s="1">
        <v>44678.600740740738</v>
      </c>
      <c r="Q366">
        <v>467</v>
      </c>
      <c r="R366">
        <v>630</v>
      </c>
      <c r="S366" t="b">
        <v>0</v>
      </c>
      <c r="T366" t="s">
        <v>90</v>
      </c>
      <c r="U366" t="b">
        <v>0</v>
      </c>
      <c r="V366" t="s">
        <v>111</v>
      </c>
      <c r="W366" s="1">
        <v>44678.594027777777</v>
      </c>
      <c r="X366">
        <v>478</v>
      </c>
      <c r="Y366">
        <v>44</v>
      </c>
      <c r="Z366">
        <v>0</v>
      </c>
      <c r="AA366">
        <v>44</v>
      </c>
      <c r="AB366">
        <v>0</v>
      </c>
      <c r="AC366">
        <v>4</v>
      </c>
      <c r="AD366">
        <v>2</v>
      </c>
      <c r="AE366">
        <v>0</v>
      </c>
      <c r="AF366">
        <v>0</v>
      </c>
      <c r="AG366">
        <v>0</v>
      </c>
      <c r="AH366" t="s">
        <v>135</v>
      </c>
      <c r="AI366" s="1">
        <v>44678.600740740738</v>
      </c>
      <c r="AJ366">
        <v>152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2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hidden="1" x14ac:dyDescent="0.45">
      <c r="A367" t="s">
        <v>1019</v>
      </c>
      <c r="B367" t="s">
        <v>82</v>
      </c>
      <c r="C367" t="s">
        <v>1020</v>
      </c>
      <c r="D367" t="s">
        <v>84</v>
      </c>
      <c r="E367" s="2" t="str">
        <f>HYPERLINK("capsilon://?command=openfolder&amp;siteaddress=FAM.docvelocity-na8.net&amp;folderid=FXFBA25920-7749-2D1E-5908-7F5859152232","FX21051649")</f>
        <v>FX21051649</v>
      </c>
      <c r="F367" t="s">
        <v>19</v>
      </c>
      <c r="G367" t="s">
        <v>19</v>
      </c>
      <c r="H367" t="s">
        <v>85</v>
      </c>
      <c r="I367" t="s">
        <v>1021</v>
      </c>
      <c r="J367">
        <v>41</v>
      </c>
      <c r="K367" t="s">
        <v>87</v>
      </c>
      <c r="L367" t="s">
        <v>88</v>
      </c>
      <c r="M367" t="s">
        <v>89</v>
      </c>
      <c r="N367">
        <v>2</v>
      </c>
      <c r="O367" s="1">
        <v>44678.594641203701</v>
      </c>
      <c r="P367" s="1">
        <v>44678.60260416667</v>
      </c>
      <c r="Q367">
        <v>80</v>
      </c>
      <c r="R367">
        <v>608</v>
      </c>
      <c r="S367" t="b">
        <v>0</v>
      </c>
      <c r="T367" t="s">
        <v>90</v>
      </c>
      <c r="U367" t="b">
        <v>0</v>
      </c>
      <c r="V367" t="s">
        <v>828</v>
      </c>
      <c r="W367" s="1">
        <v>44678.599965277775</v>
      </c>
      <c r="X367">
        <v>448</v>
      </c>
      <c r="Y367">
        <v>36</v>
      </c>
      <c r="Z367">
        <v>0</v>
      </c>
      <c r="AA367">
        <v>36</v>
      </c>
      <c r="AB367">
        <v>0</v>
      </c>
      <c r="AC367">
        <v>2</v>
      </c>
      <c r="AD367">
        <v>5</v>
      </c>
      <c r="AE367">
        <v>0</v>
      </c>
      <c r="AF367">
        <v>0</v>
      </c>
      <c r="AG367">
        <v>0</v>
      </c>
      <c r="AH367" t="s">
        <v>135</v>
      </c>
      <c r="AI367" s="1">
        <v>44678.60260416667</v>
      </c>
      <c r="AJ367">
        <v>160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5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hidden="1" x14ac:dyDescent="0.45">
      <c r="A368" t="s">
        <v>1022</v>
      </c>
      <c r="B368" t="s">
        <v>82</v>
      </c>
      <c r="C368" t="s">
        <v>1023</v>
      </c>
      <c r="D368" t="s">
        <v>84</v>
      </c>
      <c r="E368" s="2" t="str">
        <f>HYPERLINK("capsilon://?command=openfolder&amp;siteaddress=FAM.docvelocity-na8.net&amp;folderid=FX3D7FBC98-92DA-99DD-0B72-EB88E97E0A30","FX22049958")</f>
        <v>FX22049958</v>
      </c>
      <c r="F368" t="s">
        <v>19</v>
      </c>
      <c r="G368" t="s">
        <v>19</v>
      </c>
      <c r="H368" t="s">
        <v>85</v>
      </c>
      <c r="I368" t="s">
        <v>1024</v>
      </c>
      <c r="J368">
        <v>210</v>
      </c>
      <c r="K368" t="s">
        <v>87</v>
      </c>
      <c r="L368" t="s">
        <v>88</v>
      </c>
      <c r="M368" t="s">
        <v>89</v>
      </c>
      <c r="N368">
        <v>2</v>
      </c>
      <c r="O368" s="1">
        <v>44679.367511574077</v>
      </c>
      <c r="P368" s="1">
        <v>44679.386759259258</v>
      </c>
      <c r="Q368">
        <v>33</v>
      </c>
      <c r="R368">
        <v>1630</v>
      </c>
      <c r="S368" t="b">
        <v>0</v>
      </c>
      <c r="T368" t="s">
        <v>90</v>
      </c>
      <c r="U368" t="b">
        <v>0</v>
      </c>
      <c r="V368" t="s">
        <v>91</v>
      </c>
      <c r="W368" s="1">
        <v>44679.377650462964</v>
      </c>
      <c r="X368">
        <v>853</v>
      </c>
      <c r="Y368">
        <v>184</v>
      </c>
      <c r="Z368">
        <v>0</v>
      </c>
      <c r="AA368">
        <v>184</v>
      </c>
      <c r="AB368">
        <v>0</v>
      </c>
      <c r="AC368">
        <v>10</v>
      </c>
      <c r="AD368">
        <v>26</v>
      </c>
      <c r="AE368">
        <v>0</v>
      </c>
      <c r="AF368">
        <v>0</v>
      </c>
      <c r="AG368">
        <v>0</v>
      </c>
      <c r="AH368" t="s">
        <v>149</v>
      </c>
      <c r="AI368" s="1">
        <v>44679.386759259258</v>
      </c>
      <c r="AJ368">
        <v>777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26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hidden="1" x14ac:dyDescent="0.45">
      <c r="A369" t="s">
        <v>1025</v>
      </c>
      <c r="B369" t="s">
        <v>82</v>
      </c>
      <c r="C369" t="s">
        <v>1023</v>
      </c>
      <c r="D369" t="s">
        <v>84</v>
      </c>
      <c r="E369" s="2" t="str">
        <f>HYPERLINK("capsilon://?command=openfolder&amp;siteaddress=FAM.docvelocity-na8.net&amp;folderid=FX3D7FBC98-92DA-99DD-0B72-EB88E97E0A30","FX22049958")</f>
        <v>FX22049958</v>
      </c>
      <c r="F369" t="s">
        <v>19</v>
      </c>
      <c r="G369" t="s">
        <v>19</v>
      </c>
      <c r="H369" t="s">
        <v>85</v>
      </c>
      <c r="I369" t="s">
        <v>1026</v>
      </c>
      <c r="J369">
        <v>58</v>
      </c>
      <c r="K369" t="s">
        <v>87</v>
      </c>
      <c r="L369" t="s">
        <v>88</v>
      </c>
      <c r="M369" t="s">
        <v>89</v>
      </c>
      <c r="N369">
        <v>2</v>
      </c>
      <c r="O369" s="1">
        <v>44679.367858796293</v>
      </c>
      <c r="P369" s="1">
        <v>44679.378171296295</v>
      </c>
      <c r="Q369">
        <v>532</v>
      </c>
      <c r="R369">
        <v>359</v>
      </c>
      <c r="S369" t="b">
        <v>0</v>
      </c>
      <c r="T369" t="s">
        <v>90</v>
      </c>
      <c r="U369" t="b">
        <v>0</v>
      </c>
      <c r="V369" t="s">
        <v>115</v>
      </c>
      <c r="W369" s="1">
        <v>44679.376805555556</v>
      </c>
      <c r="X369">
        <v>242</v>
      </c>
      <c r="Y369">
        <v>53</v>
      </c>
      <c r="Z369">
        <v>0</v>
      </c>
      <c r="AA369">
        <v>53</v>
      </c>
      <c r="AB369">
        <v>0</v>
      </c>
      <c r="AC369">
        <v>0</v>
      </c>
      <c r="AD369">
        <v>5</v>
      </c>
      <c r="AE369">
        <v>0</v>
      </c>
      <c r="AF369">
        <v>0</v>
      </c>
      <c r="AG369">
        <v>0</v>
      </c>
      <c r="AH369" t="s">
        <v>92</v>
      </c>
      <c r="AI369" s="1">
        <v>44679.378171296295</v>
      </c>
      <c r="AJ369">
        <v>117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5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hidden="1" x14ac:dyDescent="0.45">
      <c r="A370" t="s">
        <v>1027</v>
      </c>
      <c r="B370" t="s">
        <v>82</v>
      </c>
      <c r="C370" t="s">
        <v>1028</v>
      </c>
      <c r="D370" t="s">
        <v>84</v>
      </c>
      <c r="E370" s="2" t="str">
        <f>HYPERLINK("capsilon://?command=openfolder&amp;siteaddress=FAM.docvelocity-na8.net&amp;folderid=FX79D9CFAC-415E-A59D-6AC1-77DE16AA4489","FX22049761")</f>
        <v>FX22049761</v>
      </c>
      <c r="F370" t="s">
        <v>19</v>
      </c>
      <c r="G370" t="s">
        <v>19</v>
      </c>
      <c r="H370" t="s">
        <v>85</v>
      </c>
      <c r="I370" t="s">
        <v>1029</v>
      </c>
      <c r="J370">
        <v>242</v>
      </c>
      <c r="K370" t="s">
        <v>87</v>
      </c>
      <c r="L370" t="s">
        <v>88</v>
      </c>
      <c r="M370" t="s">
        <v>89</v>
      </c>
      <c r="N370">
        <v>2</v>
      </c>
      <c r="O370" s="1">
        <v>44679.375439814816</v>
      </c>
      <c r="P370" s="1">
        <v>44679.395925925928</v>
      </c>
      <c r="Q370">
        <v>119</v>
      </c>
      <c r="R370">
        <v>1651</v>
      </c>
      <c r="S370" t="b">
        <v>0</v>
      </c>
      <c r="T370" t="s">
        <v>90</v>
      </c>
      <c r="U370" t="b">
        <v>0</v>
      </c>
      <c r="V370" t="s">
        <v>115</v>
      </c>
      <c r="W370" s="1">
        <v>44679.390219907407</v>
      </c>
      <c r="X370">
        <v>1158</v>
      </c>
      <c r="Y370">
        <v>197</v>
      </c>
      <c r="Z370">
        <v>0</v>
      </c>
      <c r="AA370">
        <v>197</v>
      </c>
      <c r="AB370">
        <v>0</v>
      </c>
      <c r="AC370">
        <v>3</v>
      </c>
      <c r="AD370">
        <v>45</v>
      </c>
      <c r="AE370">
        <v>0</v>
      </c>
      <c r="AF370">
        <v>0</v>
      </c>
      <c r="AG370">
        <v>0</v>
      </c>
      <c r="AH370" t="s">
        <v>92</v>
      </c>
      <c r="AI370" s="1">
        <v>44679.395925925928</v>
      </c>
      <c r="AJ370">
        <v>493</v>
      </c>
      <c r="AK370">
        <v>1</v>
      </c>
      <c r="AL370">
        <v>0</v>
      </c>
      <c r="AM370">
        <v>1</v>
      </c>
      <c r="AN370">
        <v>0</v>
      </c>
      <c r="AO370">
        <v>0</v>
      </c>
      <c r="AP370">
        <v>44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hidden="1" x14ac:dyDescent="0.45">
      <c r="A371" t="s">
        <v>1030</v>
      </c>
      <c r="B371" t="s">
        <v>82</v>
      </c>
      <c r="C371" t="s">
        <v>1031</v>
      </c>
      <c r="D371" t="s">
        <v>84</v>
      </c>
      <c r="E371" s="2" t="str">
        <f>HYPERLINK("capsilon://?command=openfolder&amp;siteaddress=FAM.docvelocity-na8.net&amp;folderid=FXE35C579E-9FD0-FC4C-D84B-2B0CD0077F54","FX22049894")</f>
        <v>FX22049894</v>
      </c>
      <c r="F371" t="s">
        <v>19</v>
      </c>
      <c r="G371" t="s">
        <v>19</v>
      </c>
      <c r="H371" t="s">
        <v>85</v>
      </c>
      <c r="I371" t="s">
        <v>1032</v>
      </c>
      <c r="J371">
        <v>112</v>
      </c>
      <c r="K371" t="s">
        <v>87</v>
      </c>
      <c r="L371" t="s">
        <v>88</v>
      </c>
      <c r="M371" t="s">
        <v>89</v>
      </c>
      <c r="N371">
        <v>2</v>
      </c>
      <c r="O371" s="1">
        <v>44679.375613425924</v>
      </c>
      <c r="P371" s="1">
        <v>44679.402685185189</v>
      </c>
      <c r="Q371">
        <v>177</v>
      </c>
      <c r="R371">
        <v>2162</v>
      </c>
      <c r="S371" t="b">
        <v>0</v>
      </c>
      <c r="T371" t="s">
        <v>90</v>
      </c>
      <c r="U371" t="b">
        <v>0</v>
      </c>
      <c r="V371" t="s">
        <v>91</v>
      </c>
      <c r="W371" s="1">
        <v>44679.388993055552</v>
      </c>
      <c r="X371">
        <v>979</v>
      </c>
      <c r="Y371">
        <v>178</v>
      </c>
      <c r="Z371">
        <v>0</v>
      </c>
      <c r="AA371">
        <v>178</v>
      </c>
      <c r="AB371">
        <v>0</v>
      </c>
      <c r="AC371">
        <v>101</v>
      </c>
      <c r="AD371">
        <v>-66</v>
      </c>
      <c r="AE371">
        <v>0</v>
      </c>
      <c r="AF371">
        <v>0</v>
      </c>
      <c r="AG371">
        <v>0</v>
      </c>
      <c r="AH371" t="s">
        <v>96</v>
      </c>
      <c r="AI371" s="1">
        <v>44679.402685185189</v>
      </c>
      <c r="AJ371">
        <v>1183</v>
      </c>
      <c r="AK371">
        <v>3</v>
      </c>
      <c r="AL371">
        <v>0</v>
      </c>
      <c r="AM371">
        <v>3</v>
      </c>
      <c r="AN371">
        <v>0</v>
      </c>
      <c r="AO371">
        <v>3</v>
      </c>
      <c r="AP371">
        <v>-69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hidden="1" x14ac:dyDescent="0.45">
      <c r="A372" t="s">
        <v>1033</v>
      </c>
      <c r="B372" t="s">
        <v>82</v>
      </c>
      <c r="C372" t="s">
        <v>293</v>
      </c>
      <c r="D372" t="s">
        <v>84</v>
      </c>
      <c r="E372" s="2" t="str">
        <f>HYPERLINK("capsilon://?command=openfolder&amp;siteaddress=FAM.docvelocity-na8.net&amp;folderid=FX4B3F3133-AF09-C6B0-6674-BB76CE572800","FX22042739")</f>
        <v>FX22042739</v>
      </c>
      <c r="F372" t="s">
        <v>19</v>
      </c>
      <c r="G372" t="s">
        <v>19</v>
      </c>
      <c r="H372" t="s">
        <v>85</v>
      </c>
      <c r="I372" t="s">
        <v>1034</v>
      </c>
      <c r="J372">
        <v>0</v>
      </c>
      <c r="K372" t="s">
        <v>87</v>
      </c>
      <c r="L372" t="s">
        <v>88</v>
      </c>
      <c r="M372" t="s">
        <v>89</v>
      </c>
      <c r="N372">
        <v>2</v>
      </c>
      <c r="O372" s="1">
        <v>44679.44972222222</v>
      </c>
      <c r="P372" s="1">
        <v>44679.458090277774</v>
      </c>
      <c r="Q372">
        <v>104</v>
      </c>
      <c r="R372">
        <v>619</v>
      </c>
      <c r="S372" t="b">
        <v>0</v>
      </c>
      <c r="T372" t="s">
        <v>90</v>
      </c>
      <c r="U372" t="b">
        <v>0</v>
      </c>
      <c r="V372" t="s">
        <v>317</v>
      </c>
      <c r="W372" s="1">
        <v>44679.450995370367</v>
      </c>
      <c r="X372">
        <v>95</v>
      </c>
      <c r="Y372">
        <v>0</v>
      </c>
      <c r="Z372">
        <v>0</v>
      </c>
      <c r="AA372">
        <v>0</v>
      </c>
      <c r="AB372">
        <v>52</v>
      </c>
      <c r="AC372">
        <v>0</v>
      </c>
      <c r="AD372">
        <v>0</v>
      </c>
      <c r="AE372">
        <v>0</v>
      </c>
      <c r="AF372">
        <v>0</v>
      </c>
      <c r="AG372">
        <v>0</v>
      </c>
      <c r="AH372" t="s">
        <v>149</v>
      </c>
      <c r="AI372" s="1">
        <v>44679.458090277774</v>
      </c>
      <c r="AJ372">
        <v>134</v>
      </c>
      <c r="AK372">
        <v>0</v>
      </c>
      <c r="AL372">
        <v>0</v>
      </c>
      <c r="AM372">
        <v>0</v>
      </c>
      <c r="AN372">
        <v>52</v>
      </c>
      <c r="AO372">
        <v>0</v>
      </c>
      <c r="AP372">
        <v>0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hidden="1" x14ac:dyDescent="0.45">
      <c r="A373" t="s">
        <v>1035</v>
      </c>
      <c r="B373" t="s">
        <v>82</v>
      </c>
      <c r="C373" t="s">
        <v>1036</v>
      </c>
      <c r="D373" t="s">
        <v>84</v>
      </c>
      <c r="E373" s="2" t="str">
        <f>HYPERLINK("capsilon://?command=openfolder&amp;siteaddress=FAM.docvelocity-na8.net&amp;folderid=FXC1A9E904-266E-1BEF-656F-11BAE63013FD","FX22049559")</f>
        <v>FX22049559</v>
      </c>
      <c r="F373" t="s">
        <v>19</v>
      </c>
      <c r="G373" t="s">
        <v>19</v>
      </c>
      <c r="H373" t="s">
        <v>85</v>
      </c>
      <c r="I373" t="s">
        <v>1037</v>
      </c>
      <c r="J373">
        <v>392</v>
      </c>
      <c r="K373" t="s">
        <v>87</v>
      </c>
      <c r="L373" t="s">
        <v>88</v>
      </c>
      <c r="M373" t="s">
        <v>89</v>
      </c>
      <c r="N373">
        <v>2</v>
      </c>
      <c r="O373" s="1">
        <v>44679.476990740739</v>
      </c>
      <c r="P373" s="1">
        <v>44679.505335648151</v>
      </c>
      <c r="Q373">
        <v>193</v>
      </c>
      <c r="R373">
        <v>2256</v>
      </c>
      <c r="S373" t="b">
        <v>0</v>
      </c>
      <c r="T373" t="s">
        <v>90</v>
      </c>
      <c r="U373" t="b">
        <v>0</v>
      </c>
      <c r="V373" t="s">
        <v>131</v>
      </c>
      <c r="W373" s="1">
        <v>44679.49454861111</v>
      </c>
      <c r="X373">
        <v>1513</v>
      </c>
      <c r="Y373">
        <v>365</v>
      </c>
      <c r="Z373">
        <v>0</v>
      </c>
      <c r="AA373">
        <v>365</v>
      </c>
      <c r="AB373">
        <v>0</v>
      </c>
      <c r="AC373">
        <v>20</v>
      </c>
      <c r="AD373">
        <v>27</v>
      </c>
      <c r="AE373">
        <v>0</v>
      </c>
      <c r="AF373">
        <v>0</v>
      </c>
      <c r="AG373">
        <v>0</v>
      </c>
      <c r="AH373" t="s">
        <v>149</v>
      </c>
      <c r="AI373" s="1">
        <v>44679.505335648151</v>
      </c>
      <c r="AJ373">
        <v>743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27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hidden="1" x14ac:dyDescent="0.45">
      <c r="A374" t="s">
        <v>1038</v>
      </c>
      <c r="B374" t="s">
        <v>82</v>
      </c>
      <c r="C374" t="s">
        <v>559</v>
      </c>
      <c r="D374" t="s">
        <v>84</v>
      </c>
      <c r="E374" s="2" t="str">
        <f>HYPERLINK("capsilon://?command=openfolder&amp;siteaddress=FAM.docvelocity-na8.net&amp;folderid=FX551027BD-5485-0476-52ED-6A589C13F784","FX220313451")</f>
        <v>FX220313451</v>
      </c>
      <c r="F374" t="s">
        <v>19</v>
      </c>
      <c r="G374" t="s">
        <v>19</v>
      </c>
      <c r="H374" t="s">
        <v>85</v>
      </c>
      <c r="I374" t="s">
        <v>1039</v>
      </c>
      <c r="J374">
        <v>0</v>
      </c>
      <c r="K374" t="s">
        <v>87</v>
      </c>
      <c r="L374" t="s">
        <v>88</v>
      </c>
      <c r="M374" t="s">
        <v>89</v>
      </c>
      <c r="N374">
        <v>2</v>
      </c>
      <c r="O374" s="1">
        <v>44679.478472222225</v>
      </c>
      <c r="P374" s="1">
        <v>44679.496724537035</v>
      </c>
      <c r="Q374">
        <v>205</v>
      </c>
      <c r="R374">
        <v>1372</v>
      </c>
      <c r="S374" t="b">
        <v>0</v>
      </c>
      <c r="T374" t="s">
        <v>90</v>
      </c>
      <c r="U374" t="b">
        <v>0</v>
      </c>
      <c r="V374" t="s">
        <v>241</v>
      </c>
      <c r="W374" s="1">
        <v>44679.492905092593</v>
      </c>
      <c r="X374">
        <v>1161</v>
      </c>
      <c r="Y374">
        <v>52</v>
      </c>
      <c r="Z374">
        <v>0</v>
      </c>
      <c r="AA374">
        <v>52</v>
      </c>
      <c r="AB374">
        <v>0</v>
      </c>
      <c r="AC374">
        <v>32</v>
      </c>
      <c r="AD374">
        <v>-52</v>
      </c>
      <c r="AE374">
        <v>0</v>
      </c>
      <c r="AF374">
        <v>0</v>
      </c>
      <c r="AG374">
        <v>0</v>
      </c>
      <c r="AH374" t="s">
        <v>149</v>
      </c>
      <c r="AI374" s="1">
        <v>44679.496724537035</v>
      </c>
      <c r="AJ374">
        <v>211</v>
      </c>
      <c r="AK374">
        <v>1</v>
      </c>
      <c r="AL374">
        <v>0</v>
      </c>
      <c r="AM374">
        <v>1</v>
      </c>
      <c r="AN374">
        <v>0</v>
      </c>
      <c r="AO374">
        <v>1</v>
      </c>
      <c r="AP374">
        <v>-53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hidden="1" x14ac:dyDescent="0.45">
      <c r="A375" t="s">
        <v>1040</v>
      </c>
      <c r="B375" t="s">
        <v>82</v>
      </c>
      <c r="C375" t="s">
        <v>559</v>
      </c>
      <c r="D375" t="s">
        <v>84</v>
      </c>
      <c r="E375" s="2" t="str">
        <f>HYPERLINK("capsilon://?command=openfolder&amp;siteaddress=FAM.docvelocity-na8.net&amp;folderid=FX551027BD-5485-0476-52ED-6A589C13F784","FX220313451")</f>
        <v>FX220313451</v>
      </c>
      <c r="F375" t="s">
        <v>19</v>
      </c>
      <c r="G375" t="s">
        <v>19</v>
      </c>
      <c r="H375" t="s">
        <v>85</v>
      </c>
      <c r="I375" t="s">
        <v>1041</v>
      </c>
      <c r="J375">
        <v>0</v>
      </c>
      <c r="K375" t="s">
        <v>87</v>
      </c>
      <c r="L375" t="s">
        <v>88</v>
      </c>
      <c r="M375" t="s">
        <v>89</v>
      </c>
      <c r="N375">
        <v>2</v>
      </c>
      <c r="O375" s="1">
        <v>44679.479548611111</v>
      </c>
      <c r="P375" s="1">
        <v>44679.494247685187</v>
      </c>
      <c r="Q375">
        <v>474</v>
      </c>
      <c r="R375">
        <v>796</v>
      </c>
      <c r="S375" t="b">
        <v>0</v>
      </c>
      <c r="T375" t="s">
        <v>90</v>
      </c>
      <c r="U375" t="b">
        <v>0</v>
      </c>
      <c r="V375" t="s">
        <v>347</v>
      </c>
      <c r="W375" s="1">
        <v>44679.486956018518</v>
      </c>
      <c r="X375">
        <v>602</v>
      </c>
      <c r="Y375">
        <v>52</v>
      </c>
      <c r="Z375">
        <v>0</v>
      </c>
      <c r="AA375">
        <v>52</v>
      </c>
      <c r="AB375">
        <v>0</v>
      </c>
      <c r="AC375">
        <v>32</v>
      </c>
      <c r="AD375">
        <v>-52</v>
      </c>
      <c r="AE375">
        <v>0</v>
      </c>
      <c r="AF375">
        <v>0</v>
      </c>
      <c r="AG375">
        <v>0</v>
      </c>
      <c r="AH375" t="s">
        <v>149</v>
      </c>
      <c r="AI375" s="1">
        <v>44679.494247685187</v>
      </c>
      <c r="AJ375">
        <v>194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-52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hidden="1" x14ac:dyDescent="0.45">
      <c r="A376" t="s">
        <v>1042</v>
      </c>
      <c r="B376" t="s">
        <v>82</v>
      </c>
      <c r="C376" t="s">
        <v>756</v>
      </c>
      <c r="D376" t="s">
        <v>84</v>
      </c>
      <c r="E376" s="2" t="str">
        <f>HYPERLINK("capsilon://?command=openfolder&amp;siteaddress=FAM.docvelocity-na8.net&amp;folderid=FX5B69EA6A-D987-D67E-295A-51581DC59D89","FX22046747")</f>
        <v>FX22046747</v>
      </c>
      <c r="F376" t="s">
        <v>19</v>
      </c>
      <c r="G376" t="s">
        <v>19</v>
      </c>
      <c r="H376" t="s">
        <v>85</v>
      </c>
      <c r="I376" t="s">
        <v>1043</v>
      </c>
      <c r="J376">
        <v>28</v>
      </c>
      <c r="K376" t="s">
        <v>87</v>
      </c>
      <c r="L376" t="s">
        <v>88</v>
      </c>
      <c r="M376" t="s">
        <v>89</v>
      </c>
      <c r="N376">
        <v>1</v>
      </c>
      <c r="O376" s="1">
        <v>44679.480358796296</v>
      </c>
      <c r="P376" s="1">
        <v>44679.510231481479</v>
      </c>
      <c r="Q376">
        <v>1982</v>
      </c>
      <c r="R376">
        <v>599</v>
      </c>
      <c r="S376" t="b">
        <v>0</v>
      </c>
      <c r="T376" t="s">
        <v>90</v>
      </c>
      <c r="U376" t="b">
        <v>0</v>
      </c>
      <c r="V376" t="s">
        <v>176</v>
      </c>
      <c r="W376" s="1">
        <v>44679.510231481479</v>
      </c>
      <c r="X376">
        <v>173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28</v>
      </c>
      <c r="AE376">
        <v>21</v>
      </c>
      <c r="AF376">
        <v>0</v>
      </c>
      <c r="AG376">
        <v>1</v>
      </c>
      <c r="AH376" t="s">
        <v>90</v>
      </c>
      <c r="AI376" t="s">
        <v>90</v>
      </c>
      <c r="AJ376" t="s">
        <v>90</v>
      </c>
      <c r="AK376" t="s">
        <v>90</v>
      </c>
      <c r="AL376" t="s">
        <v>90</v>
      </c>
      <c r="AM376" t="s">
        <v>90</v>
      </c>
      <c r="AN376" t="s">
        <v>90</v>
      </c>
      <c r="AO376" t="s">
        <v>90</v>
      </c>
      <c r="AP376" t="s">
        <v>90</v>
      </c>
      <c r="AQ376" t="s">
        <v>90</v>
      </c>
      <c r="AR376" t="s">
        <v>90</v>
      </c>
      <c r="AS376" t="s">
        <v>90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hidden="1" x14ac:dyDescent="0.45">
      <c r="A377" t="s">
        <v>1044</v>
      </c>
      <c r="B377" t="s">
        <v>82</v>
      </c>
      <c r="C377" t="s">
        <v>214</v>
      </c>
      <c r="D377" t="s">
        <v>84</v>
      </c>
      <c r="E377" s="2" t="str">
        <f>HYPERLINK("capsilon://?command=openfolder&amp;siteaddress=FAM.docvelocity-na8.net&amp;folderid=FX9A76284F-D2F7-46E1-ED3B-00232D319279","FX22043240")</f>
        <v>FX22043240</v>
      </c>
      <c r="F377" t="s">
        <v>19</v>
      </c>
      <c r="G377" t="s">
        <v>19</v>
      </c>
      <c r="H377" t="s">
        <v>85</v>
      </c>
      <c r="I377" t="s">
        <v>1045</v>
      </c>
      <c r="J377">
        <v>106</v>
      </c>
      <c r="K377" t="s">
        <v>87</v>
      </c>
      <c r="L377" t="s">
        <v>88</v>
      </c>
      <c r="M377" t="s">
        <v>89</v>
      </c>
      <c r="N377">
        <v>2</v>
      </c>
      <c r="O377" s="1">
        <v>44679.493090277778</v>
      </c>
      <c r="P377" s="1">
        <v>44679.509270833332</v>
      </c>
      <c r="Q377">
        <v>175</v>
      </c>
      <c r="R377">
        <v>1223</v>
      </c>
      <c r="S377" t="b">
        <v>0</v>
      </c>
      <c r="T377" t="s">
        <v>90</v>
      </c>
      <c r="U377" t="b">
        <v>0</v>
      </c>
      <c r="V377" t="s">
        <v>111</v>
      </c>
      <c r="W377" s="1">
        <v>44679.502824074072</v>
      </c>
      <c r="X377">
        <v>837</v>
      </c>
      <c r="Y377">
        <v>96</v>
      </c>
      <c r="Z377">
        <v>0</v>
      </c>
      <c r="AA377">
        <v>96</v>
      </c>
      <c r="AB377">
        <v>0</v>
      </c>
      <c r="AC377">
        <v>1</v>
      </c>
      <c r="AD377">
        <v>10</v>
      </c>
      <c r="AE377">
        <v>0</v>
      </c>
      <c r="AF377">
        <v>0</v>
      </c>
      <c r="AG377">
        <v>0</v>
      </c>
      <c r="AH377" t="s">
        <v>135</v>
      </c>
      <c r="AI377" s="1">
        <v>44679.509270833332</v>
      </c>
      <c r="AJ377">
        <v>386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10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hidden="1" x14ac:dyDescent="0.45">
      <c r="A378" t="s">
        <v>1046</v>
      </c>
      <c r="B378" t="s">
        <v>82</v>
      </c>
      <c r="C378" t="s">
        <v>1047</v>
      </c>
      <c r="D378" t="s">
        <v>84</v>
      </c>
      <c r="E378" s="2" t="str">
        <f>HYPERLINK("capsilon://?command=openfolder&amp;siteaddress=FAM.docvelocity-na8.net&amp;folderid=FX89182E96-A34D-A0E6-25C8-BF5D9D29315C","FX22044555")</f>
        <v>FX22044555</v>
      </c>
      <c r="F378" t="s">
        <v>19</v>
      </c>
      <c r="G378" t="s">
        <v>19</v>
      </c>
      <c r="H378" t="s">
        <v>85</v>
      </c>
      <c r="I378" t="s">
        <v>1048</v>
      </c>
      <c r="J378">
        <v>66</v>
      </c>
      <c r="K378" t="s">
        <v>87</v>
      </c>
      <c r="L378" t="s">
        <v>88</v>
      </c>
      <c r="M378" t="s">
        <v>89</v>
      </c>
      <c r="N378">
        <v>1</v>
      </c>
      <c r="O378" s="1">
        <v>44679.501747685186</v>
      </c>
      <c r="P378" s="1">
        <v>44679.51489583333</v>
      </c>
      <c r="Q378">
        <v>21</v>
      </c>
      <c r="R378">
        <v>1115</v>
      </c>
      <c r="S378" t="b">
        <v>0</v>
      </c>
      <c r="T378" t="s">
        <v>90</v>
      </c>
      <c r="U378" t="b">
        <v>0</v>
      </c>
      <c r="V378" t="s">
        <v>192</v>
      </c>
      <c r="W378" s="1">
        <v>44679.51489583333</v>
      </c>
      <c r="X378">
        <v>871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66</v>
      </c>
      <c r="AE378">
        <v>54</v>
      </c>
      <c r="AF378">
        <v>0</v>
      </c>
      <c r="AG378">
        <v>9</v>
      </c>
      <c r="AH378" t="s">
        <v>90</v>
      </c>
      <c r="AI378" t="s">
        <v>90</v>
      </c>
      <c r="AJ378" t="s">
        <v>90</v>
      </c>
      <c r="AK378" t="s">
        <v>90</v>
      </c>
      <c r="AL378" t="s">
        <v>90</v>
      </c>
      <c r="AM378" t="s">
        <v>90</v>
      </c>
      <c r="AN378" t="s">
        <v>90</v>
      </c>
      <c r="AO378" t="s">
        <v>90</v>
      </c>
      <c r="AP378" t="s">
        <v>90</v>
      </c>
      <c r="AQ378" t="s">
        <v>90</v>
      </c>
      <c r="AR378" t="s">
        <v>90</v>
      </c>
      <c r="AS378" t="s">
        <v>90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hidden="1" x14ac:dyDescent="0.45">
      <c r="A379" t="s">
        <v>1049</v>
      </c>
      <c r="B379" t="s">
        <v>82</v>
      </c>
      <c r="C379" t="s">
        <v>769</v>
      </c>
      <c r="D379" t="s">
        <v>84</v>
      </c>
      <c r="E379" s="2" t="str">
        <f>HYPERLINK("capsilon://?command=openfolder&amp;siteaddress=FAM.docvelocity-na8.net&amp;folderid=FX4573665E-60A4-EF71-E4C7-AB8E6E3DD73B","FX220212166")</f>
        <v>FX220212166</v>
      </c>
      <c r="F379" t="s">
        <v>19</v>
      </c>
      <c r="G379" t="s">
        <v>19</v>
      </c>
      <c r="H379" t="s">
        <v>85</v>
      </c>
      <c r="I379" t="s">
        <v>1050</v>
      </c>
      <c r="J379">
        <v>0</v>
      </c>
      <c r="K379" t="s">
        <v>87</v>
      </c>
      <c r="L379" t="s">
        <v>88</v>
      </c>
      <c r="M379" t="s">
        <v>89</v>
      </c>
      <c r="N379">
        <v>2</v>
      </c>
      <c r="O379" s="1">
        <v>44679.509606481479</v>
      </c>
      <c r="P379" s="1">
        <v>44679.51425925926</v>
      </c>
      <c r="Q379">
        <v>27</v>
      </c>
      <c r="R379">
        <v>375</v>
      </c>
      <c r="S379" t="b">
        <v>0</v>
      </c>
      <c r="T379" t="s">
        <v>90</v>
      </c>
      <c r="U379" t="b">
        <v>0</v>
      </c>
      <c r="V379" t="s">
        <v>111</v>
      </c>
      <c r="W379" s="1">
        <v>44679.512881944444</v>
      </c>
      <c r="X379">
        <v>280</v>
      </c>
      <c r="Y379">
        <v>9</v>
      </c>
      <c r="Z379">
        <v>0</v>
      </c>
      <c r="AA379">
        <v>9</v>
      </c>
      <c r="AB379">
        <v>0</v>
      </c>
      <c r="AC379">
        <v>1</v>
      </c>
      <c r="AD379">
        <v>-9</v>
      </c>
      <c r="AE379">
        <v>0</v>
      </c>
      <c r="AF379">
        <v>0</v>
      </c>
      <c r="AG379">
        <v>0</v>
      </c>
      <c r="AH379" t="s">
        <v>135</v>
      </c>
      <c r="AI379" s="1">
        <v>44679.51425925926</v>
      </c>
      <c r="AJ379">
        <v>95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-9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hidden="1" x14ac:dyDescent="0.45">
      <c r="A380" t="s">
        <v>1051</v>
      </c>
      <c r="B380" t="s">
        <v>82</v>
      </c>
      <c r="C380" t="s">
        <v>756</v>
      </c>
      <c r="D380" t="s">
        <v>84</v>
      </c>
      <c r="E380" s="2" t="str">
        <f>HYPERLINK("capsilon://?command=openfolder&amp;siteaddress=FAM.docvelocity-na8.net&amp;folderid=FX5B69EA6A-D987-D67E-295A-51581DC59D89","FX22046747")</f>
        <v>FX22046747</v>
      </c>
      <c r="F380" t="s">
        <v>19</v>
      </c>
      <c r="G380" t="s">
        <v>19</v>
      </c>
      <c r="H380" t="s">
        <v>85</v>
      </c>
      <c r="I380" t="s">
        <v>1043</v>
      </c>
      <c r="J380">
        <v>28</v>
      </c>
      <c r="K380" t="s">
        <v>87</v>
      </c>
      <c r="L380" t="s">
        <v>88</v>
      </c>
      <c r="M380" t="s">
        <v>89</v>
      </c>
      <c r="N380">
        <v>2</v>
      </c>
      <c r="O380" s="1">
        <v>44679.510682870372</v>
      </c>
      <c r="P380" s="1">
        <v>44679.526331018518</v>
      </c>
      <c r="Q380">
        <v>528</v>
      </c>
      <c r="R380">
        <v>824</v>
      </c>
      <c r="S380" t="b">
        <v>0</v>
      </c>
      <c r="T380" t="s">
        <v>90</v>
      </c>
      <c r="U380" t="b">
        <v>1</v>
      </c>
      <c r="V380" t="s">
        <v>176</v>
      </c>
      <c r="W380" s="1">
        <v>44679.515682870369</v>
      </c>
      <c r="X380">
        <v>431</v>
      </c>
      <c r="Y380">
        <v>21</v>
      </c>
      <c r="Z380">
        <v>0</v>
      </c>
      <c r="AA380">
        <v>21</v>
      </c>
      <c r="AB380">
        <v>0</v>
      </c>
      <c r="AC380">
        <v>19</v>
      </c>
      <c r="AD380">
        <v>7</v>
      </c>
      <c r="AE380">
        <v>0</v>
      </c>
      <c r="AF380">
        <v>0</v>
      </c>
      <c r="AG380">
        <v>0</v>
      </c>
      <c r="AH380" t="s">
        <v>135</v>
      </c>
      <c r="AI380" s="1">
        <v>44679.526331018518</v>
      </c>
      <c r="AJ380">
        <v>188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7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hidden="1" x14ac:dyDescent="0.45">
      <c r="A381" t="s">
        <v>1052</v>
      </c>
      <c r="B381" t="s">
        <v>82</v>
      </c>
      <c r="C381" t="s">
        <v>886</v>
      </c>
      <c r="D381" t="s">
        <v>84</v>
      </c>
      <c r="E381" s="2" t="str">
        <f>HYPERLINK("capsilon://?command=openfolder&amp;siteaddress=FAM.docvelocity-na8.net&amp;folderid=FX41327728-E28A-EA0B-0D64-96C5AC68CDC6","FX22047248")</f>
        <v>FX22047248</v>
      </c>
      <c r="F381" t="s">
        <v>19</v>
      </c>
      <c r="G381" t="s">
        <v>19</v>
      </c>
      <c r="H381" t="s">
        <v>85</v>
      </c>
      <c r="I381" t="s">
        <v>1053</v>
      </c>
      <c r="J381">
        <v>28</v>
      </c>
      <c r="K381" t="s">
        <v>87</v>
      </c>
      <c r="L381" t="s">
        <v>88</v>
      </c>
      <c r="M381" t="s">
        <v>89</v>
      </c>
      <c r="N381">
        <v>2</v>
      </c>
      <c r="O381" s="1">
        <v>44679.516828703701</v>
      </c>
      <c r="P381" s="1">
        <v>44679.528935185182</v>
      </c>
      <c r="Q381">
        <v>626</v>
      </c>
      <c r="R381">
        <v>420</v>
      </c>
      <c r="S381" t="b">
        <v>0</v>
      </c>
      <c r="T381" t="s">
        <v>90</v>
      </c>
      <c r="U381" t="b">
        <v>0</v>
      </c>
      <c r="V381" t="s">
        <v>192</v>
      </c>
      <c r="W381" s="1">
        <v>44679.519097222219</v>
      </c>
      <c r="X381">
        <v>196</v>
      </c>
      <c r="Y381">
        <v>21</v>
      </c>
      <c r="Z381">
        <v>0</v>
      </c>
      <c r="AA381">
        <v>21</v>
      </c>
      <c r="AB381">
        <v>0</v>
      </c>
      <c r="AC381">
        <v>0</v>
      </c>
      <c r="AD381">
        <v>7</v>
      </c>
      <c r="AE381">
        <v>0</v>
      </c>
      <c r="AF381">
        <v>0</v>
      </c>
      <c r="AG381">
        <v>0</v>
      </c>
      <c r="AH381" t="s">
        <v>135</v>
      </c>
      <c r="AI381" s="1">
        <v>44679.528935185182</v>
      </c>
      <c r="AJ381">
        <v>224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7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hidden="1" x14ac:dyDescent="0.45">
      <c r="A382" t="s">
        <v>1054</v>
      </c>
      <c r="B382" t="s">
        <v>82</v>
      </c>
      <c r="C382" t="s">
        <v>1047</v>
      </c>
      <c r="D382" t="s">
        <v>84</v>
      </c>
      <c r="E382" s="2" t="str">
        <f>HYPERLINK("capsilon://?command=openfolder&amp;siteaddress=FAM.docvelocity-na8.net&amp;folderid=FX89182E96-A34D-A0E6-25C8-BF5D9D29315C","FX22044555")</f>
        <v>FX22044555</v>
      </c>
      <c r="F382" t="s">
        <v>19</v>
      </c>
      <c r="G382" t="s">
        <v>19</v>
      </c>
      <c r="H382" t="s">
        <v>85</v>
      </c>
      <c r="I382" t="s">
        <v>1048</v>
      </c>
      <c r="J382">
        <v>262</v>
      </c>
      <c r="K382" t="s">
        <v>87</v>
      </c>
      <c r="L382" t="s">
        <v>88</v>
      </c>
      <c r="M382" t="s">
        <v>89</v>
      </c>
      <c r="N382">
        <v>2</v>
      </c>
      <c r="O382" s="1">
        <v>44679.517881944441</v>
      </c>
      <c r="P382" s="1">
        <v>44679.591099537036</v>
      </c>
      <c r="Q382">
        <v>3724</v>
      </c>
      <c r="R382">
        <v>2602</v>
      </c>
      <c r="S382" t="b">
        <v>0</v>
      </c>
      <c r="T382" t="s">
        <v>90</v>
      </c>
      <c r="U382" t="b">
        <v>1</v>
      </c>
      <c r="V382" t="s">
        <v>799</v>
      </c>
      <c r="W382" s="1">
        <v>44679.536597222221</v>
      </c>
      <c r="X382">
        <v>1559</v>
      </c>
      <c r="Y382">
        <v>159</v>
      </c>
      <c r="Z382">
        <v>0</v>
      </c>
      <c r="AA382">
        <v>159</v>
      </c>
      <c r="AB382">
        <v>42</v>
      </c>
      <c r="AC382">
        <v>25</v>
      </c>
      <c r="AD382">
        <v>103</v>
      </c>
      <c r="AE382">
        <v>0</v>
      </c>
      <c r="AF382">
        <v>0</v>
      </c>
      <c r="AG382">
        <v>0</v>
      </c>
      <c r="AH382" t="s">
        <v>135</v>
      </c>
      <c r="AI382" s="1">
        <v>44679.591099537036</v>
      </c>
      <c r="AJ382">
        <v>960</v>
      </c>
      <c r="AK382">
        <v>3</v>
      </c>
      <c r="AL382">
        <v>0</v>
      </c>
      <c r="AM382">
        <v>3</v>
      </c>
      <c r="AN382">
        <v>42</v>
      </c>
      <c r="AO382">
        <v>3</v>
      </c>
      <c r="AP382">
        <v>100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hidden="1" x14ac:dyDescent="0.45">
      <c r="A383" t="s">
        <v>1055</v>
      </c>
      <c r="B383" t="s">
        <v>82</v>
      </c>
      <c r="C383" t="s">
        <v>946</v>
      </c>
      <c r="D383" t="s">
        <v>84</v>
      </c>
      <c r="E383" s="2" t="str">
        <f>HYPERLINK("capsilon://?command=openfolder&amp;siteaddress=FAM.docvelocity-na8.net&amp;folderid=FX543A9A46-3EA8-C949-43BD-F0A227D76859","FX22046853")</f>
        <v>FX22046853</v>
      </c>
      <c r="F383" t="s">
        <v>19</v>
      </c>
      <c r="G383" t="s">
        <v>19</v>
      </c>
      <c r="H383" t="s">
        <v>85</v>
      </c>
      <c r="I383" t="s">
        <v>1056</v>
      </c>
      <c r="J383">
        <v>0</v>
      </c>
      <c r="K383" t="s">
        <v>87</v>
      </c>
      <c r="L383" t="s">
        <v>88</v>
      </c>
      <c r="M383" t="s">
        <v>89</v>
      </c>
      <c r="N383">
        <v>2</v>
      </c>
      <c r="O383" s="1">
        <v>44679.544976851852</v>
      </c>
      <c r="P383" s="1">
        <v>44679.591319444444</v>
      </c>
      <c r="Q383">
        <v>3762</v>
      </c>
      <c r="R383">
        <v>242</v>
      </c>
      <c r="S383" t="b">
        <v>0</v>
      </c>
      <c r="T383" t="s">
        <v>90</v>
      </c>
      <c r="U383" t="b">
        <v>0</v>
      </c>
      <c r="V383" t="s">
        <v>799</v>
      </c>
      <c r="W383" s="1">
        <v>44679.553703703707</v>
      </c>
      <c r="X383">
        <v>184</v>
      </c>
      <c r="Y383">
        <v>0</v>
      </c>
      <c r="Z383">
        <v>0</v>
      </c>
      <c r="AA383">
        <v>0</v>
      </c>
      <c r="AB383">
        <v>52</v>
      </c>
      <c r="AC383">
        <v>1</v>
      </c>
      <c r="AD383">
        <v>0</v>
      </c>
      <c r="AE383">
        <v>0</v>
      </c>
      <c r="AF383">
        <v>0</v>
      </c>
      <c r="AG383">
        <v>0</v>
      </c>
      <c r="AH383" t="s">
        <v>135</v>
      </c>
      <c r="AI383" s="1">
        <v>44679.591319444444</v>
      </c>
      <c r="AJ383">
        <v>18</v>
      </c>
      <c r="AK383">
        <v>0</v>
      </c>
      <c r="AL383">
        <v>0</v>
      </c>
      <c r="AM383">
        <v>0</v>
      </c>
      <c r="AN383">
        <v>52</v>
      </c>
      <c r="AO383">
        <v>0</v>
      </c>
      <c r="AP383">
        <v>0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hidden="1" x14ac:dyDescent="0.45">
      <c r="A384" t="s">
        <v>1057</v>
      </c>
      <c r="B384" t="s">
        <v>82</v>
      </c>
      <c r="C384" t="s">
        <v>1058</v>
      </c>
      <c r="D384" t="s">
        <v>84</v>
      </c>
      <c r="E384" s="2" t="str">
        <f>HYPERLINK("capsilon://?command=openfolder&amp;siteaddress=FAM.docvelocity-na8.net&amp;folderid=FX2D1555C9-8218-9571-AD0E-3347EE5563D5","FX22048358")</f>
        <v>FX22048358</v>
      </c>
      <c r="F384" t="s">
        <v>19</v>
      </c>
      <c r="G384" t="s">
        <v>19</v>
      </c>
      <c r="H384" t="s">
        <v>85</v>
      </c>
      <c r="I384" t="s">
        <v>1059</v>
      </c>
      <c r="J384">
        <v>246</v>
      </c>
      <c r="K384" t="s">
        <v>87</v>
      </c>
      <c r="L384" t="s">
        <v>88</v>
      </c>
      <c r="M384" t="s">
        <v>89</v>
      </c>
      <c r="N384">
        <v>2</v>
      </c>
      <c r="O384" s="1">
        <v>44679.567106481481</v>
      </c>
      <c r="P384" s="1">
        <v>44679.626307870371</v>
      </c>
      <c r="Q384">
        <v>3564</v>
      </c>
      <c r="R384">
        <v>1551</v>
      </c>
      <c r="S384" t="b">
        <v>0</v>
      </c>
      <c r="T384" t="s">
        <v>90</v>
      </c>
      <c r="U384" t="b">
        <v>0</v>
      </c>
      <c r="V384" t="s">
        <v>192</v>
      </c>
      <c r="W384" s="1">
        <v>44679.585474537038</v>
      </c>
      <c r="X384">
        <v>823</v>
      </c>
      <c r="Y384">
        <v>205</v>
      </c>
      <c r="Z384">
        <v>0</v>
      </c>
      <c r="AA384">
        <v>205</v>
      </c>
      <c r="AB384">
        <v>0</v>
      </c>
      <c r="AC384">
        <v>11</v>
      </c>
      <c r="AD384">
        <v>41</v>
      </c>
      <c r="AE384">
        <v>0</v>
      </c>
      <c r="AF384">
        <v>0</v>
      </c>
      <c r="AG384">
        <v>0</v>
      </c>
      <c r="AH384" t="s">
        <v>185</v>
      </c>
      <c r="AI384" s="1">
        <v>44679.626307870371</v>
      </c>
      <c r="AJ384">
        <v>556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41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hidden="1" x14ac:dyDescent="0.45">
      <c r="A385" t="s">
        <v>1060</v>
      </c>
      <c r="B385" t="s">
        <v>82</v>
      </c>
      <c r="C385" t="s">
        <v>556</v>
      </c>
      <c r="D385" t="s">
        <v>84</v>
      </c>
      <c r="E385" s="2" t="str">
        <f>HYPERLINK("capsilon://?command=openfolder&amp;siteaddress=FAM.docvelocity-na8.net&amp;folderid=FX244C2AC3-2411-BDED-1134-D46814E298A0","FX22037354")</f>
        <v>FX22037354</v>
      </c>
      <c r="F385" t="s">
        <v>19</v>
      </c>
      <c r="G385" t="s">
        <v>19</v>
      </c>
      <c r="H385" t="s">
        <v>85</v>
      </c>
      <c r="I385" t="s">
        <v>1061</v>
      </c>
      <c r="J385">
        <v>83</v>
      </c>
      <c r="K385" t="s">
        <v>87</v>
      </c>
      <c r="L385" t="s">
        <v>88</v>
      </c>
      <c r="M385" t="s">
        <v>89</v>
      </c>
      <c r="N385">
        <v>2</v>
      </c>
      <c r="O385" s="1">
        <v>44679.56722222222</v>
      </c>
      <c r="P385" s="1">
        <v>44679.62940972222</v>
      </c>
      <c r="Q385">
        <v>4309</v>
      </c>
      <c r="R385">
        <v>1064</v>
      </c>
      <c r="S385" t="b">
        <v>0</v>
      </c>
      <c r="T385" t="s">
        <v>90</v>
      </c>
      <c r="U385" t="b">
        <v>0</v>
      </c>
      <c r="V385" t="s">
        <v>799</v>
      </c>
      <c r="W385" s="1">
        <v>44679.588310185187</v>
      </c>
      <c r="X385">
        <v>733</v>
      </c>
      <c r="Y385">
        <v>73</v>
      </c>
      <c r="Z385">
        <v>0</v>
      </c>
      <c r="AA385">
        <v>73</v>
      </c>
      <c r="AB385">
        <v>0</v>
      </c>
      <c r="AC385">
        <v>34</v>
      </c>
      <c r="AD385">
        <v>10</v>
      </c>
      <c r="AE385">
        <v>0</v>
      </c>
      <c r="AF385">
        <v>0</v>
      </c>
      <c r="AG385">
        <v>0</v>
      </c>
      <c r="AH385" t="s">
        <v>103</v>
      </c>
      <c r="AI385" s="1">
        <v>44679.62940972222</v>
      </c>
      <c r="AJ385">
        <v>306</v>
      </c>
      <c r="AK385">
        <v>5</v>
      </c>
      <c r="AL385">
        <v>0</v>
      </c>
      <c r="AM385">
        <v>5</v>
      </c>
      <c r="AN385">
        <v>0</v>
      </c>
      <c r="AO385">
        <v>4</v>
      </c>
      <c r="AP385">
        <v>5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hidden="1" x14ac:dyDescent="0.45">
      <c r="A386" t="s">
        <v>1062</v>
      </c>
      <c r="B386" t="s">
        <v>82</v>
      </c>
      <c r="C386" t="s">
        <v>743</v>
      </c>
      <c r="D386" t="s">
        <v>84</v>
      </c>
      <c r="E386" s="2" t="str">
        <f>HYPERLINK("capsilon://?command=openfolder&amp;siteaddress=FAM.docvelocity-na8.net&amp;folderid=FX45C3067D-E07E-9415-EB01-9192AE9F9BD9","FX220313324")</f>
        <v>FX220313324</v>
      </c>
      <c r="F386" t="s">
        <v>19</v>
      </c>
      <c r="G386" t="s">
        <v>19</v>
      </c>
      <c r="H386" t="s">
        <v>85</v>
      </c>
      <c r="I386" t="s">
        <v>1063</v>
      </c>
      <c r="J386">
        <v>0</v>
      </c>
      <c r="K386" t="s">
        <v>486</v>
      </c>
      <c r="L386" t="s">
        <v>19</v>
      </c>
      <c r="M386" t="s">
        <v>84</v>
      </c>
      <c r="N386">
        <v>0</v>
      </c>
      <c r="O386" s="1">
        <v>44679.577245370368</v>
      </c>
      <c r="P386" s="1">
        <v>44679.577638888892</v>
      </c>
      <c r="Q386">
        <v>34</v>
      </c>
      <c r="R386">
        <v>0</v>
      </c>
      <c r="S386" t="b">
        <v>0</v>
      </c>
      <c r="T386" t="s">
        <v>90</v>
      </c>
      <c r="U386" t="b">
        <v>0</v>
      </c>
      <c r="V386" t="s">
        <v>90</v>
      </c>
      <c r="W386" t="s">
        <v>90</v>
      </c>
      <c r="X386" t="s">
        <v>90</v>
      </c>
      <c r="Y386" t="s">
        <v>90</v>
      </c>
      <c r="Z386" t="s">
        <v>90</v>
      </c>
      <c r="AA386" t="s">
        <v>90</v>
      </c>
      <c r="AB386" t="s">
        <v>90</v>
      </c>
      <c r="AC386" t="s">
        <v>90</v>
      </c>
      <c r="AD386" t="s">
        <v>90</v>
      </c>
      <c r="AE386" t="s">
        <v>90</v>
      </c>
      <c r="AF386" t="s">
        <v>90</v>
      </c>
      <c r="AG386" t="s">
        <v>90</v>
      </c>
      <c r="AH386" t="s">
        <v>90</v>
      </c>
      <c r="AI386" t="s">
        <v>90</v>
      </c>
      <c r="AJ386" t="s">
        <v>90</v>
      </c>
      <c r="AK386" t="s">
        <v>90</v>
      </c>
      <c r="AL386" t="s">
        <v>90</v>
      </c>
      <c r="AM386" t="s">
        <v>90</v>
      </c>
      <c r="AN386" t="s">
        <v>90</v>
      </c>
      <c r="AO386" t="s">
        <v>90</v>
      </c>
      <c r="AP386" t="s">
        <v>90</v>
      </c>
      <c r="AQ386" t="s">
        <v>90</v>
      </c>
      <c r="AR386" t="s">
        <v>90</v>
      </c>
      <c r="AS386" t="s">
        <v>90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hidden="1" x14ac:dyDescent="0.45">
      <c r="A387" t="s">
        <v>1064</v>
      </c>
      <c r="B387" t="s">
        <v>82</v>
      </c>
      <c r="C387" t="s">
        <v>617</v>
      </c>
      <c r="D387" t="s">
        <v>84</v>
      </c>
      <c r="E387" s="2" t="str">
        <f>HYPERLINK("capsilon://?command=openfolder&amp;siteaddress=FAM.docvelocity-na8.net&amp;folderid=FX96BD537E-E633-F0B5-1A53-E32053624DA7","FX22044480")</f>
        <v>FX22044480</v>
      </c>
      <c r="F387" t="s">
        <v>19</v>
      </c>
      <c r="G387" t="s">
        <v>19</v>
      </c>
      <c r="H387" t="s">
        <v>85</v>
      </c>
      <c r="I387" t="s">
        <v>1065</v>
      </c>
      <c r="J387">
        <v>0</v>
      </c>
      <c r="K387" t="s">
        <v>87</v>
      </c>
      <c r="L387" t="s">
        <v>88</v>
      </c>
      <c r="M387" t="s">
        <v>89</v>
      </c>
      <c r="N387">
        <v>2</v>
      </c>
      <c r="O387" s="1">
        <v>44679.579641203702</v>
      </c>
      <c r="P387" s="1">
        <v>44679.617534722223</v>
      </c>
      <c r="Q387">
        <v>2648</v>
      </c>
      <c r="R387">
        <v>626</v>
      </c>
      <c r="S387" t="b">
        <v>0</v>
      </c>
      <c r="T387" t="s">
        <v>90</v>
      </c>
      <c r="U387" t="b">
        <v>1</v>
      </c>
      <c r="V387" t="s">
        <v>356</v>
      </c>
      <c r="W387" s="1">
        <v>44679.586504629631</v>
      </c>
      <c r="X387">
        <v>397</v>
      </c>
      <c r="Y387">
        <v>37</v>
      </c>
      <c r="Z387">
        <v>0</v>
      </c>
      <c r="AA387">
        <v>37</v>
      </c>
      <c r="AB387">
        <v>0</v>
      </c>
      <c r="AC387">
        <v>20</v>
      </c>
      <c r="AD387">
        <v>-37</v>
      </c>
      <c r="AE387">
        <v>0</v>
      </c>
      <c r="AF387">
        <v>0</v>
      </c>
      <c r="AG387">
        <v>0</v>
      </c>
      <c r="AH387" t="s">
        <v>185</v>
      </c>
      <c r="AI387" s="1">
        <v>44679.617534722223</v>
      </c>
      <c r="AJ387">
        <v>200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-37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hidden="1" x14ac:dyDescent="0.45">
      <c r="A388" t="s">
        <v>1066</v>
      </c>
      <c r="B388" t="s">
        <v>82</v>
      </c>
      <c r="C388" t="s">
        <v>1067</v>
      </c>
      <c r="D388" t="s">
        <v>84</v>
      </c>
      <c r="E388" s="2" t="str">
        <f>HYPERLINK("capsilon://?command=openfolder&amp;siteaddress=FAM.docvelocity-na8.net&amp;folderid=FXB5F00D77-7CE2-C663-B879-9132EBD17970","FX22049469")</f>
        <v>FX22049469</v>
      </c>
      <c r="F388" t="s">
        <v>19</v>
      </c>
      <c r="G388" t="s">
        <v>19</v>
      </c>
      <c r="H388" t="s">
        <v>85</v>
      </c>
      <c r="I388" t="s">
        <v>1068</v>
      </c>
      <c r="J388">
        <v>172</v>
      </c>
      <c r="K388" t="s">
        <v>87</v>
      </c>
      <c r="L388" t="s">
        <v>88</v>
      </c>
      <c r="M388" t="s">
        <v>89</v>
      </c>
      <c r="N388">
        <v>2</v>
      </c>
      <c r="O388" s="1">
        <v>44679.612650462965</v>
      </c>
      <c r="P388" s="1">
        <v>44679.63753472222</v>
      </c>
      <c r="Q388">
        <v>719</v>
      </c>
      <c r="R388">
        <v>1431</v>
      </c>
      <c r="S388" t="b">
        <v>0</v>
      </c>
      <c r="T388" t="s">
        <v>90</v>
      </c>
      <c r="U388" t="b">
        <v>0</v>
      </c>
      <c r="V388" t="s">
        <v>131</v>
      </c>
      <c r="W388" s="1">
        <v>44679.623854166668</v>
      </c>
      <c r="X388">
        <v>965</v>
      </c>
      <c r="Y388">
        <v>148</v>
      </c>
      <c r="Z388">
        <v>0</v>
      </c>
      <c r="AA388">
        <v>148</v>
      </c>
      <c r="AB388">
        <v>0</v>
      </c>
      <c r="AC388">
        <v>2</v>
      </c>
      <c r="AD388">
        <v>24</v>
      </c>
      <c r="AE388">
        <v>0</v>
      </c>
      <c r="AF388">
        <v>0</v>
      </c>
      <c r="AG388">
        <v>0</v>
      </c>
      <c r="AH388" t="s">
        <v>103</v>
      </c>
      <c r="AI388" s="1">
        <v>44679.63753472222</v>
      </c>
      <c r="AJ388">
        <v>436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24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hidden="1" x14ac:dyDescent="0.45">
      <c r="A389" t="s">
        <v>1069</v>
      </c>
      <c r="B389" t="s">
        <v>82</v>
      </c>
      <c r="C389" t="s">
        <v>1067</v>
      </c>
      <c r="D389" t="s">
        <v>84</v>
      </c>
      <c r="E389" s="2" t="str">
        <f>HYPERLINK("capsilon://?command=openfolder&amp;siteaddress=FAM.docvelocity-na8.net&amp;folderid=FXB5F00D77-7CE2-C663-B879-9132EBD17970","FX22049469")</f>
        <v>FX22049469</v>
      </c>
      <c r="F389" t="s">
        <v>19</v>
      </c>
      <c r="G389" t="s">
        <v>19</v>
      </c>
      <c r="H389" t="s">
        <v>85</v>
      </c>
      <c r="I389" t="s">
        <v>1070</v>
      </c>
      <c r="J389">
        <v>0</v>
      </c>
      <c r="K389" t="s">
        <v>87</v>
      </c>
      <c r="L389" t="s">
        <v>88</v>
      </c>
      <c r="M389" t="s">
        <v>89</v>
      </c>
      <c r="N389">
        <v>2</v>
      </c>
      <c r="O389" s="1">
        <v>44679.637754629628</v>
      </c>
      <c r="P389" s="1">
        <v>44679.652048611111</v>
      </c>
      <c r="Q389">
        <v>893</v>
      </c>
      <c r="R389">
        <v>342</v>
      </c>
      <c r="S389" t="b">
        <v>0</v>
      </c>
      <c r="T389" t="s">
        <v>90</v>
      </c>
      <c r="U389" t="b">
        <v>0</v>
      </c>
      <c r="V389" t="s">
        <v>127</v>
      </c>
      <c r="W389" s="1">
        <v>44679.6406712963</v>
      </c>
      <c r="X389">
        <v>223</v>
      </c>
      <c r="Y389">
        <v>9</v>
      </c>
      <c r="Z389">
        <v>0</v>
      </c>
      <c r="AA389">
        <v>9</v>
      </c>
      <c r="AB389">
        <v>0</v>
      </c>
      <c r="AC389">
        <v>2</v>
      </c>
      <c r="AD389">
        <v>-9</v>
      </c>
      <c r="AE389">
        <v>0</v>
      </c>
      <c r="AF389">
        <v>0</v>
      </c>
      <c r="AG389">
        <v>0</v>
      </c>
      <c r="AH389" t="s">
        <v>273</v>
      </c>
      <c r="AI389" s="1">
        <v>44679.652048611111</v>
      </c>
      <c r="AJ389">
        <v>119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-9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hidden="1" x14ac:dyDescent="0.45">
      <c r="A390" t="s">
        <v>1071</v>
      </c>
      <c r="B390" t="s">
        <v>82</v>
      </c>
      <c r="C390" t="s">
        <v>214</v>
      </c>
      <c r="D390" t="s">
        <v>84</v>
      </c>
      <c r="E390" s="2" t="str">
        <f>HYPERLINK("capsilon://?command=openfolder&amp;siteaddress=FAM.docvelocity-na8.net&amp;folderid=FX9A76284F-D2F7-46E1-ED3B-00232D319279","FX22043240")</f>
        <v>FX22043240</v>
      </c>
      <c r="F390" t="s">
        <v>19</v>
      </c>
      <c r="G390" t="s">
        <v>19</v>
      </c>
      <c r="H390" t="s">
        <v>85</v>
      </c>
      <c r="I390" t="s">
        <v>1072</v>
      </c>
      <c r="J390">
        <v>0</v>
      </c>
      <c r="K390" t="s">
        <v>87</v>
      </c>
      <c r="L390" t="s">
        <v>88</v>
      </c>
      <c r="M390" t="s">
        <v>89</v>
      </c>
      <c r="N390">
        <v>2</v>
      </c>
      <c r="O390" s="1">
        <v>44679.64603009259</v>
      </c>
      <c r="P390" s="1">
        <v>44679.661307870374</v>
      </c>
      <c r="Q390">
        <v>455</v>
      </c>
      <c r="R390">
        <v>865</v>
      </c>
      <c r="S390" t="b">
        <v>0</v>
      </c>
      <c r="T390" t="s">
        <v>90</v>
      </c>
      <c r="U390" t="b">
        <v>0</v>
      </c>
      <c r="V390" t="s">
        <v>356</v>
      </c>
      <c r="W390" s="1">
        <v>44679.652511574073</v>
      </c>
      <c r="X390">
        <v>548</v>
      </c>
      <c r="Y390">
        <v>52</v>
      </c>
      <c r="Z390">
        <v>0</v>
      </c>
      <c r="AA390">
        <v>52</v>
      </c>
      <c r="AB390">
        <v>0</v>
      </c>
      <c r="AC390">
        <v>36</v>
      </c>
      <c r="AD390">
        <v>-52</v>
      </c>
      <c r="AE390">
        <v>0</v>
      </c>
      <c r="AF390">
        <v>0</v>
      </c>
      <c r="AG390">
        <v>0</v>
      </c>
      <c r="AH390" t="s">
        <v>185</v>
      </c>
      <c r="AI390" s="1">
        <v>44679.661307870374</v>
      </c>
      <c r="AJ390">
        <v>317</v>
      </c>
      <c r="AK390">
        <v>1</v>
      </c>
      <c r="AL390">
        <v>0</v>
      </c>
      <c r="AM390">
        <v>1</v>
      </c>
      <c r="AN390">
        <v>0</v>
      </c>
      <c r="AO390">
        <v>0</v>
      </c>
      <c r="AP390">
        <v>-53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hidden="1" x14ac:dyDescent="0.45">
      <c r="A391" t="s">
        <v>1073</v>
      </c>
      <c r="B391" t="s">
        <v>82</v>
      </c>
      <c r="C391" t="s">
        <v>275</v>
      </c>
      <c r="D391" t="s">
        <v>84</v>
      </c>
      <c r="E391" s="2" t="str">
        <f>HYPERLINK("capsilon://?command=openfolder&amp;siteaddress=FAM.docvelocity-na8.net&amp;folderid=FX76D6FDB6-63DC-ADC4-0FFE-B4858E0FA3D3","FX22041120")</f>
        <v>FX22041120</v>
      </c>
      <c r="F391" t="s">
        <v>19</v>
      </c>
      <c r="G391" t="s">
        <v>19</v>
      </c>
      <c r="H391" t="s">
        <v>85</v>
      </c>
      <c r="I391" t="s">
        <v>1074</v>
      </c>
      <c r="J391">
        <v>0</v>
      </c>
      <c r="K391" t="s">
        <v>87</v>
      </c>
      <c r="L391" t="s">
        <v>88</v>
      </c>
      <c r="M391" t="s">
        <v>89</v>
      </c>
      <c r="N391">
        <v>2</v>
      </c>
      <c r="O391" s="1">
        <v>44679.674155092594</v>
      </c>
      <c r="P391" s="1">
        <v>44679.702627314815</v>
      </c>
      <c r="Q391">
        <v>1842</v>
      </c>
      <c r="R391">
        <v>618</v>
      </c>
      <c r="S391" t="b">
        <v>0</v>
      </c>
      <c r="T391" t="s">
        <v>90</v>
      </c>
      <c r="U391" t="b">
        <v>0</v>
      </c>
      <c r="V391" t="s">
        <v>184</v>
      </c>
      <c r="W391" s="1">
        <v>44679.677407407406</v>
      </c>
      <c r="X391">
        <v>277</v>
      </c>
      <c r="Y391">
        <v>52</v>
      </c>
      <c r="Z391">
        <v>0</v>
      </c>
      <c r="AA391">
        <v>52</v>
      </c>
      <c r="AB391">
        <v>0</v>
      </c>
      <c r="AC391">
        <v>29</v>
      </c>
      <c r="AD391">
        <v>-52</v>
      </c>
      <c r="AE391">
        <v>0</v>
      </c>
      <c r="AF391">
        <v>0</v>
      </c>
      <c r="AG391">
        <v>0</v>
      </c>
      <c r="AH391" t="s">
        <v>185</v>
      </c>
      <c r="AI391" s="1">
        <v>44679.702627314815</v>
      </c>
      <c r="AJ391">
        <v>341</v>
      </c>
      <c r="AK391">
        <v>2</v>
      </c>
      <c r="AL391">
        <v>0</v>
      </c>
      <c r="AM391">
        <v>2</v>
      </c>
      <c r="AN391">
        <v>0</v>
      </c>
      <c r="AO391">
        <v>2</v>
      </c>
      <c r="AP391">
        <v>-54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hidden="1" x14ac:dyDescent="0.45">
      <c r="A392" t="s">
        <v>1075</v>
      </c>
      <c r="B392" t="s">
        <v>82</v>
      </c>
      <c r="C392" t="s">
        <v>465</v>
      </c>
      <c r="D392" t="s">
        <v>84</v>
      </c>
      <c r="E392" s="2" t="str">
        <f>HYPERLINK("capsilon://?command=openfolder&amp;siteaddress=FAM.docvelocity-na8.net&amp;folderid=FX8A62B91F-38E8-688F-6F94-E701D0D18624","FX22045038")</f>
        <v>FX22045038</v>
      </c>
      <c r="F392" t="s">
        <v>19</v>
      </c>
      <c r="G392" t="s">
        <v>19</v>
      </c>
      <c r="H392" t="s">
        <v>85</v>
      </c>
      <c r="I392" t="s">
        <v>1076</v>
      </c>
      <c r="J392">
        <v>46</v>
      </c>
      <c r="K392" t="s">
        <v>87</v>
      </c>
      <c r="L392" t="s">
        <v>88</v>
      </c>
      <c r="M392" t="s">
        <v>89</v>
      </c>
      <c r="N392">
        <v>2</v>
      </c>
      <c r="O392" s="1">
        <v>44680.363703703704</v>
      </c>
      <c r="P392" s="1">
        <v>44680.371921296297</v>
      </c>
      <c r="Q392">
        <v>188</v>
      </c>
      <c r="R392">
        <v>522</v>
      </c>
      <c r="S392" t="b">
        <v>0</v>
      </c>
      <c r="T392" t="s">
        <v>90</v>
      </c>
      <c r="U392" t="b">
        <v>0</v>
      </c>
      <c r="V392" t="s">
        <v>268</v>
      </c>
      <c r="W392" s="1">
        <v>44680.368460648147</v>
      </c>
      <c r="X392">
        <v>362</v>
      </c>
      <c r="Y392">
        <v>38</v>
      </c>
      <c r="Z392">
        <v>0</v>
      </c>
      <c r="AA392">
        <v>38</v>
      </c>
      <c r="AB392">
        <v>0</v>
      </c>
      <c r="AC392">
        <v>10</v>
      </c>
      <c r="AD392">
        <v>8</v>
      </c>
      <c r="AE392">
        <v>0</v>
      </c>
      <c r="AF392">
        <v>0</v>
      </c>
      <c r="AG392">
        <v>0</v>
      </c>
      <c r="AH392" t="s">
        <v>92</v>
      </c>
      <c r="AI392" s="1">
        <v>44680.371921296297</v>
      </c>
      <c r="AJ392">
        <v>160</v>
      </c>
      <c r="AK392">
        <v>1</v>
      </c>
      <c r="AL392">
        <v>0</v>
      </c>
      <c r="AM392">
        <v>1</v>
      </c>
      <c r="AN392">
        <v>0</v>
      </c>
      <c r="AO392">
        <v>1</v>
      </c>
      <c r="AP392">
        <v>7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hidden="1" x14ac:dyDescent="0.45">
      <c r="A393" t="s">
        <v>1077</v>
      </c>
      <c r="B393" t="s">
        <v>82</v>
      </c>
      <c r="C393" t="s">
        <v>465</v>
      </c>
      <c r="D393" t="s">
        <v>84</v>
      </c>
      <c r="E393" s="2" t="str">
        <f>HYPERLINK("capsilon://?command=openfolder&amp;siteaddress=FAM.docvelocity-na8.net&amp;folderid=FX8A62B91F-38E8-688F-6F94-E701D0D18624","FX22045038")</f>
        <v>FX22045038</v>
      </c>
      <c r="F393" t="s">
        <v>19</v>
      </c>
      <c r="G393" t="s">
        <v>19</v>
      </c>
      <c r="H393" t="s">
        <v>85</v>
      </c>
      <c r="I393" t="s">
        <v>1078</v>
      </c>
      <c r="J393">
        <v>52</v>
      </c>
      <c r="K393" t="s">
        <v>87</v>
      </c>
      <c r="L393" t="s">
        <v>88</v>
      </c>
      <c r="M393" t="s">
        <v>89</v>
      </c>
      <c r="N393">
        <v>2</v>
      </c>
      <c r="O393" s="1">
        <v>44680.36414351852</v>
      </c>
      <c r="P393" s="1">
        <v>44680.374201388891</v>
      </c>
      <c r="Q393">
        <v>439</v>
      </c>
      <c r="R393">
        <v>430</v>
      </c>
      <c r="S393" t="b">
        <v>0</v>
      </c>
      <c r="T393" t="s">
        <v>90</v>
      </c>
      <c r="U393" t="b">
        <v>0</v>
      </c>
      <c r="V393" t="s">
        <v>268</v>
      </c>
      <c r="W393" s="1">
        <v>44680.370358796295</v>
      </c>
      <c r="X393">
        <v>163</v>
      </c>
      <c r="Y393">
        <v>38</v>
      </c>
      <c r="Z393">
        <v>0</v>
      </c>
      <c r="AA393">
        <v>38</v>
      </c>
      <c r="AB393">
        <v>0</v>
      </c>
      <c r="AC393">
        <v>8</v>
      </c>
      <c r="AD393">
        <v>14</v>
      </c>
      <c r="AE393">
        <v>0</v>
      </c>
      <c r="AF393">
        <v>0</v>
      </c>
      <c r="AG393">
        <v>0</v>
      </c>
      <c r="AH393" t="s">
        <v>149</v>
      </c>
      <c r="AI393" s="1">
        <v>44680.374201388891</v>
      </c>
      <c r="AJ393">
        <v>267</v>
      </c>
      <c r="AK393">
        <v>2</v>
      </c>
      <c r="AL393">
        <v>0</v>
      </c>
      <c r="AM393">
        <v>2</v>
      </c>
      <c r="AN393">
        <v>5</v>
      </c>
      <c r="AO393">
        <v>3</v>
      </c>
      <c r="AP393">
        <v>12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hidden="1" x14ac:dyDescent="0.45">
      <c r="A394" t="s">
        <v>1079</v>
      </c>
      <c r="B394" t="s">
        <v>82</v>
      </c>
      <c r="C394" t="s">
        <v>556</v>
      </c>
      <c r="D394" t="s">
        <v>84</v>
      </c>
      <c r="E394" s="2" t="str">
        <f>HYPERLINK("capsilon://?command=openfolder&amp;siteaddress=FAM.docvelocity-na8.net&amp;folderid=FX244C2AC3-2411-BDED-1134-D46814E298A0","FX22037354")</f>
        <v>FX22037354</v>
      </c>
      <c r="F394" t="s">
        <v>19</v>
      </c>
      <c r="G394" t="s">
        <v>19</v>
      </c>
      <c r="H394" t="s">
        <v>85</v>
      </c>
      <c r="I394" t="s">
        <v>1080</v>
      </c>
      <c r="J394">
        <v>83</v>
      </c>
      <c r="K394" t="s">
        <v>87</v>
      </c>
      <c r="L394" t="s">
        <v>88</v>
      </c>
      <c r="M394" t="s">
        <v>89</v>
      </c>
      <c r="N394">
        <v>2</v>
      </c>
      <c r="O394" s="1">
        <v>44680.416296296295</v>
      </c>
      <c r="P394" s="1">
        <v>44680.437118055554</v>
      </c>
      <c r="Q394">
        <v>1044</v>
      </c>
      <c r="R394">
        <v>755</v>
      </c>
      <c r="S394" t="b">
        <v>0</v>
      </c>
      <c r="T394" t="s">
        <v>90</v>
      </c>
      <c r="U394" t="b">
        <v>0</v>
      </c>
      <c r="V394" t="s">
        <v>268</v>
      </c>
      <c r="W394" s="1">
        <v>44680.43377314815</v>
      </c>
      <c r="X394">
        <v>486</v>
      </c>
      <c r="Y394">
        <v>78</v>
      </c>
      <c r="Z394">
        <v>0</v>
      </c>
      <c r="AA394">
        <v>78</v>
      </c>
      <c r="AB394">
        <v>0</v>
      </c>
      <c r="AC394">
        <v>38</v>
      </c>
      <c r="AD394">
        <v>5</v>
      </c>
      <c r="AE394">
        <v>0</v>
      </c>
      <c r="AF394">
        <v>0</v>
      </c>
      <c r="AG394">
        <v>0</v>
      </c>
      <c r="AH394" t="s">
        <v>92</v>
      </c>
      <c r="AI394" s="1">
        <v>44680.437118055554</v>
      </c>
      <c r="AJ394">
        <v>269</v>
      </c>
      <c r="AK394">
        <v>1</v>
      </c>
      <c r="AL394">
        <v>0</v>
      </c>
      <c r="AM394">
        <v>1</v>
      </c>
      <c r="AN394">
        <v>0</v>
      </c>
      <c r="AO394">
        <v>1</v>
      </c>
      <c r="AP394">
        <v>4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hidden="1" x14ac:dyDescent="0.45">
      <c r="A395" t="s">
        <v>1081</v>
      </c>
      <c r="B395" t="s">
        <v>82</v>
      </c>
      <c r="C395" t="s">
        <v>1082</v>
      </c>
      <c r="D395" t="s">
        <v>84</v>
      </c>
      <c r="E395" s="2" t="str">
        <f>HYPERLINK("capsilon://?command=openfolder&amp;siteaddress=FAM.docvelocity-na8.net&amp;folderid=FXCE781267-2E23-EC36-79E4-3D80C5F59137","FX220410580")</f>
        <v>FX220410580</v>
      </c>
      <c r="F395" t="s">
        <v>19</v>
      </c>
      <c r="G395" t="s">
        <v>19</v>
      </c>
      <c r="H395" t="s">
        <v>85</v>
      </c>
      <c r="I395" t="s">
        <v>1083</v>
      </c>
      <c r="J395">
        <v>344</v>
      </c>
      <c r="K395" t="s">
        <v>87</v>
      </c>
      <c r="L395" t="s">
        <v>88</v>
      </c>
      <c r="M395" t="s">
        <v>89</v>
      </c>
      <c r="N395">
        <v>2</v>
      </c>
      <c r="O395" s="1">
        <v>44680.456238425926</v>
      </c>
      <c r="P395" s="1">
        <v>44680.516944444447</v>
      </c>
      <c r="Q395">
        <v>2448</v>
      </c>
      <c r="R395">
        <v>2797</v>
      </c>
      <c r="S395" t="b">
        <v>0</v>
      </c>
      <c r="T395" t="s">
        <v>90</v>
      </c>
      <c r="U395" t="b">
        <v>0</v>
      </c>
      <c r="V395" t="s">
        <v>799</v>
      </c>
      <c r="W395" s="1">
        <v>44680.505868055552</v>
      </c>
      <c r="X395">
        <v>1870</v>
      </c>
      <c r="Y395">
        <v>283</v>
      </c>
      <c r="Z395">
        <v>0</v>
      </c>
      <c r="AA395">
        <v>283</v>
      </c>
      <c r="AB395">
        <v>0</v>
      </c>
      <c r="AC395">
        <v>24</v>
      </c>
      <c r="AD395">
        <v>61</v>
      </c>
      <c r="AE395">
        <v>0</v>
      </c>
      <c r="AF395">
        <v>0</v>
      </c>
      <c r="AG395">
        <v>0</v>
      </c>
      <c r="AH395" t="s">
        <v>149</v>
      </c>
      <c r="AI395" s="1">
        <v>44680.516944444447</v>
      </c>
      <c r="AJ395">
        <v>861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61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hidden="1" x14ac:dyDescent="0.45">
      <c r="A396" t="s">
        <v>1084</v>
      </c>
      <c r="B396" t="s">
        <v>82</v>
      </c>
      <c r="C396" t="s">
        <v>1085</v>
      </c>
      <c r="D396" t="s">
        <v>84</v>
      </c>
      <c r="E396" s="2" t="str">
        <f>HYPERLINK("capsilon://?command=openfolder&amp;siteaddress=FAM.docvelocity-na8.net&amp;folderid=FX6A1138B2-B07E-48E9-7B07-330874CE8398","FX220411084")</f>
        <v>FX220411084</v>
      </c>
      <c r="F396" t="s">
        <v>19</v>
      </c>
      <c r="G396" t="s">
        <v>19</v>
      </c>
      <c r="H396" t="s">
        <v>85</v>
      </c>
      <c r="I396" t="s">
        <v>1086</v>
      </c>
      <c r="J396">
        <v>534</v>
      </c>
      <c r="K396" t="s">
        <v>87</v>
      </c>
      <c r="L396" t="s">
        <v>88</v>
      </c>
      <c r="M396" t="s">
        <v>89</v>
      </c>
      <c r="N396">
        <v>1</v>
      </c>
      <c r="O396" s="1">
        <v>44680.462557870371</v>
      </c>
      <c r="P396" s="1">
        <v>44680.514699074076</v>
      </c>
      <c r="Q396">
        <v>2257</v>
      </c>
      <c r="R396">
        <v>2248</v>
      </c>
      <c r="S396" t="b">
        <v>0</v>
      </c>
      <c r="T396" t="s">
        <v>90</v>
      </c>
      <c r="U396" t="b">
        <v>0</v>
      </c>
      <c r="V396" t="s">
        <v>205</v>
      </c>
      <c r="W396" s="1">
        <v>44680.514699074076</v>
      </c>
      <c r="X396">
        <v>619</v>
      </c>
      <c r="Y396">
        <v>1</v>
      </c>
      <c r="Z396">
        <v>0</v>
      </c>
      <c r="AA396">
        <v>1</v>
      </c>
      <c r="AB396">
        <v>0</v>
      </c>
      <c r="AC396">
        <v>1</v>
      </c>
      <c r="AD396">
        <v>533</v>
      </c>
      <c r="AE396">
        <v>159</v>
      </c>
      <c r="AF396">
        <v>0</v>
      </c>
      <c r="AG396">
        <v>7</v>
      </c>
      <c r="AH396" t="s">
        <v>90</v>
      </c>
      <c r="AI396" t="s">
        <v>90</v>
      </c>
      <c r="AJ396" t="s">
        <v>90</v>
      </c>
      <c r="AK396" t="s">
        <v>90</v>
      </c>
      <c r="AL396" t="s">
        <v>90</v>
      </c>
      <c r="AM396" t="s">
        <v>90</v>
      </c>
      <c r="AN396" t="s">
        <v>90</v>
      </c>
      <c r="AO396" t="s">
        <v>90</v>
      </c>
      <c r="AP396" t="s">
        <v>90</v>
      </c>
      <c r="AQ396" t="s">
        <v>90</v>
      </c>
      <c r="AR396" t="s">
        <v>90</v>
      </c>
      <c r="AS396" t="s">
        <v>90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hidden="1" x14ac:dyDescent="0.45">
      <c r="A397" t="s">
        <v>1087</v>
      </c>
      <c r="B397" t="s">
        <v>82</v>
      </c>
      <c r="C397" t="s">
        <v>468</v>
      </c>
      <c r="D397" t="s">
        <v>84</v>
      </c>
      <c r="E397" s="2" t="str">
        <f>HYPERLINK("capsilon://?command=openfolder&amp;siteaddress=FAM.docvelocity-na8.net&amp;folderid=FXCE84A39F-AD93-F295-1F78-2CFD54773E44","FX22018360")</f>
        <v>FX22018360</v>
      </c>
      <c r="F397" t="s">
        <v>19</v>
      </c>
      <c r="G397" t="s">
        <v>19</v>
      </c>
      <c r="H397" t="s">
        <v>85</v>
      </c>
      <c r="I397" t="s">
        <v>1088</v>
      </c>
      <c r="J397">
        <v>0</v>
      </c>
      <c r="K397" t="s">
        <v>87</v>
      </c>
      <c r="L397" t="s">
        <v>88</v>
      </c>
      <c r="M397" t="s">
        <v>89</v>
      </c>
      <c r="N397">
        <v>2</v>
      </c>
      <c r="O397" s="1">
        <v>44680.467997685184</v>
      </c>
      <c r="P397" s="1">
        <v>44680.498032407406</v>
      </c>
      <c r="Q397">
        <v>2480</v>
      </c>
      <c r="R397">
        <v>115</v>
      </c>
      <c r="S397" t="b">
        <v>0</v>
      </c>
      <c r="T397" t="s">
        <v>90</v>
      </c>
      <c r="U397" t="b">
        <v>0</v>
      </c>
      <c r="V397" t="s">
        <v>241</v>
      </c>
      <c r="W397" s="1">
        <v>44680.491377314815</v>
      </c>
      <c r="X397">
        <v>40</v>
      </c>
      <c r="Y397">
        <v>0</v>
      </c>
      <c r="Z397">
        <v>0</v>
      </c>
      <c r="AA397">
        <v>0</v>
      </c>
      <c r="AB397">
        <v>52</v>
      </c>
      <c r="AC397">
        <v>0</v>
      </c>
      <c r="AD397">
        <v>0</v>
      </c>
      <c r="AE397">
        <v>0</v>
      </c>
      <c r="AF397">
        <v>0</v>
      </c>
      <c r="AG397">
        <v>0</v>
      </c>
      <c r="AH397" t="s">
        <v>149</v>
      </c>
      <c r="AI397" s="1">
        <v>44680.498032407406</v>
      </c>
      <c r="AJ397">
        <v>66</v>
      </c>
      <c r="AK397">
        <v>0</v>
      </c>
      <c r="AL397">
        <v>0</v>
      </c>
      <c r="AM397">
        <v>0</v>
      </c>
      <c r="AN397">
        <v>52</v>
      </c>
      <c r="AO397">
        <v>0</v>
      </c>
      <c r="AP397">
        <v>0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hidden="1" x14ac:dyDescent="0.45">
      <c r="A398" t="s">
        <v>1089</v>
      </c>
      <c r="B398" t="s">
        <v>82</v>
      </c>
      <c r="C398" t="s">
        <v>946</v>
      </c>
      <c r="D398" t="s">
        <v>84</v>
      </c>
      <c r="E398" s="2" t="str">
        <f>HYPERLINK("capsilon://?command=openfolder&amp;siteaddress=FAM.docvelocity-na8.net&amp;folderid=FX543A9A46-3EA8-C949-43BD-F0A227D76859","FX22046853")</f>
        <v>FX22046853</v>
      </c>
      <c r="F398" t="s">
        <v>19</v>
      </c>
      <c r="G398" t="s">
        <v>19</v>
      </c>
      <c r="H398" t="s">
        <v>85</v>
      </c>
      <c r="I398" t="s">
        <v>1090</v>
      </c>
      <c r="J398">
        <v>49</v>
      </c>
      <c r="K398" t="s">
        <v>87</v>
      </c>
      <c r="L398" t="s">
        <v>88</v>
      </c>
      <c r="M398" t="s">
        <v>89</v>
      </c>
      <c r="N398">
        <v>2</v>
      </c>
      <c r="O398" s="1">
        <v>44680.469004629631</v>
      </c>
      <c r="P398" s="1">
        <v>44680.481435185182</v>
      </c>
      <c r="Q398">
        <v>610</v>
      </c>
      <c r="R398">
        <v>464</v>
      </c>
      <c r="S398" t="b">
        <v>0</v>
      </c>
      <c r="T398" t="s">
        <v>90</v>
      </c>
      <c r="U398" t="b">
        <v>0</v>
      </c>
      <c r="V398" t="s">
        <v>131</v>
      </c>
      <c r="W398" s="1">
        <v>44680.472511574073</v>
      </c>
      <c r="X398">
        <v>300</v>
      </c>
      <c r="Y398">
        <v>44</v>
      </c>
      <c r="Z398">
        <v>0</v>
      </c>
      <c r="AA398">
        <v>44</v>
      </c>
      <c r="AB398">
        <v>0</v>
      </c>
      <c r="AC398">
        <v>1</v>
      </c>
      <c r="AD398">
        <v>5</v>
      </c>
      <c r="AE398">
        <v>0</v>
      </c>
      <c r="AF398">
        <v>0</v>
      </c>
      <c r="AG398">
        <v>0</v>
      </c>
      <c r="AH398" t="s">
        <v>149</v>
      </c>
      <c r="AI398" s="1">
        <v>44680.481435185182</v>
      </c>
      <c r="AJ398">
        <v>164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5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hidden="1" x14ac:dyDescent="0.45">
      <c r="A399" t="s">
        <v>1091</v>
      </c>
      <c r="B399" t="s">
        <v>82</v>
      </c>
      <c r="C399" t="s">
        <v>1092</v>
      </c>
      <c r="D399" t="s">
        <v>84</v>
      </c>
      <c r="E399" s="2" t="str">
        <f>HYPERLINK("capsilon://?command=openfolder&amp;siteaddress=FAM.docvelocity-na8.net&amp;folderid=FX19E439EA-14B5-8B91-0B66-00905673232F","FX22049587")</f>
        <v>FX22049587</v>
      </c>
      <c r="F399" t="s">
        <v>19</v>
      </c>
      <c r="G399" t="s">
        <v>19</v>
      </c>
      <c r="H399" t="s">
        <v>85</v>
      </c>
      <c r="I399" t="s">
        <v>1093</v>
      </c>
      <c r="J399">
        <v>148</v>
      </c>
      <c r="K399" t="s">
        <v>87</v>
      </c>
      <c r="L399" t="s">
        <v>88</v>
      </c>
      <c r="M399" t="s">
        <v>89</v>
      </c>
      <c r="N399">
        <v>2</v>
      </c>
      <c r="O399" s="1">
        <v>44680.47928240741</v>
      </c>
      <c r="P399" s="1">
        <v>44680.514976851853</v>
      </c>
      <c r="Q399">
        <v>1463</v>
      </c>
      <c r="R399">
        <v>1621</v>
      </c>
      <c r="S399" t="b">
        <v>0</v>
      </c>
      <c r="T399" t="s">
        <v>90</v>
      </c>
      <c r="U399" t="b">
        <v>0</v>
      </c>
      <c r="V399" t="s">
        <v>347</v>
      </c>
      <c r="W399" s="1">
        <v>44680.501134259262</v>
      </c>
      <c r="X399">
        <v>858</v>
      </c>
      <c r="Y399">
        <v>114</v>
      </c>
      <c r="Z399">
        <v>0</v>
      </c>
      <c r="AA399">
        <v>114</v>
      </c>
      <c r="AB399">
        <v>0</v>
      </c>
      <c r="AC399">
        <v>43</v>
      </c>
      <c r="AD399">
        <v>34</v>
      </c>
      <c r="AE399">
        <v>0</v>
      </c>
      <c r="AF399">
        <v>0</v>
      </c>
      <c r="AG399">
        <v>0</v>
      </c>
      <c r="AH399" t="s">
        <v>273</v>
      </c>
      <c r="AI399" s="1">
        <v>44680.514976851853</v>
      </c>
      <c r="AJ399">
        <v>643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33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hidden="1" x14ac:dyDescent="0.45">
      <c r="A400" t="s">
        <v>1094</v>
      </c>
      <c r="B400" t="s">
        <v>82</v>
      </c>
      <c r="C400" t="s">
        <v>1095</v>
      </c>
      <c r="D400" t="s">
        <v>84</v>
      </c>
      <c r="E400" s="2" t="str">
        <f>HYPERLINK("capsilon://?command=openfolder&amp;siteaddress=FAM.docvelocity-na8.net&amp;folderid=FX12728457-1B6A-46AE-2F51-90BC302D801D","FX220410375")</f>
        <v>FX220410375</v>
      </c>
      <c r="F400" t="s">
        <v>19</v>
      </c>
      <c r="G400" t="s">
        <v>19</v>
      </c>
      <c r="H400" t="s">
        <v>85</v>
      </c>
      <c r="I400" t="s">
        <v>1096</v>
      </c>
      <c r="J400">
        <v>358</v>
      </c>
      <c r="K400" t="s">
        <v>87</v>
      </c>
      <c r="L400" t="s">
        <v>88</v>
      </c>
      <c r="M400" t="s">
        <v>89</v>
      </c>
      <c r="N400">
        <v>2</v>
      </c>
      <c r="O400" s="1">
        <v>44680.501134259262</v>
      </c>
      <c r="P400" s="1">
        <v>44680.531192129631</v>
      </c>
      <c r="Q400">
        <v>415</v>
      </c>
      <c r="R400">
        <v>2182</v>
      </c>
      <c r="S400" t="b">
        <v>0</v>
      </c>
      <c r="T400" t="s">
        <v>90</v>
      </c>
      <c r="U400" t="b">
        <v>0</v>
      </c>
      <c r="V400" t="s">
        <v>347</v>
      </c>
      <c r="W400" s="1">
        <v>44680.511493055557</v>
      </c>
      <c r="X400">
        <v>894</v>
      </c>
      <c r="Y400">
        <v>300</v>
      </c>
      <c r="Z400">
        <v>0</v>
      </c>
      <c r="AA400">
        <v>300</v>
      </c>
      <c r="AB400">
        <v>0</v>
      </c>
      <c r="AC400">
        <v>5</v>
      </c>
      <c r="AD400">
        <v>58</v>
      </c>
      <c r="AE400">
        <v>0</v>
      </c>
      <c r="AF400">
        <v>0</v>
      </c>
      <c r="AG400">
        <v>0</v>
      </c>
      <c r="AH400" t="s">
        <v>273</v>
      </c>
      <c r="AI400" s="1">
        <v>44680.531192129631</v>
      </c>
      <c r="AJ400">
        <v>1284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58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hidden="1" x14ac:dyDescent="0.45">
      <c r="A401" t="s">
        <v>1097</v>
      </c>
      <c r="B401" t="s">
        <v>82</v>
      </c>
      <c r="C401" t="s">
        <v>1085</v>
      </c>
      <c r="D401" t="s">
        <v>84</v>
      </c>
      <c r="E401" s="2" t="str">
        <f>HYPERLINK("capsilon://?command=openfolder&amp;siteaddress=FAM.docvelocity-na8.net&amp;folderid=FX6A1138B2-B07E-48E9-7B07-330874CE8398","FX220411084")</f>
        <v>FX220411084</v>
      </c>
      <c r="F401" t="s">
        <v>19</v>
      </c>
      <c r="G401" t="s">
        <v>19</v>
      </c>
      <c r="H401" t="s">
        <v>85</v>
      </c>
      <c r="I401" t="s">
        <v>1086</v>
      </c>
      <c r="J401">
        <v>227</v>
      </c>
      <c r="K401" t="s">
        <v>87</v>
      </c>
      <c r="L401" t="s">
        <v>88</v>
      </c>
      <c r="M401" t="s">
        <v>89</v>
      </c>
      <c r="N401">
        <v>2</v>
      </c>
      <c r="O401" s="1">
        <v>44680.51599537037</v>
      </c>
      <c r="P401" s="1">
        <v>44680.580914351849</v>
      </c>
      <c r="Q401">
        <v>3262</v>
      </c>
      <c r="R401">
        <v>2347</v>
      </c>
      <c r="S401" t="b">
        <v>0</v>
      </c>
      <c r="T401" t="s">
        <v>90</v>
      </c>
      <c r="U401" t="b">
        <v>1</v>
      </c>
      <c r="V401" t="s">
        <v>192</v>
      </c>
      <c r="W401" s="1">
        <v>44680.524895833332</v>
      </c>
      <c r="X401">
        <v>526</v>
      </c>
      <c r="Y401">
        <v>170</v>
      </c>
      <c r="Z401">
        <v>0</v>
      </c>
      <c r="AA401">
        <v>170</v>
      </c>
      <c r="AB401">
        <v>0</v>
      </c>
      <c r="AC401">
        <v>5</v>
      </c>
      <c r="AD401">
        <v>57</v>
      </c>
      <c r="AE401">
        <v>0</v>
      </c>
      <c r="AF401">
        <v>0</v>
      </c>
      <c r="AG401">
        <v>0</v>
      </c>
      <c r="AH401" t="s">
        <v>273</v>
      </c>
      <c r="AI401" s="1">
        <v>44680.580914351849</v>
      </c>
      <c r="AJ401">
        <v>1430</v>
      </c>
      <c r="AK401">
        <v>1</v>
      </c>
      <c r="AL401">
        <v>0</v>
      </c>
      <c r="AM401">
        <v>1</v>
      </c>
      <c r="AN401">
        <v>0</v>
      </c>
      <c r="AO401">
        <v>1</v>
      </c>
      <c r="AP401">
        <v>56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hidden="1" x14ac:dyDescent="0.45">
      <c r="A402" t="s">
        <v>1098</v>
      </c>
      <c r="B402" t="s">
        <v>82</v>
      </c>
      <c r="C402" t="s">
        <v>946</v>
      </c>
      <c r="D402" t="s">
        <v>84</v>
      </c>
      <c r="E402" s="2" t="str">
        <f>HYPERLINK("capsilon://?command=openfolder&amp;siteaddress=FAM.docvelocity-na8.net&amp;folderid=FX543A9A46-3EA8-C949-43BD-F0A227D76859","FX22046853")</f>
        <v>FX22046853</v>
      </c>
      <c r="F402" t="s">
        <v>19</v>
      </c>
      <c r="G402" t="s">
        <v>19</v>
      </c>
      <c r="H402" t="s">
        <v>85</v>
      </c>
      <c r="I402" t="s">
        <v>1099</v>
      </c>
      <c r="J402">
        <v>0</v>
      </c>
      <c r="K402" t="s">
        <v>87</v>
      </c>
      <c r="L402" t="s">
        <v>88</v>
      </c>
      <c r="M402" t="s">
        <v>89</v>
      </c>
      <c r="N402">
        <v>2</v>
      </c>
      <c r="O402" s="1">
        <v>44680.532094907408</v>
      </c>
      <c r="P402" s="1">
        <v>44680.582094907404</v>
      </c>
      <c r="Q402">
        <v>4156</v>
      </c>
      <c r="R402">
        <v>164</v>
      </c>
      <c r="S402" t="b">
        <v>0</v>
      </c>
      <c r="T402" t="s">
        <v>90</v>
      </c>
      <c r="U402" t="b">
        <v>0</v>
      </c>
      <c r="V402" t="s">
        <v>799</v>
      </c>
      <c r="W402" s="1">
        <v>44680.54824074074</v>
      </c>
      <c r="X402">
        <v>62</v>
      </c>
      <c r="Y402">
        <v>0</v>
      </c>
      <c r="Z402">
        <v>0</v>
      </c>
      <c r="AA402">
        <v>0</v>
      </c>
      <c r="AB402">
        <v>52</v>
      </c>
      <c r="AC402">
        <v>0</v>
      </c>
      <c r="AD402">
        <v>0</v>
      </c>
      <c r="AE402">
        <v>0</v>
      </c>
      <c r="AF402">
        <v>0</v>
      </c>
      <c r="AG402">
        <v>0</v>
      </c>
      <c r="AH402" t="s">
        <v>273</v>
      </c>
      <c r="AI402" s="1">
        <v>44680.582094907404</v>
      </c>
      <c r="AJ402">
        <v>23</v>
      </c>
      <c r="AK402">
        <v>0</v>
      </c>
      <c r="AL402">
        <v>0</v>
      </c>
      <c r="AM402">
        <v>0</v>
      </c>
      <c r="AN402">
        <v>52</v>
      </c>
      <c r="AO402">
        <v>0</v>
      </c>
      <c r="AP402">
        <v>0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hidden="1" x14ac:dyDescent="0.45">
      <c r="A403" t="s">
        <v>1100</v>
      </c>
      <c r="B403" t="s">
        <v>82</v>
      </c>
      <c r="C403" t="s">
        <v>105</v>
      </c>
      <c r="D403" t="s">
        <v>84</v>
      </c>
      <c r="E403" s="2" t="str">
        <f>HYPERLINK("capsilon://?command=openfolder&amp;siteaddress=FAM.docvelocity-na8.net&amp;folderid=FX2B313CC4-CF18-EA9B-C436-5889510C3B1A","FX2204674")</f>
        <v>FX2204674</v>
      </c>
      <c r="F403" t="s">
        <v>19</v>
      </c>
      <c r="G403" t="s">
        <v>19</v>
      </c>
      <c r="H403" t="s">
        <v>85</v>
      </c>
      <c r="I403" t="s">
        <v>1101</v>
      </c>
      <c r="J403">
        <v>0</v>
      </c>
      <c r="K403" t="s">
        <v>87</v>
      </c>
      <c r="L403" t="s">
        <v>88</v>
      </c>
      <c r="M403" t="s">
        <v>89</v>
      </c>
      <c r="N403">
        <v>2</v>
      </c>
      <c r="O403" s="1">
        <v>44680.541377314818</v>
      </c>
      <c r="P403" s="1">
        <v>44680.582546296297</v>
      </c>
      <c r="Q403">
        <v>3443</v>
      </c>
      <c r="R403">
        <v>114</v>
      </c>
      <c r="S403" t="b">
        <v>0</v>
      </c>
      <c r="T403" t="s">
        <v>90</v>
      </c>
      <c r="U403" t="b">
        <v>0</v>
      </c>
      <c r="V403" t="s">
        <v>799</v>
      </c>
      <c r="W403" s="1">
        <v>44680.548715277779</v>
      </c>
      <c r="X403">
        <v>40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0</v>
      </c>
      <c r="AE403">
        <v>0</v>
      </c>
      <c r="AF403">
        <v>0</v>
      </c>
      <c r="AG403">
        <v>0</v>
      </c>
      <c r="AH403" t="s">
        <v>273</v>
      </c>
      <c r="AI403" s="1">
        <v>44680.582546296297</v>
      </c>
      <c r="AJ403">
        <v>38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0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hidden="1" x14ac:dyDescent="0.45">
      <c r="A404" t="s">
        <v>1102</v>
      </c>
      <c r="B404" t="s">
        <v>82</v>
      </c>
      <c r="C404" t="s">
        <v>1031</v>
      </c>
      <c r="D404" t="s">
        <v>84</v>
      </c>
      <c r="E404" s="2" t="str">
        <f>HYPERLINK("capsilon://?command=openfolder&amp;siteaddress=FAM.docvelocity-na8.net&amp;folderid=FXE35C579E-9FD0-FC4C-D84B-2B0CD0077F54","FX22049894")</f>
        <v>FX22049894</v>
      </c>
      <c r="F404" t="s">
        <v>19</v>
      </c>
      <c r="G404" t="s">
        <v>19</v>
      </c>
      <c r="H404" t="s">
        <v>85</v>
      </c>
      <c r="I404" t="s">
        <v>1103</v>
      </c>
      <c r="J404">
        <v>28</v>
      </c>
      <c r="K404" t="s">
        <v>87</v>
      </c>
      <c r="L404" t="s">
        <v>88</v>
      </c>
      <c r="M404" t="s">
        <v>89</v>
      </c>
      <c r="N404">
        <v>2</v>
      </c>
      <c r="O404" s="1">
        <v>44680.584432870368</v>
      </c>
      <c r="P404" s="1">
        <v>44680.648506944446</v>
      </c>
      <c r="Q404">
        <v>5163</v>
      </c>
      <c r="R404">
        <v>373</v>
      </c>
      <c r="S404" t="b">
        <v>0</v>
      </c>
      <c r="T404" t="s">
        <v>90</v>
      </c>
      <c r="U404" t="b">
        <v>0</v>
      </c>
      <c r="V404" t="s">
        <v>131</v>
      </c>
      <c r="W404" s="1">
        <v>44680.587511574071</v>
      </c>
      <c r="X404">
        <v>262</v>
      </c>
      <c r="Y404">
        <v>21</v>
      </c>
      <c r="Z404">
        <v>0</v>
      </c>
      <c r="AA404">
        <v>21</v>
      </c>
      <c r="AB404">
        <v>0</v>
      </c>
      <c r="AC404">
        <v>0</v>
      </c>
      <c r="AD404">
        <v>7</v>
      </c>
      <c r="AE404">
        <v>0</v>
      </c>
      <c r="AF404">
        <v>0</v>
      </c>
      <c r="AG404">
        <v>0</v>
      </c>
      <c r="AH404" t="s">
        <v>273</v>
      </c>
      <c r="AI404" s="1">
        <v>44680.648506944446</v>
      </c>
      <c r="AJ404">
        <v>111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7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hidden="1" x14ac:dyDescent="0.45">
      <c r="A405" t="s">
        <v>1104</v>
      </c>
      <c r="B405" t="s">
        <v>82</v>
      </c>
      <c r="C405" t="s">
        <v>1067</v>
      </c>
      <c r="D405" t="s">
        <v>84</v>
      </c>
      <c r="E405" s="2" t="str">
        <f>HYPERLINK("capsilon://?command=openfolder&amp;siteaddress=FAM.docvelocity-na8.net&amp;folderid=FXB5F00D77-7CE2-C663-B879-9132EBD17970","FX22049469")</f>
        <v>FX22049469</v>
      </c>
      <c r="F405" t="s">
        <v>19</v>
      </c>
      <c r="G405" t="s">
        <v>19</v>
      </c>
      <c r="H405" t="s">
        <v>85</v>
      </c>
      <c r="I405" t="s">
        <v>1105</v>
      </c>
      <c r="J405">
        <v>0</v>
      </c>
      <c r="K405" t="s">
        <v>87</v>
      </c>
      <c r="L405" t="s">
        <v>88</v>
      </c>
      <c r="M405" t="s">
        <v>89</v>
      </c>
      <c r="N405">
        <v>2</v>
      </c>
      <c r="O405" s="1">
        <v>44680.585393518515</v>
      </c>
      <c r="P405" s="1">
        <v>44680.649456018517</v>
      </c>
      <c r="Q405">
        <v>5291</v>
      </c>
      <c r="R405">
        <v>244</v>
      </c>
      <c r="S405" t="b">
        <v>0</v>
      </c>
      <c r="T405" t="s">
        <v>90</v>
      </c>
      <c r="U405" t="b">
        <v>0</v>
      </c>
      <c r="V405" t="s">
        <v>127</v>
      </c>
      <c r="W405" s="1">
        <v>44680.587418981479</v>
      </c>
      <c r="X405">
        <v>162</v>
      </c>
      <c r="Y405">
        <v>9</v>
      </c>
      <c r="Z405">
        <v>0</v>
      </c>
      <c r="AA405">
        <v>9</v>
      </c>
      <c r="AB405">
        <v>0</v>
      </c>
      <c r="AC405">
        <v>2</v>
      </c>
      <c r="AD405">
        <v>-9</v>
      </c>
      <c r="AE405">
        <v>0</v>
      </c>
      <c r="AF405">
        <v>0</v>
      </c>
      <c r="AG405">
        <v>0</v>
      </c>
      <c r="AH405" t="s">
        <v>273</v>
      </c>
      <c r="AI405" s="1">
        <v>44680.649456018517</v>
      </c>
      <c r="AJ405">
        <v>82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-9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hidden="1" x14ac:dyDescent="0.45">
      <c r="A406" t="s">
        <v>1106</v>
      </c>
      <c r="B406" t="s">
        <v>82</v>
      </c>
      <c r="C406" t="s">
        <v>109</v>
      </c>
      <c r="D406" t="s">
        <v>84</v>
      </c>
      <c r="E406" s="2" t="str">
        <f>HYPERLINK("capsilon://?command=openfolder&amp;siteaddress=FAM.docvelocity-na8.net&amp;folderid=FXEE5A0EDB-6EDC-9B1E-05C8-C9469238B76C","FX22032481")</f>
        <v>FX22032481</v>
      </c>
      <c r="F406" t="s">
        <v>19</v>
      </c>
      <c r="G406" t="s">
        <v>19</v>
      </c>
      <c r="H406" t="s">
        <v>85</v>
      </c>
      <c r="I406" t="s">
        <v>1107</v>
      </c>
      <c r="J406">
        <v>74</v>
      </c>
      <c r="K406" t="s">
        <v>87</v>
      </c>
      <c r="L406" t="s">
        <v>88</v>
      </c>
      <c r="M406" t="s">
        <v>89</v>
      </c>
      <c r="N406">
        <v>2</v>
      </c>
      <c r="O406" s="1">
        <v>44680.614791666667</v>
      </c>
      <c r="P406" s="1">
        <v>44680.656412037039</v>
      </c>
      <c r="Q406">
        <v>2525</v>
      </c>
      <c r="R406">
        <v>1071</v>
      </c>
      <c r="S406" t="b">
        <v>0</v>
      </c>
      <c r="T406" t="s">
        <v>90</v>
      </c>
      <c r="U406" t="b">
        <v>0</v>
      </c>
      <c r="V406" t="s">
        <v>176</v>
      </c>
      <c r="W406" s="1">
        <v>44680.637488425928</v>
      </c>
      <c r="X406">
        <v>401</v>
      </c>
      <c r="Y406">
        <v>61</v>
      </c>
      <c r="Z406">
        <v>0</v>
      </c>
      <c r="AA406">
        <v>61</v>
      </c>
      <c r="AB406">
        <v>0</v>
      </c>
      <c r="AC406">
        <v>15</v>
      </c>
      <c r="AD406">
        <v>13</v>
      </c>
      <c r="AE406">
        <v>0</v>
      </c>
      <c r="AF406">
        <v>0</v>
      </c>
      <c r="AG406">
        <v>0</v>
      </c>
      <c r="AH406" t="s">
        <v>273</v>
      </c>
      <c r="AI406" s="1">
        <v>44680.656412037039</v>
      </c>
      <c r="AJ406">
        <v>600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13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hidden="1" x14ac:dyDescent="0.45">
      <c r="A407" t="s">
        <v>1108</v>
      </c>
      <c r="B407" t="s">
        <v>82</v>
      </c>
      <c r="C407" t="s">
        <v>1109</v>
      </c>
      <c r="D407" t="s">
        <v>84</v>
      </c>
      <c r="E407" s="2" t="str">
        <f>HYPERLINK("capsilon://?command=openfolder&amp;siteaddress=FAM.docvelocity-na8.net&amp;folderid=FX03607825-7EF6-D042-77DB-AB53201ED35D","FX220410449")</f>
        <v>FX220410449</v>
      </c>
      <c r="F407" t="s">
        <v>19</v>
      </c>
      <c r="G407" t="s">
        <v>19</v>
      </c>
      <c r="H407" t="s">
        <v>85</v>
      </c>
      <c r="I407" t="s">
        <v>1110</v>
      </c>
      <c r="J407">
        <v>493</v>
      </c>
      <c r="K407" t="s">
        <v>87</v>
      </c>
      <c r="L407" t="s">
        <v>88</v>
      </c>
      <c r="M407" t="s">
        <v>89</v>
      </c>
      <c r="N407">
        <v>2</v>
      </c>
      <c r="O407" s="1">
        <v>44680.690555555557</v>
      </c>
      <c r="P407" s="1">
        <v>44680.743784722225</v>
      </c>
      <c r="Q407">
        <v>2400</v>
      </c>
      <c r="R407">
        <v>2199</v>
      </c>
      <c r="S407" t="b">
        <v>0</v>
      </c>
      <c r="T407" t="s">
        <v>90</v>
      </c>
      <c r="U407" t="b">
        <v>0</v>
      </c>
      <c r="V407" t="s">
        <v>799</v>
      </c>
      <c r="W407" s="1">
        <v>44680.708067129628</v>
      </c>
      <c r="X407">
        <v>1380</v>
      </c>
      <c r="Y407">
        <v>255</v>
      </c>
      <c r="Z407">
        <v>0</v>
      </c>
      <c r="AA407">
        <v>255</v>
      </c>
      <c r="AB407">
        <v>181</v>
      </c>
      <c r="AC407">
        <v>20</v>
      </c>
      <c r="AD407">
        <v>238</v>
      </c>
      <c r="AE407">
        <v>0</v>
      </c>
      <c r="AF407">
        <v>0</v>
      </c>
      <c r="AG407">
        <v>0</v>
      </c>
      <c r="AH407" t="s">
        <v>135</v>
      </c>
      <c r="AI407" s="1">
        <v>44680.743784722225</v>
      </c>
      <c r="AJ407">
        <v>793</v>
      </c>
      <c r="AK407">
        <v>5</v>
      </c>
      <c r="AL407">
        <v>0</v>
      </c>
      <c r="AM407">
        <v>5</v>
      </c>
      <c r="AN407">
        <v>181</v>
      </c>
      <c r="AO407">
        <v>5</v>
      </c>
      <c r="AP407">
        <v>233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hidden="1" x14ac:dyDescent="0.45">
      <c r="A408" t="s">
        <v>1111</v>
      </c>
      <c r="B408" t="s">
        <v>82</v>
      </c>
      <c r="C408" t="s">
        <v>1112</v>
      </c>
      <c r="D408" t="s">
        <v>84</v>
      </c>
      <c r="E408" s="2" t="str">
        <f>HYPERLINK("capsilon://?command=openfolder&amp;siteaddress=FAM.docvelocity-na8.net&amp;folderid=FX1C5F4610-E22E-A49D-5BB3-B9BEC3F2BA69","FX220410174")</f>
        <v>FX220410174</v>
      </c>
      <c r="F408" t="s">
        <v>19</v>
      </c>
      <c r="G408" t="s">
        <v>19</v>
      </c>
      <c r="H408" t="s">
        <v>85</v>
      </c>
      <c r="I408" t="s">
        <v>1113</v>
      </c>
      <c r="J408">
        <v>515</v>
      </c>
      <c r="K408" t="s">
        <v>87</v>
      </c>
      <c r="L408" t="s">
        <v>88</v>
      </c>
      <c r="M408" t="s">
        <v>89</v>
      </c>
      <c r="N408">
        <v>2</v>
      </c>
      <c r="O408" s="1">
        <v>44680.696215277778</v>
      </c>
      <c r="P408" s="1">
        <v>44680.762129629627</v>
      </c>
      <c r="Q408">
        <v>1431</v>
      </c>
      <c r="R408">
        <v>4264</v>
      </c>
      <c r="S408" t="b">
        <v>0</v>
      </c>
      <c r="T408" t="s">
        <v>90</v>
      </c>
      <c r="U408" t="b">
        <v>0</v>
      </c>
      <c r="V408" t="s">
        <v>241</v>
      </c>
      <c r="W408" s="1">
        <v>44680.727870370371</v>
      </c>
      <c r="X408">
        <v>2121</v>
      </c>
      <c r="Y408">
        <v>416</v>
      </c>
      <c r="Z408">
        <v>0</v>
      </c>
      <c r="AA408">
        <v>416</v>
      </c>
      <c r="AB408">
        <v>0</v>
      </c>
      <c r="AC408">
        <v>9</v>
      </c>
      <c r="AD408">
        <v>99</v>
      </c>
      <c r="AE408">
        <v>0</v>
      </c>
      <c r="AF408">
        <v>0</v>
      </c>
      <c r="AG408">
        <v>0</v>
      </c>
      <c r="AH408" t="s">
        <v>185</v>
      </c>
      <c r="AI408" s="1">
        <v>44680.762129629627</v>
      </c>
      <c r="AJ408">
        <v>1985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99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1114</v>
      </c>
      <c r="B409" t="s">
        <v>82</v>
      </c>
      <c r="C409" t="s">
        <v>1115</v>
      </c>
      <c r="D409" t="s">
        <v>84</v>
      </c>
      <c r="E409" s="2" t="str">
        <f>HYPERLINK("capsilon://?command=openfolder&amp;siteaddress=FAM.docvelocity-na8.net&amp;folderid=FX6E46B7DE-A062-7AAD-8CF0-D254CBE933F4","FX22051236")</f>
        <v>FX22051236</v>
      </c>
      <c r="F409" t="s">
        <v>19</v>
      </c>
      <c r="G409" t="s">
        <v>19</v>
      </c>
      <c r="H409" t="s">
        <v>85</v>
      </c>
      <c r="I409" t="s">
        <v>1116</v>
      </c>
      <c r="J409">
        <v>226</v>
      </c>
      <c r="K409" t="s">
        <v>87</v>
      </c>
      <c r="L409" t="s">
        <v>88</v>
      </c>
      <c r="M409" t="s">
        <v>89</v>
      </c>
      <c r="N409">
        <v>2</v>
      </c>
      <c r="O409" s="1">
        <v>44685.60900462963</v>
      </c>
      <c r="P409" s="1">
        <v>44685.728946759256</v>
      </c>
      <c r="Q409">
        <v>6610</v>
      </c>
      <c r="R409">
        <v>3753</v>
      </c>
      <c r="S409" t="b">
        <v>0</v>
      </c>
      <c r="T409" t="s">
        <v>90</v>
      </c>
      <c r="U409" t="b">
        <v>0</v>
      </c>
      <c r="V409" t="s">
        <v>176</v>
      </c>
      <c r="W409" s="1">
        <v>44685.641875000001</v>
      </c>
      <c r="X409">
        <v>2555</v>
      </c>
      <c r="Y409">
        <v>148</v>
      </c>
      <c r="Z409">
        <v>0</v>
      </c>
      <c r="AA409">
        <v>148</v>
      </c>
      <c r="AB409">
        <v>30</v>
      </c>
      <c r="AC409">
        <v>40</v>
      </c>
      <c r="AD409">
        <v>78</v>
      </c>
      <c r="AE409">
        <v>0</v>
      </c>
      <c r="AF409">
        <v>0</v>
      </c>
      <c r="AG409">
        <v>0</v>
      </c>
      <c r="AH409" t="s">
        <v>273</v>
      </c>
      <c r="AI409" s="1">
        <v>44685.728946759256</v>
      </c>
      <c r="AJ409">
        <v>1133</v>
      </c>
      <c r="AK409">
        <v>2</v>
      </c>
      <c r="AL409">
        <v>0</v>
      </c>
      <c r="AM409">
        <v>2</v>
      </c>
      <c r="AN409">
        <v>30</v>
      </c>
      <c r="AO409">
        <v>2</v>
      </c>
      <c r="AP409">
        <v>76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1117</v>
      </c>
      <c r="B410" t="s">
        <v>82</v>
      </c>
      <c r="C410" t="s">
        <v>1118</v>
      </c>
      <c r="D410" t="s">
        <v>84</v>
      </c>
      <c r="E410" s="2" t="str">
        <f>HYPERLINK("capsilon://?command=openfolder&amp;siteaddress=FAM.docvelocity-na8.net&amp;folderid=FX1F3A72F9-6C0F-80A0-4A7A-25B4FE7B30C5","FX220111282")</f>
        <v>FX220111282</v>
      </c>
      <c r="F410" t="s">
        <v>19</v>
      </c>
      <c r="G410" t="s">
        <v>19</v>
      </c>
      <c r="H410" t="s">
        <v>85</v>
      </c>
      <c r="I410" t="s">
        <v>1119</v>
      </c>
      <c r="J410">
        <v>328</v>
      </c>
      <c r="K410" t="s">
        <v>87</v>
      </c>
      <c r="L410" t="s">
        <v>88</v>
      </c>
      <c r="M410" t="s">
        <v>89</v>
      </c>
      <c r="N410">
        <v>2</v>
      </c>
      <c r="O410" s="1">
        <v>44685.655717592592</v>
      </c>
      <c r="P410" s="1">
        <v>44685.748333333337</v>
      </c>
      <c r="Q410">
        <v>4607</v>
      </c>
      <c r="R410">
        <v>3395</v>
      </c>
      <c r="S410" t="b">
        <v>0</v>
      </c>
      <c r="T410" t="s">
        <v>90</v>
      </c>
      <c r="U410" t="b">
        <v>0</v>
      </c>
      <c r="V410" t="s">
        <v>184</v>
      </c>
      <c r="W410" s="1">
        <v>44685.697546296295</v>
      </c>
      <c r="X410">
        <v>2156</v>
      </c>
      <c r="Y410">
        <v>315</v>
      </c>
      <c r="Z410">
        <v>0</v>
      </c>
      <c r="AA410">
        <v>315</v>
      </c>
      <c r="AB410">
        <v>50</v>
      </c>
      <c r="AC410">
        <v>175</v>
      </c>
      <c r="AD410">
        <v>13</v>
      </c>
      <c r="AE410">
        <v>0</v>
      </c>
      <c r="AF410">
        <v>0</v>
      </c>
      <c r="AG410">
        <v>0</v>
      </c>
      <c r="AH410" t="s">
        <v>273</v>
      </c>
      <c r="AI410" s="1">
        <v>44685.748333333337</v>
      </c>
      <c r="AJ410">
        <v>1145</v>
      </c>
      <c r="AK410">
        <v>2</v>
      </c>
      <c r="AL410">
        <v>0</v>
      </c>
      <c r="AM410">
        <v>2</v>
      </c>
      <c r="AN410">
        <v>50</v>
      </c>
      <c r="AO410">
        <v>2</v>
      </c>
      <c r="AP410">
        <v>11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1120</v>
      </c>
      <c r="B411" t="s">
        <v>82</v>
      </c>
      <c r="C411" t="s">
        <v>1121</v>
      </c>
      <c r="D411" t="s">
        <v>84</v>
      </c>
      <c r="E411" s="2" t="str">
        <f>HYPERLINK("capsilon://?command=openfolder&amp;siteaddress=FAM.docvelocity-na8.net&amp;folderid=FX3B54973E-7A86-7B74-E3E8-37D953D16808","FX22051072")</f>
        <v>FX22051072</v>
      </c>
      <c r="F411" t="s">
        <v>19</v>
      </c>
      <c r="G411" t="s">
        <v>19</v>
      </c>
      <c r="H411" t="s">
        <v>85</v>
      </c>
      <c r="I411" t="s">
        <v>1122</v>
      </c>
      <c r="J411">
        <v>62</v>
      </c>
      <c r="K411" t="s">
        <v>87</v>
      </c>
      <c r="L411" t="s">
        <v>88</v>
      </c>
      <c r="M411" t="s">
        <v>89</v>
      </c>
      <c r="N411">
        <v>2</v>
      </c>
      <c r="O411" s="1">
        <v>44686.305486111109</v>
      </c>
      <c r="P411" s="1">
        <v>44686.313136574077</v>
      </c>
      <c r="Q411">
        <v>54</v>
      </c>
      <c r="R411">
        <v>607</v>
      </c>
      <c r="S411" t="b">
        <v>0</v>
      </c>
      <c r="T411" t="s">
        <v>90</v>
      </c>
      <c r="U411" t="b">
        <v>0</v>
      </c>
      <c r="V411" t="s">
        <v>317</v>
      </c>
      <c r="W411" s="1">
        <v>44686.310659722221</v>
      </c>
      <c r="X411">
        <v>398</v>
      </c>
      <c r="Y411">
        <v>48</v>
      </c>
      <c r="Z411">
        <v>0</v>
      </c>
      <c r="AA411">
        <v>48</v>
      </c>
      <c r="AB411">
        <v>0</v>
      </c>
      <c r="AC411">
        <v>4</v>
      </c>
      <c r="AD411">
        <v>14</v>
      </c>
      <c r="AE411">
        <v>0</v>
      </c>
      <c r="AF411">
        <v>0</v>
      </c>
      <c r="AG411">
        <v>0</v>
      </c>
      <c r="AH411" t="s">
        <v>401</v>
      </c>
      <c r="AI411" s="1">
        <v>44686.313136574077</v>
      </c>
      <c r="AJ411">
        <v>209</v>
      </c>
      <c r="AK411">
        <v>0</v>
      </c>
      <c r="AL411">
        <v>0</v>
      </c>
      <c r="AM411">
        <v>0</v>
      </c>
      <c r="AN411">
        <v>0</v>
      </c>
      <c r="AO411">
        <v>1</v>
      </c>
      <c r="AP411">
        <v>14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1123</v>
      </c>
      <c r="B412" t="s">
        <v>82</v>
      </c>
      <c r="C412" t="s">
        <v>1121</v>
      </c>
      <c r="D412" t="s">
        <v>84</v>
      </c>
      <c r="E412" s="2" t="str">
        <f>HYPERLINK("capsilon://?command=openfolder&amp;siteaddress=FAM.docvelocity-na8.net&amp;folderid=FX3B54973E-7A86-7B74-E3E8-37D953D16808","FX22051072")</f>
        <v>FX22051072</v>
      </c>
      <c r="F412" t="s">
        <v>19</v>
      </c>
      <c r="G412" t="s">
        <v>19</v>
      </c>
      <c r="H412" t="s">
        <v>85</v>
      </c>
      <c r="I412" t="s">
        <v>1124</v>
      </c>
      <c r="J412">
        <v>28</v>
      </c>
      <c r="K412" t="s">
        <v>87</v>
      </c>
      <c r="L412" t="s">
        <v>88</v>
      </c>
      <c r="M412" t="s">
        <v>89</v>
      </c>
      <c r="N412">
        <v>2</v>
      </c>
      <c r="O412" s="1">
        <v>44686.308032407411</v>
      </c>
      <c r="P412" s="1">
        <v>44686.316643518519</v>
      </c>
      <c r="Q412">
        <v>234</v>
      </c>
      <c r="R412">
        <v>510</v>
      </c>
      <c r="S412" t="b">
        <v>0</v>
      </c>
      <c r="T412" t="s">
        <v>90</v>
      </c>
      <c r="U412" t="b">
        <v>0</v>
      </c>
      <c r="V412" t="s">
        <v>317</v>
      </c>
      <c r="W412" s="1">
        <v>44686.315208333333</v>
      </c>
      <c r="X412">
        <v>392</v>
      </c>
      <c r="Y412">
        <v>21</v>
      </c>
      <c r="Z412">
        <v>0</v>
      </c>
      <c r="AA412">
        <v>21</v>
      </c>
      <c r="AB412">
        <v>0</v>
      </c>
      <c r="AC412">
        <v>1</v>
      </c>
      <c r="AD412">
        <v>7</v>
      </c>
      <c r="AE412">
        <v>0</v>
      </c>
      <c r="AF412">
        <v>0</v>
      </c>
      <c r="AG412">
        <v>0</v>
      </c>
      <c r="AH412" t="s">
        <v>401</v>
      </c>
      <c r="AI412" s="1">
        <v>44686.316643518519</v>
      </c>
      <c r="AJ412">
        <v>118</v>
      </c>
      <c r="AK412">
        <v>0</v>
      </c>
      <c r="AL412">
        <v>0</v>
      </c>
      <c r="AM412">
        <v>0</v>
      </c>
      <c r="AN412">
        <v>0</v>
      </c>
      <c r="AO412">
        <v>1</v>
      </c>
      <c r="AP412">
        <v>7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1125</v>
      </c>
      <c r="B413" t="s">
        <v>82</v>
      </c>
      <c r="C413" t="s">
        <v>1121</v>
      </c>
      <c r="D413" t="s">
        <v>84</v>
      </c>
      <c r="E413" s="2" t="str">
        <f>HYPERLINK("capsilon://?command=openfolder&amp;siteaddress=FAM.docvelocity-na8.net&amp;folderid=FX3B54973E-7A86-7B74-E3E8-37D953D16808","FX22051072")</f>
        <v>FX22051072</v>
      </c>
      <c r="F413" t="s">
        <v>19</v>
      </c>
      <c r="G413" t="s">
        <v>19</v>
      </c>
      <c r="H413" t="s">
        <v>85</v>
      </c>
      <c r="I413" t="s">
        <v>1126</v>
      </c>
      <c r="J413">
        <v>48</v>
      </c>
      <c r="K413" t="s">
        <v>87</v>
      </c>
      <c r="L413" t="s">
        <v>88</v>
      </c>
      <c r="M413" t="s">
        <v>89</v>
      </c>
      <c r="N413">
        <v>2</v>
      </c>
      <c r="O413" s="1">
        <v>44686.308715277781</v>
      </c>
      <c r="P413" s="1">
        <v>44686.325277777774</v>
      </c>
      <c r="Q413">
        <v>1087</v>
      </c>
      <c r="R413">
        <v>344</v>
      </c>
      <c r="S413" t="b">
        <v>0</v>
      </c>
      <c r="T413" t="s">
        <v>90</v>
      </c>
      <c r="U413" t="b">
        <v>0</v>
      </c>
      <c r="V413" t="s">
        <v>317</v>
      </c>
      <c r="W413" s="1">
        <v>44686.320324074077</v>
      </c>
      <c r="X413">
        <v>111</v>
      </c>
      <c r="Y413">
        <v>43</v>
      </c>
      <c r="Z413">
        <v>0</v>
      </c>
      <c r="AA413">
        <v>43</v>
      </c>
      <c r="AB413">
        <v>0</v>
      </c>
      <c r="AC413">
        <v>3</v>
      </c>
      <c r="AD413">
        <v>5</v>
      </c>
      <c r="AE413">
        <v>0</v>
      </c>
      <c r="AF413">
        <v>0</v>
      </c>
      <c r="AG413">
        <v>0</v>
      </c>
      <c r="AH413" t="s">
        <v>149</v>
      </c>
      <c r="AI413" s="1">
        <v>44686.325277777774</v>
      </c>
      <c r="AJ413">
        <v>211</v>
      </c>
      <c r="AK413">
        <v>0</v>
      </c>
      <c r="AL413">
        <v>0</v>
      </c>
      <c r="AM413">
        <v>0</v>
      </c>
      <c r="AN413">
        <v>5</v>
      </c>
      <c r="AO413">
        <v>0</v>
      </c>
      <c r="AP413">
        <v>5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1127</v>
      </c>
      <c r="B414" t="s">
        <v>82</v>
      </c>
      <c r="C414" t="s">
        <v>1121</v>
      </c>
      <c r="D414" t="s">
        <v>84</v>
      </c>
      <c r="E414" s="2" t="str">
        <f>HYPERLINK("capsilon://?command=openfolder&amp;siteaddress=FAM.docvelocity-na8.net&amp;folderid=FX3B54973E-7A86-7B74-E3E8-37D953D16808","FX22051072")</f>
        <v>FX22051072</v>
      </c>
      <c r="F414" t="s">
        <v>19</v>
      </c>
      <c r="G414" t="s">
        <v>19</v>
      </c>
      <c r="H414" t="s">
        <v>85</v>
      </c>
      <c r="I414" t="s">
        <v>1128</v>
      </c>
      <c r="J414">
        <v>28</v>
      </c>
      <c r="K414" t="s">
        <v>87</v>
      </c>
      <c r="L414" t="s">
        <v>88</v>
      </c>
      <c r="M414" t="s">
        <v>89</v>
      </c>
      <c r="N414">
        <v>2</v>
      </c>
      <c r="O414" s="1">
        <v>44686.309074074074</v>
      </c>
      <c r="P414" s="1">
        <v>44686.322824074072</v>
      </c>
      <c r="Q414">
        <v>812</v>
      </c>
      <c r="R414">
        <v>376</v>
      </c>
      <c r="S414" t="b">
        <v>0</v>
      </c>
      <c r="T414" t="s">
        <v>90</v>
      </c>
      <c r="U414" t="b">
        <v>0</v>
      </c>
      <c r="V414" t="s">
        <v>91</v>
      </c>
      <c r="W414" s="1">
        <v>44686.3203125</v>
      </c>
      <c r="X414">
        <v>181</v>
      </c>
      <c r="Y414">
        <v>21</v>
      </c>
      <c r="Z414">
        <v>0</v>
      </c>
      <c r="AA414">
        <v>21</v>
      </c>
      <c r="AB414">
        <v>0</v>
      </c>
      <c r="AC414">
        <v>0</v>
      </c>
      <c r="AD414">
        <v>7</v>
      </c>
      <c r="AE414">
        <v>0</v>
      </c>
      <c r="AF414">
        <v>0</v>
      </c>
      <c r="AG414">
        <v>0</v>
      </c>
      <c r="AH414" t="s">
        <v>149</v>
      </c>
      <c r="AI414" s="1">
        <v>44686.322824074072</v>
      </c>
      <c r="AJ414">
        <v>115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7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1129</v>
      </c>
      <c r="B415" t="s">
        <v>82</v>
      </c>
      <c r="C415" t="s">
        <v>1130</v>
      </c>
      <c r="D415" t="s">
        <v>84</v>
      </c>
      <c r="E415" s="2" t="str">
        <f>HYPERLINK("capsilon://?command=openfolder&amp;siteaddress=FAM.docvelocity-na8.net&amp;folderid=FXE59DBEFD-2823-A2DE-D487-C3FBE1027BF4","FX220410160")</f>
        <v>FX220410160</v>
      </c>
      <c r="F415" t="s">
        <v>19</v>
      </c>
      <c r="G415" t="s">
        <v>19</v>
      </c>
      <c r="H415" t="s">
        <v>85</v>
      </c>
      <c r="I415" t="s">
        <v>1131</v>
      </c>
      <c r="J415">
        <v>387</v>
      </c>
      <c r="K415" t="s">
        <v>87</v>
      </c>
      <c r="L415" t="s">
        <v>88</v>
      </c>
      <c r="M415" t="s">
        <v>89</v>
      </c>
      <c r="N415">
        <v>2</v>
      </c>
      <c r="O415" s="1">
        <v>44686.360995370371</v>
      </c>
      <c r="P415" s="1">
        <v>44686.402962962966</v>
      </c>
      <c r="Q415">
        <v>102</v>
      </c>
      <c r="R415">
        <v>3524</v>
      </c>
      <c r="S415" t="b">
        <v>0</v>
      </c>
      <c r="T415" t="s">
        <v>90</v>
      </c>
      <c r="U415" t="b">
        <v>0</v>
      </c>
      <c r="V415" t="s">
        <v>317</v>
      </c>
      <c r="W415" s="1">
        <v>44686.376701388886</v>
      </c>
      <c r="X415">
        <v>1308</v>
      </c>
      <c r="Y415">
        <v>324</v>
      </c>
      <c r="Z415">
        <v>0</v>
      </c>
      <c r="AA415">
        <v>324</v>
      </c>
      <c r="AB415">
        <v>0</v>
      </c>
      <c r="AC415">
        <v>11</v>
      </c>
      <c r="AD415">
        <v>63</v>
      </c>
      <c r="AE415">
        <v>0</v>
      </c>
      <c r="AF415">
        <v>0</v>
      </c>
      <c r="AG415">
        <v>0</v>
      </c>
      <c r="AH415" t="s">
        <v>96</v>
      </c>
      <c r="AI415" s="1">
        <v>44686.402962962966</v>
      </c>
      <c r="AJ415">
        <v>1493</v>
      </c>
      <c r="AK415">
        <v>4</v>
      </c>
      <c r="AL415">
        <v>0</v>
      </c>
      <c r="AM415">
        <v>4</v>
      </c>
      <c r="AN415">
        <v>0</v>
      </c>
      <c r="AO415">
        <v>4</v>
      </c>
      <c r="AP415">
        <v>59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1132</v>
      </c>
      <c r="B416" t="s">
        <v>82</v>
      </c>
      <c r="C416" t="s">
        <v>617</v>
      </c>
      <c r="D416" t="s">
        <v>84</v>
      </c>
      <c r="E416" s="2" t="str">
        <f>HYPERLINK("capsilon://?command=openfolder&amp;siteaddress=FAM.docvelocity-na8.net&amp;folderid=FX96BD537E-E633-F0B5-1A53-E32053624DA7","FX22044480")</f>
        <v>FX22044480</v>
      </c>
      <c r="F416" t="s">
        <v>19</v>
      </c>
      <c r="G416" t="s">
        <v>19</v>
      </c>
      <c r="H416" t="s">
        <v>85</v>
      </c>
      <c r="I416" t="s">
        <v>1133</v>
      </c>
      <c r="J416">
        <v>0</v>
      </c>
      <c r="K416" t="s">
        <v>87</v>
      </c>
      <c r="L416" t="s">
        <v>88</v>
      </c>
      <c r="M416" t="s">
        <v>89</v>
      </c>
      <c r="N416">
        <v>2</v>
      </c>
      <c r="O416" s="1">
        <v>44686.371006944442</v>
      </c>
      <c r="P416" s="1">
        <v>44686.380324074074</v>
      </c>
      <c r="Q416">
        <v>511</v>
      </c>
      <c r="R416">
        <v>294</v>
      </c>
      <c r="S416" t="b">
        <v>0</v>
      </c>
      <c r="T416" t="s">
        <v>90</v>
      </c>
      <c r="U416" t="b">
        <v>0</v>
      </c>
      <c r="V416" t="s">
        <v>317</v>
      </c>
      <c r="W416" s="1">
        <v>44686.378738425927</v>
      </c>
      <c r="X416">
        <v>175</v>
      </c>
      <c r="Y416">
        <v>9</v>
      </c>
      <c r="Z416">
        <v>0</v>
      </c>
      <c r="AA416">
        <v>9</v>
      </c>
      <c r="AB416">
        <v>0</v>
      </c>
      <c r="AC416">
        <v>7</v>
      </c>
      <c r="AD416">
        <v>-9</v>
      </c>
      <c r="AE416">
        <v>0</v>
      </c>
      <c r="AF416">
        <v>0</v>
      </c>
      <c r="AG416">
        <v>0</v>
      </c>
      <c r="AH416" t="s">
        <v>149</v>
      </c>
      <c r="AI416" s="1">
        <v>44686.380324074074</v>
      </c>
      <c r="AJ416">
        <v>119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-9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1134</v>
      </c>
      <c r="B417" t="s">
        <v>82</v>
      </c>
      <c r="C417" t="s">
        <v>1047</v>
      </c>
      <c r="D417" t="s">
        <v>84</v>
      </c>
      <c r="E417" s="2" t="str">
        <f>HYPERLINK("capsilon://?command=openfolder&amp;siteaddress=FAM.docvelocity-na8.net&amp;folderid=FX89182E96-A34D-A0E6-25C8-BF5D9D29315C","FX22044555")</f>
        <v>FX22044555</v>
      </c>
      <c r="F417" t="s">
        <v>19</v>
      </c>
      <c r="G417" t="s">
        <v>19</v>
      </c>
      <c r="H417" t="s">
        <v>85</v>
      </c>
      <c r="I417" t="s">
        <v>1135</v>
      </c>
      <c r="J417">
        <v>41</v>
      </c>
      <c r="K417" t="s">
        <v>87</v>
      </c>
      <c r="L417" t="s">
        <v>88</v>
      </c>
      <c r="M417" t="s">
        <v>89</v>
      </c>
      <c r="N417">
        <v>2</v>
      </c>
      <c r="O417" s="1">
        <v>44686.378518518519</v>
      </c>
      <c r="P417" s="1">
        <v>44686.389189814814</v>
      </c>
      <c r="Q417">
        <v>560</v>
      </c>
      <c r="R417">
        <v>362</v>
      </c>
      <c r="S417" t="b">
        <v>0</v>
      </c>
      <c r="T417" t="s">
        <v>90</v>
      </c>
      <c r="U417" t="b">
        <v>0</v>
      </c>
      <c r="V417" t="s">
        <v>317</v>
      </c>
      <c r="W417" s="1">
        <v>44686.388067129628</v>
      </c>
      <c r="X417">
        <v>265</v>
      </c>
      <c r="Y417">
        <v>36</v>
      </c>
      <c r="Z417">
        <v>0</v>
      </c>
      <c r="AA417">
        <v>36</v>
      </c>
      <c r="AB417">
        <v>0</v>
      </c>
      <c r="AC417">
        <v>1</v>
      </c>
      <c r="AD417">
        <v>5</v>
      </c>
      <c r="AE417">
        <v>0</v>
      </c>
      <c r="AF417">
        <v>0</v>
      </c>
      <c r="AG417">
        <v>0</v>
      </c>
      <c r="AH417" t="s">
        <v>92</v>
      </c>
      <c r="AI417" s="1">
        <v>44686.389189814814</v>
      </c>
      <c r="AJ417">
        <v>97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5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1136</v>
      </c>
      <c r="B418" t="s">
        <v>82</v>
      </c>
      <c r="C418" t="s">
        <v>1118</v>
      </c>
      <c r="D418" t="s">
        <v>84</v>
      </c>
      <c r="E418" s="2" t="str">
        <f>HYPERLINK("capsilon://?command=openfolder&amp;siteaddress=FAM.docvelocity-na8.net&amp;folderid=FX1F3A72F9-6C0F-80A0-4A7A-25B4FE7B30C5","FX220111282")</f>
        <v>FX220111282</v>
      </c>
      <c r="F418" t="s">
        <v>19</v>
      </c>
      <c r="G418" t="s">
        <v>19</v>
      </c>
      <c r="H418" t="s">
        <v>85</v>
      </c>
      <c r="I418" t="s">
        <v>1137</v>
      </c>
      <c r="J418">
        <v>119</v>
      </c>
      <c r="K418" t="s">
        <v>87</v>
      </c>
      <c r="L418" t="s">
        <v>88</v>
      </c>
      <c r="M418" t="s">
        <v>89</v>
      </c>
      <c r="N418">
        <v>1</v>
      </c>
      <c r="O418" s="1">
        <v>44686.381180555552</v>
      </c>
      <c r="P418" s="1">
        <v>44686.391805555555</v>
      </c>
      <c r="Q418">
        <v>595</v>
      </c>
      <c r="R418">
        <v>323</v>
      </c>
      <c r="S418" t="b">
        <v>0</v>
      </c>
      <c r="T418" t="s">
        <v>90</v>
      </c>
      <c r="U418" t="b">
        <v>0</v>
      </c>
      <c r="V418" t="s">
        <v>317</v>
      </c>
      <c r="W418" s="1">
        <v>44686.391805555555</v>
      </c>
      <c r="X418">
        <v>323</v>
      </c>
      <c r="Y418">
        <v>1</v>
      </c>
      <c r="Z418">
        <v>0</v>
      </c>
      <c r="AA418">
        <v>1</v>
      </c>
      <c r="AB418">
        <v>0</v>
      </c>
      <c r="AC418">
        <v>0</v>
      </c>
      <c r="AD418">
        <v>118</v>
      </c>
      <c r="AE418">
        <v>114</v>
      </c>
      <c r="AF418">
        <v>0</v>
      </c>
      <c r="AG418">
        <v>2</v>
      </c>
      <c r="AH418" t="s">
        <v>90</v>
      </c>
      <c r="AI418" t="s">
        <v>90</v>
      </c>
      <c r="AJ418" t="s">
        <v>90</v>
      </c>
      <c r="AK418" t="s">
        <v>90</v>
      </c>
      <c r="AL418" t="s">
        <v>90</v>
      </c>
      <c r="AM418" t="s">
        <v>90</v>
      </c>
      <c r="AN418" t="s">
        <v>90</v>
      </c>
      <c r="AO418" t="s">
        <v>90</v>
      </c>
      <c r="AP418" t="s">
        <v>90</v>
      </c>
      <c r="AQ418" t="s">
        <v>90</v>
      </c>
      <c r="AR418" t="s">
        <v>90</v>
      </c>
      <c r="AS418" t="s">
        <v>90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1138</v>
      </c>
      <c r="B419" t="s">
        <v>82</v>
      </c>
      <c r="C419" t="s">
        <v>1139</v>
      </c>
      <c r="D419" t="s">
        <v>84</v>
      </c>
      <c r="E419" s="2" t="str">
        <f>HYPERLINK("capsilon://?command=openfolder&amp;siteaddress=FAM.docvelocity-na8.net&amp;folderid=FX49351C2E-2C5B-8E07-5CB8-3FC004B18FB1","FX22042870")</f>
        <v>FX22042870</v>
      </c>
      <c r="F419" t="s">
        <v>19</v>
      </c>
      <c r="G419" t="s">
        <v>19</v>
      </c>
      <c r="H419" t="s">
        <v>85</v>
      </c>
      <c r="I419" t="s">
        <v>1140</v>
      </c>
      <c r="J419">
        <v>532</v>
      </c>
      <c r="K419" t="s">
        <v>87</v>
      </c>
      <c r="L419" t="s">
        <v>88</v>
      </c>
      <c r="M419" t="s">
        <v>89</v>
      </c>
      <c r="N419">
        <v>1</v>
      </c>
      <c r="O419" s="1">
        <v>44686.385925925926</v>
      </c>
      <c r="P419" s="1">
        <v>44686.397916666669</v>
      </c>
      <c r="Q419">
        <v>513</v>
      </c>
      <c r="R419">
        <v>523</v>
      </c>
      <c r="S419" t="b">
        <v>0</v>
      </c>
      <c r="T419" t="s">
        <v>90</v>
      </c>
      <c r="U419" t="b">
        <v>0</v>
      </c>
      <c r="V419" t="s">
        <v>317</v>
      </c>
      <c r="W419" s="1">
        <v>44686.397916666669</v>
      </c>
      <c r="X419">
        <v>503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532</v>
      </c>
      <c r="AE419">
        <v>486</v>
      </c>
      <c r="AF419">
        <v>0</v>
      </c>
      <c r="AG419">
        <v>9</v>
      </c>
      <c r="AH419" t="s">
        <v>90</v>
      </c>
      <c r="AI419" t="s">
        <v>90</v>
      </c>
      <c r="AJ419" t="s">
        <v>90</v>
      </c>
      <c r="AK419" t="s">
        <v>90</v>
      </c>
      <c r="AL419" t="s">
        <v>90</v>
      </c>
      <c r="AM419" t="s">
        <v>90</v>
      </c>
      <c r="AN419" t="s">
        <v>90</v>
      </c>
      <c r="AO419" t="s">
        <v>90</v>
      </c>
      <c r="AP419" t="s">
        <v>90</v>
      </c>
      <c r="AQ419" t="s">
        <v>90</v>
      </c>
      <c r="AR419" t="s">
        <v>90</v>
      </c>
      <c r="AS419" t="s">
        <v>90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1141</v>
      </c>
      <c r="B420" t="s">
        <v>82</v>
      </c>
      <c r="C420" t="s">
        <v>1118</v>
      </c>
      <c r="D420" t="s">
        <v>84</v>
      </c>
      <c r="E420" s="2" t="str">
        <f>HYPERLINK("capsilon://?command=openfolder&amp;siteaddress=FAM.docvelocity-na8.net&amp;folderid=FX1F3A72F9-6C0F-80A0-4A7A-25B4FE7B30C5","FX220111282")</f>
        <v>FX220111282</v>
      </c>
      <c r="F420" t="s">
        <v>19</v>
      </c>
      <c r="G420" t="s">
        <v>19</v>
      </c>
      <c r="H420" t="s">
        <v>85</v>
      </c>
      <c r="I420" t="s">
        <v>1137</v>
      </c>
      <c r="J420">
        <v>143</v>
      </c>
      <c r="K420" t="s">
        <v>87</v>
      </c>
      <c r="L420" t="s">
        <v>88</v>
      </c>
      <c r="M420" t="s">
        <v>89</v>
      </c>
      <c r="N420">
        <v>2</v>
      </c>
      <c r="O420" s="1">
        <v>44686.392523148148</v>
      </c>
      <c r="P420" s="1">
        <v>44686.419166666667</v>
      </c>
      <c r="Q420">
        <v>435</v>
      </c>
      <c r="R420">
        <v>1867</v>
      </c>
      <c r="S420" t="b">
        <v>0</v>
      </c>
      <c r="T420" t="s">
        <v>90</v>
      </c>
      <c r="U420" t="b">
        <v>1</v>
      </c>
      <c r="V420" t="s">
        <v>317</v>
      </c>
      <c r="W420" s="1">
        <v>44686.410381944443</v>
      </c>
      <c r="X420">
        <v>1076</v>
      </c>
      <c r="Y420">
        <v>146</v>
      </c>
      <c r="Z420">
        <v>0</v>
      </c>
      <c r="AA420">
        <v>146</v>
      </c>
      <c r="AB420">
        <v>0</v>
      </c>
      <c r="AC420">
        <v>33</v>
      </c>
      <c r="AD420">
        <v>-3</v>
      </c>
      <c r="AE420">
        <v>0</v>
      </c>
      <c r="AF420">
        <v>0</v>
      </c>
      <c r="AG420">
        <v>0</v>
      </c>
      <c r="AH420" t="s">
        <v>149</v>
      </c>
      <c r="AI420" s="1">
        <v>44686.419166666667</v>
      </c>
      <c r="AJ420">
        <v>747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-3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1142</v>
      </c>
      <c r="B421" t="s">
        <v>82</v>
      </c>
      <c r="C421" t="s">
        <v>1143</v>
      </c>
      <c r="D421" t="s">
        <v>84</v>
      </c>
      <c r="E421" s="2" t="str">
        <f>HYPERLINK("capsilon://?command=openfolder&amp;siteaddress=FAM.docvelocity-na8.net&amp;folderid=FX4B96547E-5CCC-375E-AE89-12C05D251D61","FX220311446")</f>
        <v>FX220311446</v>
      </c>
      <c r="F421" t="s">
        <v>19</v>
      </c>
      <c r="G421" t="s">
        <v>19</v>
      </c>
      <c r="H421" t="s">
        <v>85</v>
      </c>
      <c r="I421" t="s">
        <v>1144</v>
      </c>
      <c r="J421">
        <v>708</v>
      </c>
      <c r="K421" t="s">
        <v>87</v>
      </c>
      <c r="L421" t="s">
        <v>88</v>
      </c>
      <c r="M421" t="s">
        <v>89</v>
      </c>
      <c r="N421">
        <v>2</v>
      </c>
      <c r="O421" s="1">
        <v>44686.398275462961</v>
      </c>
      <c r="P421" s="1">
        <v>44686.474351851852</v>
      </c>
      <c r="Q421">
        <v>912</v>
      </c>
      <c r="R421">
        <v>5661</v>
      </c>
      <c r="S421" t="b">
        <v>0</v>
      </c>
      <c r="T421" t="s">
        <v>90</v>
      </c>
      <c r="U421" t="b">
        <v>0</v>
      </c>
      <c r="V421" t="s">
        <v>91</v>
      </c>
      <c r="W421" s="1">
        <v>44686.45108796296</v>
      </c>
      <c r="X421">
        <v>3831</v>
      </c>
      <c r="Y421">
        <v>447</v>
      </c>
      <c r="Z421">
        <v>0</v>
      </c>
      <c r="AA421">
        <v>447</v>
      </c>
      <c r="AB421">
        <v>117</v>
      </c>
      <c r="AC421">
        <v>107</v>
      </c>
      <c r="AD421">
        <v>261</v>
      </c>
      <c r="AE421">
        <v>0</v>
      </c>
      <c r="AF421">
        <v>0</v>
      </c>
      <c r="AG421">
        <v>0</v>
      </c>
      <c r="AH421" t="s">
        <v>92</v>
      </c>
      <c r="AI421" s="1">
        <v>44686.474351851852</v>
      </c>
      <c r="AJ421">
        <v>1241</v>
      </c>
      <c r="AK421">
        <v>11</v>
      </c>
      <c r="AL421">
        <v>0</v>
      </c>
      <c r="AM421">
        <v>11</v>
      </c>
      <c r="AN421">
        <v>132</v>
      </c>
      <c r="AO421">
        <v>11</v>
      </c>
      <c r="AP421">
        <v>250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1145</v>
      </c>
      <c r="B422" t="s">
        <v>82</v>
      </c>
      <c r="C422" t="s">
        <v>1139</v>
      </c>
      <c r="D422" t="s">
        <v>84</v>
      </c>
      <c r="E422" s="2" t="str">
        <f>HYPERLINK("capsilon://?command=openfolder&amp;siteaddress=FAM.docvelocity-na8.net&amp;folderid=FX49351C2E-2C5B-8E07-5CB8-3FC004B18FB1","FX22042870")</f>
        <v>FX22042870</v>
      </c>
      <c r="F422" t="s">
        <v>19</v>
      </c>
      <c r="G422" t="s">
        <v>19</v>
      </c>
      <c r="H422" t="s">
        <v>85</v>
      </c>
      <c r="I422" t="s">
        <v>1140</v>
      </c>
      <c r="J422">
        <v>560</v>
      </c>
      <c r="K422" t="s">
        <v>87</v>
      </c>
      <c r="L422" t="s">
        <v>88</v>
      </c>
      <c r="M422" t="s">
        <v>89</v>
      </c>
      <c r="N422">
        <v>2</v>
      </c>
      <c r="O422" s="1">
        <v>44686.398993055554</v>
      </c>
      <c r="P422" s="1">
        <v>44686.474548611113</v>
      </c>
      <c r="Q422">
        <v>766</v>
      </c>
      <c r="R422">
        <v>5762</v>
      </c>
      <c r="S422" t="b">
        <v>0</v>
      </c>
      <c r="T422" t="s">
        <v>90</v>
      </c>
      <c r="U422" t="b">
        <v>1</v>
      </c>
      <c r="V422" t="s">
        <v>102</v>
      </c>
      <c r="W422" s="1">
        <v>44686.423530092594</v>
      </c>
      <c r="X422">
        <v>1976</v>
      </c>
      <c r="Y422">
        <v>455</v>
      </c>
      <c r="Z422">
        <v>0</v>
      </c>
      <c r="AA422">
        <v>455</v>
      </c>
      <c r="AB422">
        <v>0</v>
      </c>
      <c r="AC422">
        <v>71</v>
      </c>
      <c r="AD422">
        <v>105</v>
      </c>
      <c r="AE422">
        <v>0</v>
      </c>
      <c r="AF422">
        <v>0</v>
      </c>
      <c r="AG422">
        <v>0</v>
      </c>
      <c r="AH422" t="s">
        <v>96</v>
      </c>
      <c r="AI422" s="1">
        <v>44686.474548611113</v>
      </c>
      <c r="AJ422">
        <v>3777</v>
      </c>
      <c r="AK422">
        <v>23</v>
      </c>
      <c r="AL422">
        <v>0</v>
      </c>
      <c r="AM422">
        <v>23</v>
      </c>
      <c r="AN422">
        <v>0</v>
      </c>
      <c r="AO422">
        <v>22</v>
      </c>
      <c r="AP422">
        <v>82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1146</v>
      </c>
      <c r="B423" t="s">
        <v>82</v>
      </c>
      <c r="C423" t="s">
        <v>1147</v>
      </c>
      <c r="D423" t="s">
        <v>84</v>
      </c>
      <c r="E423" s="2" t="str">
        <f>HYPERLINK("capsilon://?command=openfolder&amp;siteaddress=FAM.docvelocity-na8.net&amp;folderid=FXFC6B9834-64CD-B855-3F75-3C2C3D0B45D0","FX2205821")</f>
        <v>FX2205821</v>
      </c>
      <c r="F423" t="s">
        <v>19</v>
      </c>
      <c r="G423" t="s">
        <v>19</v>
      </c>
      <c r="H423" t="s">
        <v>85</v>
      </c>
      <c r="I423" t="s">
        <v>1148</v>
      </c>
      <c r="J423">
        <v>160</v>
      </c>
      <c r="K423" t="s">
        <v>87</v>
      </c>
      <c r="L423" t="s">
        <v>88</v>
      </c>
      <c r="M423" t="s">
        <v>89</v>
      </c>
      <c r="N423">
        <v>2</v>
      </c>
      <c r="O423" s="1">
        <v>44686.410243055558</v>
      </c>
      <c r="P423" s="1">
        <v>44686.430821759262</v>
      </c>
      <c r="Q423">
        <v>87</v>
      </c>
      <c r="R423">
        <v>1691</v>
      </c>
      <c r="S423" t="b">
        <v>0</v>
      </c>
      <c r="T423" t="s">
        <v>90</v>
      </c>
      <c r="U423" t="b">
        <v>0</v>
      </c>
      <c r="V423" t="s">
        <v>317</v>
      </c>
      <c r="W423" s="1">
        <v>44686.419108796297</v>
      </c>
      <c r="X423">
        <v>753</v>
      </c>
      <c r="Y423">
        <v>118</v>
      </c>
      <c r="Z423">
        <v>0</v>
      </c>
      <c r="AA423">
        <v>118</v>
      </c>
      <c r="AB423">
        <v>0</v>
      </c>
      <c r="AC423">
        <v>31</v>
      </c>
      <c r="AD423">
        <v>42</v>
      </c>
      <c r="AE423">
        <v>0</v>
      </c>
      <c r="AF423">
        <v>0</v>
      </c>
      <c r="AG423">
        <v>0</v>
      </c>
      <c r="AH423" t="s">
        <v>96</v>
      </c>
      <c r="AI423" s="1">
        <v>44686.430821759262</v>
      </c>
      <c r="AJ423">
        <v>913</v>
      </c>
      <c r="AK423">
        <v>2</v>
      </c>
      <c r="AL423">
        <v>0</v>
      </c>
      <c r="AM423">
        <v>2</v>
      </c>
      <c r="AN423">
        <v>0</v>
      </c>
      <c r="AO423">
        <v>2</v>
      </c>
      <c r="AP423">
        <v>40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1149</v>
      </c>
      <c r="B424" t="s">
        <v>82</v>
      </c>
      <c r="C424" t="s">
        <v>200</v>
      </c>
      <c r="D424" t="s">
        <v>84</v>
      </c>
      <c r="E424" s="2" t="str">
        <f>HYPERLINK("capsilon://?command=openfolder&amp;siteaddress=FAM.docvelocity-na8.net&amp;folderid=FX5E16BD0C-7AA5-C05A-53C3-5B2D8D47F53F","FX22043381")</f>
        <v>FX22043381</v>
      </c>
      <c r="F424" t="s">
        <v>19</v>
      </c>
      <c r="G424" t="s">
        <v>19</v>
      </c>
      <c r="H424" t="s">
        <v>85</v>
      </c>
      <c r="I424" t="s">
        <v>1150</v>
      </c>
      <c r="J424">
        <v>0</v>
      </c>
      <c r="K424" t="s">
        <v>87</v>
      </c>
      <c r="L424" t="s">
        <v>88</v>
      </c>
      <c r="M424" t="s">
        <v>89</v>
      </c>
      <c r="N424">
        <v>2</v>
      </c>
      <c r="O424" s="1">
        <v>44686.443159722221</v>
      </c>
      <c r="P424" s="1">
        <v>44686.475358796299</v>
      </c>
      <c r="Q424">
        <v>2581</v>
      </c>
      <c r="R424">
        <v>201</v>
      </c>
      <c r="S424" t="b">
        <v>0</v>
      </c>
      <c r="T424" t="s">
        <v>90</v>
      </c>
      <c r="U424" t="b">
        <v>0</v>
      </c>
      <c r="V424" t="s">
        <v>91</v>
      </c>
      <c r="W424" s="1">
        <v>44686.452060185184</v>
      </c>
      <c r="X424">
        <v>83</v>
      </c>
      <c r="Y424">
        <v>0</v>
      </c>
      <c r="Z424">
        <v>0</v>
      </c>
      <c r="AA424">
        <v>0</v>
      </c>
      <c r="AB424">
        <v>52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92</v>
      </c>
      <c r="AI424" s="1">
        <v>44686.475358796299</v>
      </c>
      <c r="AJ424">
        <v>87</v>
      </c>
      <c r="AK424">
        <v>0</v>
      </c>
      <c r="AL424">
        <v>0</v>
      </c>
      <c r="AM424">
        <v>0</v>
      </c>
      <c r="AN424">
        <v>52</v>
      </c>
      <c r="AO424">
        <v>0</v>
      </c>
      <c r="AP424">
        <v>0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1151</v>
      </c>
      <c r="B425" t="s">
        <v>82</v>
      </c>
      <c r="C425" t="s">
        <v>1152</v>
      </c>
      <c r="D425" t="s">
        <v>84</v>
      </c>
      <c r="E425" s="2" t="str">
        <f>HYPERLINK("capsilon://?command=openfolder&amp;siteaddress=FAM.docvelocity-na8.net&amp;folderid=FXA4CF96F0-FFB8-D060-7F52-E4B63A03C509","FX2205235")</f>
        <v>FX2205235</v>
      </c>
      <c r="F425" t="s">
        <v>19</v>
      </c>
      <c r="G425" t="s">
        <v>19</v>
      </c>
      <c r="H425" t="s">
        <v>85</v>
      </c>
      <c r="I425" t="s">
        <v>1153</v>
      </c>
      <c r="J425">
        <v>457</v>
      </c>
      <c r="K425" t="s">
        <v>87</v>
      </c>
      <c r="L425" t="s">
        <v>88</v>
      </c>
      <c r="M425" t="s">
        <v>89</v>
      </c>
      <c r="N425">
        <v>2</v>
      </c>
      <c r="O425" s="1">
        <v>44686.496701388889</v>
      </c>
      <c r="P425" s="1">
        <v>44686.53261574074</v>
      </c>
      <c r="Q425">
        <v>371</v>
      </c>
      <c r="R425">
        <v>2732</v>
      </c>
      <c r="S425" t="b">
        <v>0</v>
      </c>
      <c r="T425" t="s">
        <v>90</v>
      </c>
      <c r="U425" t="b">
        <v>0</v>
      </c>
      <c r="V425" t="s">
        <v>192</v>
      </c>
      <c r="W425" s="1">
        <v>44686.509421296294</v>
      </c>
      <c r="X425">
        <v>1018</v>
      </c>
      <c r="Y425">
        <v>355</v>
      </c>
      <c r="Z425">
        <v>0</v>
      </c>
      <c r="AA425">
        <v>355</v>
      </c>
      <c r="AB425">
        <v>21</v>
      </c>
      <c r="AC425">
        <v>24</v>
      </c>
      <c r="AD425">
        <v>102</v>
      </c>
      <c r="AE425">
        <v>0</v>
      </c>
      <c r="AF425">
        <v>0</v>
      </c>
      <c r="AG425">
        <v>0</v>
      </c>
      <c r="AH425" t="s">
        <v>273</v>
      </c>
      <c r="AI425" s="1">
        <v>44686.53261574074</v>
      </c>
      <c r="AJ425">
        <v>1688</v>
      </c>
      <c r="AK425">
        <v>10</v>
      </c>
      <c r="AL425">
        <v>0</v>
      </c>
      <c r="AM425">
        <v>10</v>
      </c>
      <c r="AN425">
        <v>21</v>
      </c>
      <c r="AO425">
        <v>10</v>
      </c>
      <c r="AP425">
        <v>92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1154</v>
      </c>
      <c r="B426" t="s">
        <v>82</v>
      </c>
      <c r="C426" t="s">
        <v>412</v>
      </c>
      <c r="D426" t="s">
        <v>84</v>
      </c>
      <c r="E426" s="2" t="str">
        <f>HYPERLINK("capsilon://?command=openfolder&amp;siteaddress=FAM.docvelocity-na8.net&amp;folderid=FX76987148-8F7E-99B7-F0D8-5DE2F57D6137","FX220311902")</f>
        <v>FX220311902</v>
      </c>
      <c r="F426" t="s">
        <v>19</v>
      </c>
      <c r="G426" t="s">
        <v>19</v>
      </c>
      <c r="H426" t="s">
        <v>85</v>
      </c>
      <c r="I426" t="s">
        <v>1155</v>
      </c>
      <c r="J426">
        <v>28</v>
      </c>
      <c r="K426" t="s">
        <v>87</v>
      </c>
      <c r="L426" t="s">
        <v>88</v>
      </c>
      <c r="M426" t="s">
        <v>89</v>
      </c>
      <c r="N426">
        <v>2</v>
      </c>
      <c r="O426" s="1">
        <v>44686.511203703703</v>
      </c>
      <c r="P426" s="1">
        <v>44686.515763888892</v>
      </c>
      <c r="Q426">
        <v>15</v>
      </c>
      <c r="R426">
        <v>379</v>
      </c>
      <c r="S426" t="b">
        <v>0</v>
      </c>
      <c r="T426" t="s">
        <v>90</v>
      </c>
      <c r="U426" t="b">
        <v>0</v>
      </c>
      <c r="V426" t="s">
        <v>356</v>
      </c>
      <c r="W426" s="1">
        <v>44686.514143518521</v>
      </c>
      <c r="X426">
        <v>248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135</v>
      </c>
      <c r="AI426" s="1">
        <v>44686.515763888892</v>
      </c>
      <c r="AJ426">
        <v>131</v>
      </c>
      <c r="AK426">
        <v>1</v>
      </c>
      <c r="AL426">
        <v>0</v>
      </c>
      <c r="AM426">
        <v>1</v>
      </c>
      <c r="AN426">
        <v>0</v>
      </c>
      <c r="AO426">
        <v>1</v>
      </c>
      <c r="AP426">
        <v>6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1156</v>
      </c>
      <c r="B427" t="s">
        <v>82</v>
      </c>
      <c r="C427" t="s">
        <v>600</v>
      </c>
      <c r="D427" t="s">
        <v>84</v>
      </c>
      <c r="E427" s="2" t="str">
        <f>HYPERLINK("capsilon://?command=openfolder&amp;siteaddress=FAM.docvelocity-na8.net&amp;folderid=FX91D6F3FD-F3B5-EF30-077C-0409D36A7255","FX22046103")</f>
        <v>FX22046103</v>
      </c>
      <c r="F427" t="s">
        <v>19</v>
      </c>
      <c r="G427" t="s">
        <v>19</v>
      </c>
      <c r="H427" t="s">
        <v>85</v>
      </c>
      <c r="I427" t="s">
        <v>1157</v>
      </c>
      <c r="J427">
        <v>54</v>
      </c>
      <c r="K427" t="s">
        <v>87</v>
      </c>
      <c r="L427" t="s">
        <v>88</v>
      </c>
      <c r="M427" t="s">
        <v>89</v>
      </c>
      <c r="N427">
        <v>2</v>
      </c>
      <c r="O427" s="1">
        <v>44686.516099537039</v>
      </c>
      <c r="P427" s="1">
        <v>44686.534884259258</v>
      </c>
      <c r="Q427">
        <v>839</v>
      </c>
      <c r="R427">
        <v>784</v>
      </c>
      <c r="S427" t="b">
        <v>0</v>
      </c>
      <c r="T427" t="s">
        <v>90</v>
      </c>
      <c r="U427" t="b">
        <v>0</v>
      </c>
      <c r="V427" t="s">
        <v>111</v>
      </c>
      <c r="W427" s="1">
        <v>44686.522939814815</v>
      </c>
      <c r="X427">
        <v>589</v>
      </c>
      <c r="Y427">
        <v>49</v>
      </c>
      <c r="Z427">
        <v>0</v>
      </c>
      <c r="AA427">
        <v>49</v>
      </c>
      <c r="AB427">
        <v>0</v>
      </c>
      <c r="AC427">
        <v>1</v>
      </c>
      <c r="AD427">
        <v>5</v>
      </c>
      <c r="AE427">
        <v>0</v>
      </c>
      <c r="AF427">
        <v>0</v>
      </c>
      <c r="AG427">
        <v>0</v>
      </c>
      <c r="AH427" t="s">
        <v>273</v>
      </c>
      <c r="AI427" s="1">
        <v>44686.534884259258</v>
      </c>
      <c r="AJ427">
        <v>195</v>
      </c>
      <c r="AK427">
        <v>1</v>
      </c>
      <c r="AL427">
        <v>0</v>
      </c>
      <c r="AM427">
        <v>1</v>
      </c>
      <c r="AN427">
        <v>0</v>
      </c>
      <c r="AO427">
        <v>1</v>
      </c>
      <c r="AP427">
        <v>4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1158</v>
      </c>
      <c r="B428" t="s">
        <v>82</v>
      </c>
      <c r="C428" t="s">
        <v>779</v>
      </c>
      <c r="D428" t="s">
        <v>84</v>
      </c>
      <c r="E428" s="2" t="str">
        <f>HYPERLINK("capsilon://?command=openfolder&amp;siteaddress=FAM.docvelocity-na8.net&amp;folderid=FX049F9BBB-885B-4539-F60A-6C992BB56693","FX220311282")</f>
        <v>FX220311282</v>
      </c>
      <c r="F428" t="s">
        <v>19</v>
      </c>
      <c r="G428" t="s">
        <v>19</v>
      </c>
      <c r="H428" t="s">
        <v>85</v>
      </c>
      <c r="I428" t="s">
        <v>1159</v>
      </c>
      <c r="J428">
        <v>28</v>
      </c>
      <c r="K428" t="s">
        <v>87</v>
      </c>
      <c r="L428" t="s">
        <v>88</v>
      </c>
      <c r="M428" t="s">
        <v>89</v>
      </c>
      <c r="N428">
        <v>2</v>
      </c>
      <c r="O428" s="1">
        <v>44686.516296296293</v>
      </c>
      <c r="P428" s="1">
        <v>44686.521539351852</v>
      </c>
      <c r="Q428">
        <v>200</v>
      </c>
      <c r="R428">
        <v>253</v>
      </c>
      <c r="S428" t="b">
        <v>0</v>
      </c>
      <c r="T428" t="s">
        <v>90</v>
      </c>
      <c r="U428" t="b">
        <v>0</v>
      </c>
      <c r="V428" t="s">
        <v>356</v>
      </c>
      <c r="W428" s="1">
        <v>44686.518067129633</v>
      </c>
      <c r="X428">
        <v>142</v>
      </c>
      <c r="Y428">
        <v>21</v>
      </c>
      <c r="Z428">
        <v>0</v>
      </c>
      <c r="AA428">
        <v>21</v>
      </c>
      <c r="AB428">
        <v>0</v>
      </c>
      <c r="AC428">
        <v>0</v>
      </c>
      <c r="AD428">
        <v>7</v>
      </c>
      <c r="AE428">
        <v>0</v>
      </c>
      <c r="AF428">
        <v>0</v>
      </c>
      <c r="AG428">
        <v>0</v>
      </c>
      <c r="AH428" t="s">
        <v>135</v>
      </c>
      <c r="AI428" s="1">
        <v>44686.521539351852</v>
      </c>
      <c r="AJ428">
        <v>111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7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1160</v>
      </c>
      <c r="B429" t="s">
        <v>82</v>
      </c>
      <c r="C429" t="s">
        <v>779</v>
      </c>
      <c r="D429" t="s">
        <v>84</v>
      </c>
      <c r="E429" s="2" t="str">
        <f>HYPERLINK("capsilon://?command=openfolder&amp;siteaddress=FAM.docvelocity-na8.net&amp;folderid=FX049F9BBB-885B-4539-F60A-6C992BB56693","FX220311282")</f>
        <v>FX220311282</v>
      </c>
      <c r="F429" t="s">
        <v>19</v>
      </c>
      <c r="G429" t="s">
        <v>19</v>
      </c>
      <c r="H429" t="s">
        <v>85</v>
      </c>
      <c r="I429" t="s">
        <v>1161</v>
      </c>
      <c r="J429">
        <v>28</v>
      </c>
      <c r="K429" t="s">
        <v>87</v>
      </c>
      <c r="L429" t="s">
        <v>88</v>
      </c>
      <c r="M429" t="s">
        <v>89</v>
      </c>
      <c r="N429">
        <v>2</v>
      </c>
      <c r="O429" s="1">
        <v>44686.516840277778</v>
      </c>
      <c r="P429" s="1">
        <v>44686.533946759257</v>
      </c>
      <c r="Q429">
        <v>920</v>
      </c>
      <c r="R429">
        <v>558</v>
      </c>
      <c r="S429" t="b">
        <v>0</v>
      </c>
      <c r="T429" t="s">
        <v>90</v>
      </c>
      <c r="U429" t="b">
        <v>0</v>
      </c>
      <c r="V429" t="s">
        <v>176</v>
      </c>
      <c r="W429" s="1">
        <v>44686.522118055553</v>
      </c>
      <c r="X429">
        <v>447</v>
      </c>
      <c r="Y429">
        <v>21</v>
      </c>
      <c r="Z429">
        <v>0</v>
      </c>
      <c r="AA429">
        <v>21</v>
      </c>
      <c r="AB429">
        <v>0</v>
      </c>
      <c r="AC429">
        <v>0</v>
      </c>
      <c r="AD429">
        <v>7</v>
      </c>
      <c r="AE429">
        <v>0</v>
      </c>
      <c r="AF429">
        <v>0</v>
      </c>
      <c r="AG429">
        <v>0</v>
      </c>
      <c r="AH429" t="s">
        <v>135</v>
      </c>
      <c r="AI429" s="1">
        <v>44686.533946759257</v>
      </c>
      <c r="AJ429">
        <v>111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7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1162</v>
      </c>
      <c r="B430" t="s">
        <v>82</v>
      </c>
      <c r="C430" t="s">
        <v>1163</v>
      </c>
      <c r="D430" t="s">
        <v>84</v>
      </c>
      <c r="E430" s="2" t="str">
        <f>HYPERLINK("capsilon://?command=openfolder&amp;siteaddress=FAM.docvelocity-na8.net&amp;folderid=FXD7CC2E2E-FCA4-7A6A-8EE8-5B4CCDE6B748","FX21108400")</f>
        <v>FX21108400</v>
      </c>
      <c r="F430" t="s">
        <v>19</v>
      </c>
      <c r="G430" t="s">
        <v>19</v>
      </c>
      <c r="H430" t="s">
        <v>85</v>
      </c>
      <c r="I430" t="s">
        <v>1164</v>
      </c>
      <c r="J430">
        <v>78</v>
      </c>
      <c r="K430" t="s">
        <v>87</v>
      </c>
      <c r="L430" t="s">
        <v>88</v>
      </c>
      <c r="M430" t="s">
        <v>89</v>
      </c>
      <c r="N430">
        <v>2</v>
      </c>
      <c r="O430" s="1">
        <v>44686.534224537034</v>
      </c>
      <c r="P430" s="1">
        <v>44686.54965277778</v>
      </c>
      <c r="Q430">
        <v>787</v>
      </c>
      <c r="R430">
        <v>546</v>
      </c>
      <c r="S430" t="b">
        <v>0</v>
      </c>
      <c r="T430" t="s">
        <v>90</v>
      </c>
      <c r="U430" t="b">
        <v>0</v>
      </c>
      <c r="V430" t="s">
        <v>131</v>
      </c>
      <c r="W430" s="1">
        <v>44686.539131944446</v>
      </c>
      <c r="X430">
        <v>396</v>
      </c>
      <c r="Y430">
        <v>73</v>
      </c>
      <c r="Z430">
        <v>0</v>
      </c>
      <c r="AA430">
        <v>73</v>
      </c>
      <c r="AB430">
        <v>0</v>
      </c>
      <c r="AC430">
        <v>3</v>
      </c>
      <c r="AD430">
        <v>5</v>
      </c>
      <c r="AE430">
        <v>0</v>
      </c>
      <c r="AF430">
        <v>0</v>
      </c>
      <c r="AG430">
        <v>0</v>
      </c>
      <c r="AH430" t="s">
        <v>135</v>
      </c>
      <c r="AI430" s="1">
        <v>44686.54965277778</v>
      </c>
      <c r="AJ430">
        <v>150</v>
      </c>
      <c r="AK430">
        <v>2</v>
      </c>
      <c r="AL430">
        <v>0</v>
      </c>
      <c r="AM430">
        <v>2</v>
      </c>
      <c r="AN430">
        <v>0</v>
      </c>
      <c r="AO430">
        <v>3</v>
      </c>
      <c r="AP430">
        <v>3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1165</v>
      </c>
      <c r="B431" t="s">
        <v>82</v>
      </c>
      <c r="C431" t="s">
        <v>499</v>
      </c>
      <c r="D431" t="s">
        <v>84</v>
      </c>
      <c r="E431" s="2" t="str">
        <f>HYPERLINK("capsilon://?command=openfolder&amp;siteaddress=FAM.docvelocity-na8.net&amp;folderid=FX98EE28AF-CF44-98E2-D429-C44383DBAA77","FX22044334")</f>
        <v>FX22044334</v>
      </c>
      <c r="F431" t="s">
        <v>19</v>
      </c>
      <c r="G431" t="s">
        <v>19</v>
      </c>
      <c r="H431" t="s">
        <v>85</v>
      </c>
      <c r="I431" t="s">
        <v>1166</v>
      </c>
      <c r="J431">
        <v>0</v>
      </c>
      <c r="K431" t="s">
        <v>87</v>
      </c>
      <c r="L431" t="s">
        <v>88</v>
      </c>
      <c r="M431" t="s">
        <v>89</v>
      </c>
      <c r="N431">
        <v>2</v>
      </c>
      <c r="O431" s="1">
        <v>44686.540879629632</v>
      </c>
      <c r="P431" s="1">
        <v>44686.557314814818</v>
      </c>
      <c r="Q431">
        <v>1125</v>
      </c>
      <c r="R431">
        <v>295</v>
      </c>
      <c r="S431" t="b">
        <v>0</v>
      </c>
      <c r="T431" t="s">
        <v>90</v>
      </c>
      <c r="U431" t="b">
        <v>0</v>
      </c>
      <c r="V431" t="s">
        <v>127</v>
      </c>
      <c r="W431" s="1">
        <v>44686.548692129632</v>
      </c>
      <c r="X431">
        <v>37</v>
      </c>
      <c r="Y431">
        <v>0</v>
      </c>
      <c r="Z431">
        <v>0</v>
      </c>
      <c r="AA431">
        <v>0</v>
      </c>
      <c r="AB431">
        <v>52</v>
      </c>
      <c r="AC431">
        <v>0</v>
      </c>
      <c r="AD431">
        <v>0</v>
      </c>
      <c r="AE431">
        <v>0</v>
      </c>
      <c r="AF431">
        <v>0</v>
      </c>
      <c r="AG431">
        <v>0</v>
      </c>
      <c r="AH431" t="s">
        <v>135</v>
      </c>
      <c r="AI431" s="1">
        <v>44686.557314814818</v>
      </c>
      <c r="AJ431">
        <v>8</v>
      </c>
      <c r="AK431">
        <v>0</v>
      </c>
      <c r="AL431">
        <v>0</v>
      </c>
      <c r="AM431">
        <v>0</v>
      </c>
      <c r="AN431">
        <v>52</v>
      </c>
      <c r="AO431">
        <v>0</v>
      </c>
      <c r="AP431">
        <v>0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1167</v>
      </c>
      <c r="B432" t="s">
        <v>82</v>
      </c>
      <c r="C432" t="s">
        <v>1109</v>
      </c>
      <c r="D432" t="s">
        <v>84</v>
      </c>
      <c r="E432" s="2" t="str">
        <f>HYPERLINK("capsilon://?command=openfolder&amp;siteaddress=FAM.docvelocity-na8.net&amp;folderid=FX03607825-7EF6-D042-77DB-AB53201ED35D","FX220410449")</f>
        <v>FX220410449</v>
      </c>
      <c r="F432" t="s">
        <v>19</v>
      </c>
      <c r="G432" t="s">
        <v>19</v>
      </c>
      <c r="H432" t="s">
        <v>85</v>
      </c>
      <c r="I432" t="s">
        <v>1168</v>
      </c>
      <c r="J432">
        <v>54</v>
      </c>
      <c r="K432" t="s">
        <v>87</v>
      </c>
      <c r="L432" t="s">
        <v>88</v>
      </c>
      <c r="M432" t="s">
        <v>89</v>
      </c>
      <c r="N432">
        <v>2</v>
      </c>
      <c r="O432" s="1">
        <v>44686.58258101852</v>
      </c>
      <c r="P432" s="1">
        <v>44686.620578703703</v>
      </c>
      <c r="Q432">
        <v>2949</v>
      </c>
      <c r="R432">
        <v>334</v>
      </c>
      <c r="S432" t="b">
        <v>0</v>
      </c>
      <c r="T432" t="s">
        <v>90</v>
      </c>
      <c r="U432" t="b">
        <v>0</v>
      </c>
      <c r="V432" t="s">
        <v>127</v>
      </c>
      <c r="W432" s="1">
        <v>44686.585787037038</v>
      </c>
      <c r="X432">
        <v>220</v>
      </c>
      <c r="Y432">
        <v>46</v>
      </c>
      <c r="Z432">
        <v>0</v>
      </c>
      <c r="AA432">
        <v>46</v>
      </c>
      <c r="AB432">
        <v>0</v>
      </c>
      <c r="AC432">
        <v>10</v>
      </c>
      <c r="AD432">
        <v>8</v>
      </c>
      <c r="AE432">
        <v>0</v>
      </c>
      <c r="AF432">
        <v>0</v>
      </c>
      <c r="AG432">
        <v>0</v>
      </c>
      <c r="AH432" t="s">
        <v>135</v>
      </c>
      <c r="AI432" s="1">
        <v>44686.620578703703</v>
      </c>
      <c r="AJ432">
        <v>114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8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1169</v>
      </c>
      <c r="B433" t="s">
        <v>82</v>
      </c>
      <c r="C433" t="s">
        <v>1170</v>
      </c>
      <c r="D433" t="s">
        <v>84</v>
      </c>
      <c r="E433" s="2" t="str">
        <f>HYPERLINK("capsilon://?command=openfolder&amp;siteaddress=FAM.docvelocity-na8.net&amp;folderid=FX476C573B-AB00-9423-9110-D5BF5B4256D5","FX2205262")</f>
        <v>FX2205262</v>
      </c>
      <c r="F433" t="s">
        <v>19</v>
      </c>
      <c r="G433" t="s">
        <v>19</v>
      </c>
      <c r="H433" t="s">
        <v>85</v>
      </c>
      <c r="I433" t="s">
        <v>1171</v>
      </c>
      <c r="J433">
        <v>254</v>
      </c>
      <c r="K433" t="s">
        <v>87</v>
      </c>
      <c r="L433" t="s">
        <v>88</v>
      </c>
      <c r="M433" t="s">
        <v>89</v>
      </c>
      <c r="N433">
        <v>2</v>
      </c>
      <c r="O433" s="1">
        <v>44686.623530092591</v>
      </c>
      <c r="P433" s="1">
        <v>44686.702465277776</v>
      </c>
      <c r="Q433">
        <v>4944</v>
      </c>
      <c r="R433">
        <v>1876</v>
      </c>
      <c r="S433" t="b">
        <v>0</v>
      </c>
      <c r="T433" t="s">
        <v>90</v>
      </c>
      <c r="U433" t="b">
        <v>0</v>
      </c>
      <c r="V433" t="s">
        <v>356</v>
      </c>
      <c r="W433" s="1">
        <v>44686.639270833337</v>
      </c>
      <c r="X433">
        <v>808</v>
      </c>
      <c r="Y433">
        <v>205</v>
      </c>
      <c r="Z433">
        <v>0</v>
      </c>
      <c r="AA433">
        <v>205</v>
      </c>
      <c r="AB433">
        <v>0</v>
      </c>
      <c r="AC433">
        <v>5</v>
      </c>
      <c r="AD433">
        <v>49</v>
      </c>
      <c r="AE433">
        <v>0</v>
      </c>
      <c r="AF433">
        <v>0</v>
      </c>
      <c r="AG433">
        <v>0</v>
      </c>
      <c r="AH433" t="s">
        <v>273</v>
      </c>
      <c r="AI433" s="1">
        <v>44686.702465277776</v>
      </c>
      <c r="AJ433">
        <v>921</v>
      </c>
      <c r="AK433">
        <v>3</v>
      </c>
      <c r="AL433">
        <v>0</v>
      </c>
      <c r="AM433">
        <v>3</v>
      </c>
      <c r="AN433">
        <v>0</v>
      </c>
      <c r="AO433">
        <v>3</v>
      </c>
      <c r="AP433">
        <v>46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1172</v>
      </c>
      <c r="B434" t="s">
        <v>82</v>
      </c>
      <c r="C434" t="s">
        <v>779</v>
      </c>
      <c r="D434" t="s">
        <v>84</v>
      </c>
      <c r="E434" s="2" t="str">
        <f>HYPERLINK("capsilon://?command=openfolder&amp;siteaddress=FAM.docvelocity-na8.net&amp;folderid=FX049F9BBB-885B-4539-F60A-6C992BB56693","FX220311282")</f>
        <v>FX220311282</v>
      </c>
      <c r="F434" t="s">
        <v>19</v>
      </c>
      <c r="G434" t="s">
        <v>19</v>
      </c>
      <c r="H434" t="s">
        <v>85</v>
      </c>
      <c r="I434" t="s">
        <v>1173</v>
      </c>
      <c r="J434">
        <v>0</v>
      </c>
      <c r="K434" t="s">
        <v>87</v>
      </c>
      <c r="L434" t="s">
        <v>88</v>
      </c>
      <c r="M434" t="s">
        <v>89</v>
      </c>
      <c r="N434">
        <v>2</v>
      </c>
      <c r="O434" s="1">
        <v>44686.62672453704</v>
      </c>
      <c r="P434" s="1">
        <v>44686.71230324074</v>
      </c>
      <c r="Q434">
        <v>7257</v>
      </c>
      <c r="R434">
        <v>137</v>
      </c>
      <c r="S434" t="b">
        <v>0</v>
      </c>
      <c r="T434" t="s">
        <v>90</v>
      </c>
      <c r="U434" t="b">
        <v>0</v>
      </c>
      <c r="V434" t="s">
        <v>356</v>
      </c>
      <c r="W434" s="1">
        <v>44686.639849537038</v>
      </c>
      <c r="X434">
        <v>49</v>
      </c>
      <c r="Y434">
        <v>0</v>
      </c>
      <c r="Z434">
        <v>0</v>
      </c>
      <c r="AA434">
        <v>0</v>
      </c>
      <c r="AB434">
        <v>52</v>
      </c>
      <c r="AC434">
        <v>0</v>
      </c>
      <c r="AD434">
        <v>0</v>
      </c>
      <c r="AE434">
        <v>0</v>
      </c>
      <c r="AF434">
        <v>0</v>
      </c>
      <c r="AG434">
        <v>0</v>
      </c>
      <c r="AH434" t="s">
        <v>273</v>
      </c>
      <c r="AI434" s="1">
        <v>44686.71230324074</v>
      </c>
      <c r="AJ434">
        <v>11</v>
      </c>
      <c r="AK434">
        <v>0</v>
      </c>
      <c r="AL434">
        <v>0</v>
      </c>
      <c r="AM434">
        <v>0</v>
      </c>
      <c r="AN434">
        <v>52</v>
      </c>
      <c r="AO434">
        <v>0</v>
      </c>
      <c r="AP434">
        <v>0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1174</v>
      </c>
      <c r="B435" t="s">
        <v>82</v>
      </c>
      <c r="C435" t="s">
        <v>1175</v>
      </c>
      <c r="D435" t="s">
        <v>84</v>
      </c>
      <c r="E435" s="2" t="str">
        <f>HYPERLINK("capsilon://?command=openfolder&amp;siteaddress=FAM.docvelocity-na8.net&amp;folderid=FXC60C385C-8824-D32A-05B6-659D2CC513BF","FX22049590")</f>
        <v>FX22049590</v>
      </c>
      <c r="F435" t="s">
        <v>19</v>
      </c>
      <c r="G435" t="s">
        <v>19</v>
      </c>
      <c r="H435" t="s">
        <v>85</v>
      </c>
      <c r="I435" t="s">
        <v>1176</v>
      </c>
      <c r="J435">
        <v>1141</v>
      </c>
      <c r="K435" t="s">
        <v>87</v>
      </c>
      <c r="L435" t="s">
        <v>88</v>
      </c>
      <c r="M435" t="s">
        <v>89</v>
      </c>
      <c r="N435">
        <v>2</v>
      </c>
      <c r="O435" s="1">
        <v>44686.66983796296</v>
      </c>
      <c r="P435" s="1">
        <v>44686.801157407404</v>
      </c>
      <c r="Q435">
        <v>4503</v>
      </c>
      <c r="R435">
        <v>6843</v>
      </c>
      <c r="S435" t="b">
        <v>0</v>
      </c>
      <c r="T435" t="s">
        <v>90</v>
      </c>
      <c r="U435" t="b">
        <v>0</v>
      </c>
      <c r="V435" t="s">
        <v>356</v>
      </c>
      <c r="W435" s="1">
        <v>44686.728761574072</v>
      </c>
      <c r="X435">
        <v>2727</v>
      </c>
      <c r="Y435">
        <v>521</v>
      </c>
      <c r="Z435">
        <v>0</v>
      </c>
      <c r="AA435">
        <v>521</v>
      </c>
      <c r="AB435">
        <v>518</v>
      </c>
      <c r="AC435">
        <v>41</v>
      </c>
      <c r="AD435">
        <v>620</v>
      </c>
      <c r="AE435">
        <v>0</v>
      </c>
      <c r="AF435">
        <v>0</v>
      </c>
      <c r="AG435">
        <v>0</v>
      </c>
      <c r="AH435" t="s">
        <v>273</v>
      </c>
      <c r="AI435" s="1">
        <v>44686.801157407404</v>
      </c>
      <c r="AJ435">
        <v>2864</v>
      </c>
      <c r="AK435">
        <v>2</v>
      </c>
      <c r="AL435">
        <v>0</v>
      </c>
      <c r="AM435">
        <v>2</v>
      </c>
      <c r="AN435">
        <v>518</v>
      </c>
      <c r="AO435">
        <v>2</v>
      </c>
      <c r="AP435">
        <v>618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1177</v>
      </c>
      <c r="B436" t="s">
        <v>82</v>
      </c>
      <c r="C436" t="s">
        <v>1178</v>
      </c>
      <c r="D436" t="s">
        <v>84</v>
      </c>
      <c r="E436" s="2" t="str">
        <f>HYPERLINK("capsilon://?command=openfolder&amp;siteaddress=FAM.docvelocity-na8.net&amp;folderid=FX88F9B8FE-0EDE-F8DB-CED8-0AB9A055B9B2","FX220411042")</f>
        <v>FX220411042</v>
      </c>
      <c r="F436" t="s">
        <v>19</v>
      </c>
      <c r="G436" t="s">
        <v>19</v>
      </c>
      <c r="H436" t="s">
        <v>85</v>
      </c>
      <c r="I436" t="s">
        <v>1179</v>
      </c>
      <c r="J436">
        <v>445</v>
      </c>
      <c r="K436" t="s">
        <v>87</v>
      </c>
      <c r="L436" t="s">
        <v>88</v>
      </c>
      <c r="M436" t="s">
        <v>89</v>
      </c>
      <c r="N436">
        <v>2</v>
      </c>
      <c r="O436" s="1">
        <v>44686.67832175926</v>
      </c>
      <c r="P436" s="1">
        <v>44686.797800925924</v>
      </c>
      <c r="Q436">
        <v>7574</v>
      </c>
      <c r="R436">
        <v>2749</v>
      </c>
      <c r="S436" t="b">
        <v>0</v>
      </c>
      <c r="T436" t="s">
        <v>90</v>
      </c>
      <c r="U436" t="b">
        <v>0</v>
      </c>
      <c r="V436" t="s">
        <v>127</v>
      </c>
      <c r="W436" s="1">
        <v>44686.738391203704</v>
      </c>
      <c r="X436">
        <v>1925</v>
      </c>
      <c r="Y436">
        <v>298</v>
      </c>
      <c r="Z436">
        <v>0</v>
      </c>
      <c r="AA436">
        <v>298</v>
      </c>
      <c r="AB436">
        <v>66</v>
      </c>
      <c r="AC436">
        <v>79</v>
      </c>
      <c r="AD436">
        <v>147</v>
      </c>
      <c r="AE436">
        <v>0</v>
      </c>
      <c r="AF436">
        <v>0</v>
      </c>
      <c r="AG436">
        <v>0</v>
      </c>
      <c r="AH436" t="s">
        <v>135</v>
      </c>
      <c r="AI436" s="1">
        <v>44686.797800925924</v>
      </c>
      <c r="AJ436">
        <v>574</v>
      </c>
      <c r="AK436">
        <v>7</v>
      </c>
      <c r="AL436">
        <v>0</v>
      </c>
      <c r="AM436">
        <v>7</v>
      </c>
      <c r="AN436">
        <v>33</v>
      </c>
      <c r="AO436">
        <v>7</v>
      </c>
      <c r="AP436">
        <v>140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1180</v>
      </c>
      <c r="B437" t="s">
        <v>82</v>
      </c>
      <c r="C437" t="s">
        <v>1181</v>
      </c>
      <c r="D437" t="s">
        <v>84</v>
      </c>
      <c r="E437" s="2" t="str">
        <f>HYPERLINK("capsilon://?command=openfolder&amp;siteaddress=FAM.docvelocity-na8.net&amp;folderid=FX852A1392-074F-E32D-B3C6-D2C776C39BC6","FX22051625")</f>
        <v>FX22051625</v>
      </c>
      <c r="F437" t="s">
        <v>19</v>
      </c>
      <c r="G437" t="s">
        <v>19</v>
      </c>
      <c r="H437" t="s">
        <v>85</v>
      </c>
      <c r="I437" t="s">
        <v>1182</v>
      </c>
      <c r="J437">
        <v>239</v>
      </c>
      <c r="K437" t="s">
        <v>87</v>
      </c>
      <c r="L437" t="s">
        <v>88</v>
      </c>
      <c r="M437" t="s">
        <v>89</v>
      </c>
      <c r="N437">
        <v>2</v>
      </c>
      <c r="O437" s="1">
        <v>44687.356828703705</v>
      </c>
      <c r="P437" s="1">
        <v>44687.374884259261</v>
      </c>
      <c r="Q437">
        <v>270</v>
      </c>
      <c r="R437">
        <v>1290</v>
      </c>
      <c r="S437" t="b">
        <v>0</v>
      </c>
      <c r="T437" t="s">
        <v>90</v>
      </c>
      <c r="U437" t="b">
        <v>0</v>
      </c>
      <c r="V437" t="s">
        <v>317</v>
      </c>
      <c r="W437" s="1">
        <v>44687.365324074075</v>
      </c>
      <c r="X437">
        <v>699</v>
      </c>
      <c r="Y437">
        <v>210</v>
      </c>
      <c r="Z437">
        <v>0</v>
      </c>
      <c r="AA437">
        <v>210</v>
      </c>
      <c r="AB437">
        <v>0</v>
      </c>
      <c r="AC437">
        <v>3</v>
      </c>
      <c r="AD437">
        <v>29</v>
      </c>
      <c r="AE437">
        <v>0</v>
      </c>
      <c r="AF437">
        <v>0</v>
      </c>
      <c r="AG437">
        <v>0</v>
      </c>
      <c r="AH437" t="s">
        <v>149</v>
      </c>
      <c r="AI437" s="1">
        <v>44687.374884259261</v>
      </c>
      <c r="AJ437">
        <v>591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29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1183</v>
      </c>
      <c r="B438" t="s">
        <v>82</v>
      </c>
      <c r="C438" t="s">
        <v>790</v>
      </c>
      <c r="D438" t="s">
        <v>84</v>
      </c>
      <c r="E438" s="2" t="str">
        <f>HYPERLINK("capsilon://?command=openfolder&amp;siteaddress=FAM.docvelocity-na8.net&amp;folderid=FXBD4A5D66-70E3-3E22-9F08-E809CF7ADF31","FX220312942")</f>
        <v>FX220312942</v>
      </c>
      <c r="F438" t="s">
        <v>19</v>
      </c>
      <c r="G438" t="s">
        <v>19</v>
      </c>
      <c r="H438" t="s">
        <v>85</v>
      </c>
      <c r="I438" t="s">
        <v>1184</v>
      </c>
      <c r="J438">
        <v>0</v>
      </c>
      <c r="K438" t="s">
        <v>87</v>
      </c>
      <c r="L438" t="s">
        <v>88</v>
      </c>
      <c r="M438" t="s">
        <v>89</v>
      </c>
      <c r="N438">
        <v>2</v>
      </c>
      <c r="O438" s="1">
        <v>44687.35728009259</v>
      </c>
      <c r="P438" s="1">
        <v>44687.360532407409</v>
      </c>
      <c r="Q438">
        <v>49</v>
      </c>
      <c r="R438">
        <v>232</v>
      </c>
      <c r="S438" t="b">
        <v>0</v>
      </c>
      <c r="T438" t="s">
        <v>90</v>
      </c>
      <c r="U438" t="b">
        <v>0</v>
      </c>
      <c r="V438" t="s">
        <v>102</v>
      </c>
      <c r="W438" s="1">
        <v>44687.35974537037</v>
      </c>
      <c r="X438">
        <v>165</v>
      </c>
      <c r="Y438">
        <v>9</v>
      </c>
      <c r="Z438">
        <v>0</v>
      </c>
      <c r="AA438">
        <v>9</v>
      </c>
      <c r="AB438">
        <v>0</v>
      </c>
      <c r="AC438">
        <v>9</v>
      </c>
      <c r="AD438">
        <v>-9</v>
      </c>
      <c r="AE438">
        <v>0</v>
      </c>
      <c r="AF438">
        <v>0</v>
      </c>
      <c r="AG438">
        <v>0</v>
      </c>
      <c r="AH438" t="s">
        <v>92</v>
      </c>
      <c r="AI438" s="1">
        <v>44687.360532407409</v>
      </c>
      <c r="AJ438">
        <v>67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-9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1185</v>
      </c>
      <c r="B439" t="s">
        <v>82</v>
      </c>
      <c r="C439" t="s">
        <v>1186</v>
      </c>
      <c r="D439" t="s">
        <v>84</v>
      </c>
      <c r="E439" s="2" t="str">
        <f>HYPERLINK("capsilon://?command=openfolder&amp;siteaddress=FAM.docvelocity-na8.net&amp;folderid=FXD2CEBF49-EBFF-A1FD-03BA-F76165C4FA2A","FX22046819")</f>
        <v>FX22046819</v>
      </c>
      <c r="F439" t="s">
        <v>19</v>
      </c>
      <c r="G439" t="s">
        <v>19</v>
      </c>
      <c r="H439" t="s">
        <v>85</v>
      </c>
      <c r="I439" t="s">
        <v>1187</v>
      </c>
      <c r="J439">
        <v>541</v>
      </c>
      <c r="K439" t="s">
        <v>87</v>
      </c>
      <c r="L439" t="s">
        <v>88</v>
      </c>
      <c r="M439" t="s">
        <v>89</v>
      </c>
      <c r="N439">
        <v>2</v>
      </c>
      <c r="O439" s="1">
        <v>44687.377766203703</v>
      </c>
      <c r="P439" s="1">
        <v>44687.426157407404</v>
      </c>
      <c r="Q439">
        <v>57</v>
      </c>
      <c r="R439">
        <v>4124</v>
      </c>
      <c r="S439" t="b">
        <v>0</v>
      </c>
      <c r="T439" t="s">
        <v>90</v>
      </c>
      <c r="U439" t="b">
        <v>0</v>
      </c>
      <c r="V439" t="s">
        <v>91</v>
      </c>
      <c r="W439" s="1">
        <v>44687.401979166665</v>
      </c>
      <c r="X439">
        <v>2073</v>
      </c>
      <c r="Y439">
        <v>470</v>
      </c>
      <c r="Z439">
        <v>0</v>
      </c>
      <c r="AA439">
        <v>470</v>
      </c>
      <c r="AB439">
        <v>0</v>
      </c>
      <c r="AC439">
        <v>40</v>
      </c>
      <c r="AD439">
        <v>71</v>
      </c>
      <c r="AE439">
        <v>0</v>
      </c>
      <c r="AF439">
        <v>0</v>
      </c>
      <c r="AG439">
        <v>0</v>
      </c>
      <c r="AH439" t="s">
        <v>149</v>
      </c>
      <c r="AI439" s="1">
        <v>44687.426157407404</v>
      </c>
      <c r="AJ439">
        <v>2051</v>
      </c>
      <c r="AK439">
        <v>8</v>
      </c>
      <c r="AL439">
        <v>0</v>
      </c>
      <c r="AM439">
        <v>8</v>
      </c>
      <c r="AN439">
        <v>15</v>
      </c>
      <c r="AO439">
        <v>8</v>
      </c>
      <c r="AP439">
        <v>63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1188</v>
      </c>
      <c r="B440" t="s">
        <v>82</v>
      </c>
      <c r="C440" t="s">
        <v>1189</v>
      </c>
      <c r="D440" t="s">
        <v>84</v>
      </c>
      <c r="E440" s="2" t="str">
        <f>HYPERLINK("capsilon://?command=openfolder&amp;siteaddress=FAM.docvelocity-na8.net&amp;folderid=FXA37AA9B6-A0EF-2823-4022-90C91E696895","FX22052016")</f>
        <v>FX22052016</v>
      </c>
      <c r="F440" t="s">
        <v>19</v>
      </c>
      <c r="G440" t="s">
        <v>19</v>
      </c>
      <c r="H440" t="s">
        <v>85</v>
      </c>
      <c r="I440" t="s">
        <v>1190</v>
      </c>
      <c r="J440">
        <v>176</v>
      </c>
      <c r="K440" t="s">
        <v>87</v>
      </c>
      <c r="L440" t="s">
        <v>88</v>
      </c>
      <c r="M440" t="s">
        <v>89</v>
      </c>
      <c r="N440">
        <v>1</v>
      </c>
      <c r="O440" s="1">
        <v>44687.379143518519</v>
      </c>
      <c r="P440" s="1">
        <v>44687.382592592592</v>
      </c>
      <c r="Q440">
        <v>11</v>
      </c>
      <c r="R440">
        <v>287</v>
      </c>
      <c r="S440" t="b">
        <v>0</v>
      </c>
      <c r="T440" t="s">
        <v>90</v>
      </c>
      <c r="U440" t="b">
        <v>0</v>
      </c>
      <c r="V440" t="s">
        <v>317</v>
      </c>
      <c r="W440" s="1">
        <v>44687.382592592592</v>
      </c>
      <c r="X440">
        <v>287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176</v>
      </c>
      <c r="AE440">
        <v>145</v>
      </c>
      <c r="AF440">
        <v>0</v>
      </c>
      <c r="AG440">
        <v>6</v>
      </c>
      <c r="AH440" t="s">
        <v>90</v>
      </c>
      <c r="AI440" t="s">
        <v>90</v>
      </c>
      <c r="AJ440" t="s">
        <v>90</v>
      </c>
      <c r="AK440" t="s">
        <v>90</v>
      </c>
      <c r="AL440" t="s">
        <v>90</v>
      </c>
      <c r="AM440" t="s">
        <v>90</v>
      </c>
      <c r="AN440" t="s">
        <v>90</v>
      </c>
      <c r="AO440" t="s">
        <v>90</v>
      </c>
      <c r="AP440" t="s">
        <v>90</v>
      </c>
      <c r="AQ440" t="s">
        <v>90</v>
      </c>
      <c r="AR440" t="s">
        <v>90</v>
      </c>
      <c r="AS440" t="s">
        <v>90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1191</v>
      </c>
      <c r="B441" t="s">
        <v>82</v>
      </c>
      <c r="C441" t="s">
        <v>1189</v>
      </c>
      <c r="D441" t="s">
        <v>84</v>
      </c>
      <c r="E441" s="2" t="str">
        <f>HYPERLINK("capsilon://?command=openfolder&amp;siteaddress=FAM.docvelocity-na8.net&amp;folderid=FXA37AA9B6-A0EF-2823-4022-90C91E696895","FX22052016")</f>
        <v>FX22052016</v>
      </c>
      <c r="F441" t="s">
        <v>19</v>
      </c>
      <c r="G441" t="s">
        <v>19</v>
      </c>
      <c r="H441" t="s">
        <v>85</v>
      </c>
      <c r="I441" t="s">
        <v>1190</v>
      </c>
      <c r="J441">
        <v>204</v>
      </c>
      <c r="K441" t="s">
        <v>87</v>
      </c>
      <c r="L441" t="s">
        <v>88</v>
      </c>
      <c r="M441" t="s">
        <v>89</v>
      </c>
      <c r="N441">
        <v>2</v>
      </c>
      <c r="O441" s="1">
        <v>44687.383657407408</v>
      </c>
      <c r="P441" s="1">
        <v>44687.393506944441</v>
      </c>
      <c r="Q441">
        <v>14</v>
      </c>
      <c r="R441">
        <v>837</v>
      </c>
      <c r="S441" t="b">
        <v>0</v>
      </c>
      <c r="T441" t="s">
        <v>90</v>
      </c>
      <c r="U441" t="b">
        <v>1</v>
      </c>
      <c r="V441" t="s">
        <v>317</v>
      </c>
      <c r="W441" s="1">
        <v>44687.390717592592</v>
      </c>
      <c r="X441">
        <v>601</v>
      </c>
      <c r="Y441">
        <v>124</v>
      </c>
      <c r="Z441">
        <v>0</v>
      </c>
      <c r="AA441">
        <v>124</v>
      </c>
      <c r="AB441">
        <v>42</v>
      </c>
      <c r="AC441">
        <v>3</v>
      </c>
      <c r="AD441">
        <v>80</v>
      </c>
      <c r="AE441">
        <v>0</v>
      </c>
      <c r="AF441">
        <v>0</v>
      </c>
      <c r="AG441">
        <v>0</v>
      </c>
      <c r="AH441" t="s">
        <v>92</v>
      </c>
      <c r="AI441" s="1">
        <v>44687.393506944441</v>
      </c>
      <c r="AJ441">
        <v>236</v>
      </c>
      <c r="AK441">
        <v>0</v>
      </c>
      <c r="AL441">
        <v>0</v>
      </c>
      <c r="AM441">
        <v>0</v>
      </c>
      <c r="AN441">
        <v>42</v>
      </c>
      <c r="AO441">
        <v>0</v>
      </c>
      <c r="AP441">
        <v>80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1192</v>
      </c>
      <c r="B442" t="s">
        <v>82</v>
      </c>
      <c r="C442" t="s">
        <v>603</v>
      </c>
      <c r="D442" t="s">
        <v>84</v>
      </c>
      <c r="E442" s="2" t="str">
        <f>HYPERLINK("capsilon://?command=openfolder&amp;siteaddress=FAM.docvelocity-na8.net&amp;folderid=FX899452F9-16E3-F293-D840-D035D87ECA9E","FX22033597")</f>
        <v>FX22033597</v>
      </c>
      <c r="F442" t="s">
        <v>19</v>
      </c>
      <c r="G442" t="s">
        <v>19</v>
      </c>
      <c r="H442" t="s">
        <v>85</v>
      </c>
      <c r="I442" t="s">
        <v>1193</v>
      </c>
      <c r="J442">
        <v>0</v>
      </c>
      <c r="K442" t="s">
        <v>87</v>
      </c>
      <c r="L442" t="s">
        <v>88</v>
      </c>
      <c r="M442" t="s">
        <v>89</v>
      </c>
      <c r="N442">
        <v>2</v>
      </c>
      <c r="O442" s="1">
        <v>44683.548032407409</v>
      </c>
      <c r="P442" s="1">
        <v>44683.559525462966</v>
      </c>
      <c r="Q442">
        <v>387</v>
      </c>
      <c r="R442">
        <v>606</v>
      </c>
      <c r="S442" t="b">
        <v>0</v>
      </c>
      <c r="T442" t="s">
        <v>90</v>
      </c>
      <c r="U442" t="b">
        <v>0</v>
      </c>
      <c r="V442" t="s">
        <v>131</v>
      </c>
      <c r="W442" s="1">
        <v>44683.553159722222</v>
      </c>
      <c r="X442">
        <v>415</v>
      </c>
      <c r="Y442">
        <v>52</v>
      </c>
      <c r="Z442">
        <v>0</v>
      </c>
      <c r="AA442">
        <v>52</v>
      </c>
      <c r="AB442">
        <v>0</v>
      </c>
      <c r="AC442">
        <v>19</v>
      </c>
      <c r="AD442">
        <v>-52</v>
      </c>
      <c r="AE442">
        <v>0</v>
      </c>
      <c r="AF442">
        <v>0</v>
      </c>
      <c r="AG442">
        <v>0</v>
      </c>
      <c r="AH442" t="s">
        <v>135</v>
      </c>
      <c r="AI442" s="1">
        <v>44683.559525462966</v>
      </c>
      <c r="AJ442">
        <v>191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-52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1194</v>
      </c>
      <c r="B443" t="s">
        <v>82</v>
      </c>
      <c r="C443" t="s">
        <v>801</v>
      </c>
      <c r="D443" t="s">
        <v>84</v>
      </c>
      <c r="E443" s="2" t="str">
        <f>HYPERLINK("capsilon://?command=openfolder&amp;siteaddress=FAM.docvelocity-na8.net&amp;folderid=FX94E5B7F9-A815-A9F1-31FA-C12FC0ABCEF8","FX22047199")</f>
        <v>FX22047199</v>
      </c>
      <c r="F443" t="s">
        <v>19</v>
      </c>
      <c r="G443" t="s">
        <v>19</v>
      </c>
      <c r="H443" t="s">
        <v>85</v>
      </c>
      <c r="I443" t="s">
        <v>1195</v>
      </c>
      <c r="J443">
        <v>0</v>
      </c>
      <c r="K443" t="s">
        <v>87</v>
      </c>
      <c r="L443" t="s">
        <v>88</v>
      </c>
      <c r="M443" t="s">
        <v>89</v>
      </c>
      <c r="N443">
        <v>2</v>
      </c>
      <c r="O443" s="1">
        <v>44687.423148148147</v>
      </c>
      <c r="P443" s="1">
        <v>44687.426469907405</v>
      </c>
      <c r="Q443">
        <v>120</v>
      </c>
      <c r="R443">
        <v>167</v>
      </c>
      <c r="S443" t="b">
        <v>0</v>
      </c>
      <c r="T443" t="s">
        <v>90</v>
      </c>
      <c r="U443" t="b">
        <v>0</v>
      </c>
      <c r="V443" t="s">
        <v>317</v>
      </c>
      <c r="W443" s="1">
        <v>44687.424907407411</v>
      </c>
      <c r="X443">
        <v>141</v>
      </c>
      <c r="Y443">
        <v>0</v>
      </c>
      <c r="Z443">
        <v>0</v>
      </c>
      <c r="AA443">
        <v>0</v>
      </c>
      <c r="AB443">
        <v>9</v>
      </c>
      <c r="AC443">
        <v>0</v>
      </c>
      <c r="AD443">
        <v>0</v>
      </c>
      <c r="AE443">
        <v>0</v>
      </c>
      <c r="AF443">
        <v>0</v>
      </c>
      <c r="AG443">
        <v>0</v>
      </c>
      <c r="AH443" t="s">
        <v>149</v>
      </c>
      <c r="AI443" s="1">
        <v>44687.426469907405</v>
      </c>
      <c r="AJ443">
        <v>26</v>
      </c>
      <c r="AK443">
        <v>0</v>
      </c>
      <c r="AL443">
        <v>0</v>
      </c>
      <c r="AM443">
        <v>0</v>
      </c>
      <c r="AN443">
        <v>9</v>
      </c>
      <c r="AO443">
        <v>0</v>
      </c>
      <c r="AP443">
        <v>0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1196</v>
      </c>
      <c r="B444" t="s">
        <v>82</v>
      </c>
      <c r="C444" t="s">
        <v>779</v>
      </c>
      <c r="D444" t="s">
        <v>84</v>
      </c>
      <c r="E444" s="2" t="str">
        <f>HYPERLINK("capsilon://?command=openfolder&amp;siteaddress=FAM.docvelocity-na8.net&amp;folderid=FX049F9BBB-885B-4539-F60A-6C992BB56693","FX220311282")</f>
        <v>FX220311282</v>
      </c>
      <c r="F444" t="s">
        <v>19</v>
      </c>
      <c r="G444" t="s">
        <v>19</v>
      </c>
      <c r="H444" t="s">
        <v>85</v>
      </c>
      <c r="I444" t="s">
        <v>1197</v>
      </c>
      <c r="J444">
        <v>0</v>
      </c>
      <c r="K444" t="s">
        <v>87</v>
      </c>
      <c r="L444" t="s">
        <v>88</v>
      </c>
      <c r="M444" t="s">
        <v>89</v>
      </c>
      <c r="N444">
        <v>2</v>
      </c>
      <c r="O444" s="1">
        <v>44687.434513888889</v>
      </c>
      <c r="P444" s="1">
        <v>44687.437650462962</v>
      </c>
      <c r="Q444">
        <v>14</v>
      </c>
      <c r="R444">
        <v>257</v>
      </c>
      <c r="S444" t="b">
        <v>0</v>
      </c>
      <c r="T444" t="s">
        <v>90</v>
      </c>
      <c r="U444" t="b">
        <v>0</v>
      </c>
      <c r="V444" t="s">
        <v>317</v>
      </c>
      <c r="W444" s="1">
        <v>44687.435729166667</v>
      </c>
      <c r="X444">
        <v>97</v>
      </c>
      <c r="Y444">
        <v>0</v>
      </c>
      <c r="Z444">
        <v>0</v>
      </c>
      <c r="AA444">
        <v>0</v>
      </c>
      <c r="AB444">
        <v>52</v>
      </c>
      <c r="AC444">
        <v>0</v>
      </c>
      <c r="AD444">
        <v>0</v>
      </c>
      <c r="AE444">
        <v>0</v>
      </c>
      <c r="AF444">
        <v>0</v>
      </c>
      <c r="AG444">
        <v>0</v>
      </c>
      <c r="AH444" t="s">
        <v>149</v>
      </c>
      <c r="AI444" s="1">
        <v>44687.437650462962</v>
      </c>
      <c r="AJ444">
        <v>160</v>
      </c>
      <c r="AK444">
        <v>0</v>
      </c>
      <c r="AL444">
        <v>0</v>
      </c>
      <c r="AM444">
        <v>0</v>
      </c>
      <c r="AN444">
        <v>52</v>
      </c>
      <c r="AO444">
        <v>0</v>
      </c>
      <c r="AP444">
        <v>0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1198</v>
      </c>
      <c r="B445" t="s">
        <v>82</v>
      </c>
      <c r="C445" t="s">
        <v>1199</v>
      </c>
      <c r="D445" t="s">
        <v>84</v>
      </c>
      <c r="E445" s="2" t="str">
        <f>HYPERLINK("capsilon://?command=openfolder&amp;siteaddress=FAM.docvelocity-na8.net&amp;folderid=FX0EE6466D-A153-7E49-13DE-0C08C3194AFB","FX22047981")</f>
        <v>FX22047981</v>
      </c>
      <c r="F445" t="s">
        <v>19</v>
      </c>
      <c r="G445" t="s">
        <v>19</v>
      </c>
      <c r="H445" t="s">
        <v>85</v>
      </c>
      <c r="I445" t="s">
        <v>1200</v>
      </c>
      <c r="J445">
        <v>143</v>
      </c>
      <c r="K445" t="s">
        <v>87</v>
      </c>
      <c r="L445" t="s">
        <v>88</v>
      </c>
      <c r="M445" t="s">
        <v>89</v>
      </c>
      <c r="N445">
        <v>2</v>
      </c>
      <c r="O445" s="1">
        <v>44687.494942129626</v>
      </c>
      <c r="P445" s="1">
        <v>44687.508657407408</v>
      </c>
      <c r="Q445">
        <v>103</v>
      </c>
      <c r="R445">
        <v>1082</v>
      </c>
      <c r="S445" t="b">
        <v>0</v>
      </c>
      <c r="T445" t="s">
        <v>90</v>
      </c>
      <c r="U445" t="b">
        <v>0</v>
      </c>
      <c r="V445" t="s">
        <v>356</v>
      </c>
      <c r="W445" s="1">
        <v>44687.503379629627</v>
      </c>
      <c r="X445">
        <v>706</v>
      </c>
      <c r="Y445">
        <v>119</v>
      </c>
      <c r="Z445">
        <v>0</v>
      </c>
      <c r="AA445">
        <v>119</v>
      </c>
      <c r="AB445">
        <v>0</v>
      </c>
      <c r="AC445">
        <v>7</v>
      </c>
      <c r="AD445">
        <v>24</v>
      </c>
      <c r="AE445">
        <v>0</v>
      </c>
      <c r="AF445">
        <v>0</v>
      </c>
      <c r="AG445">
        <v>0</v>
      </c>
      <c r="AH445" t="s">
        <v>149</v>
      </c>
      <c r="AI445" s="1">
        <v>44687.508657407408</v>
      </c>
      <c r="AJ445">
        <v>376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24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1201</v>
      </c>
      <c r="B446" t="s">
        <v>82</v>
      </c>
      <c r="C446" t="s">
        <v>166</v>
      </c>
      <c r="D446" t="s">
        <v>84</v>
      </c>
      <c r="E446" s="2" t="str">
        <f>HYPERLINK("capsilon://?command=openfolder&amp;siteaddress=FAM.docvelocity-na8.net&amp;folderid=FXDC63B5F4-AD30-CB94-5AB5-D8F72C472F9D","FX220310904")</f>
        <v>FX220310904</v>
      </c>
      <c r="F446" t="s">
        <v>19</v>
      </c>
      <c r="G446" t="s">
        <v>19</v>
      </c>
      <c r="H446" t="s">
        <v>85</v>
      </c>
      <c r="I446" t="s">
        <v>1202</v>
      </c>
      <c r="J446">
        <v>0</v>
      </c>
      <c r="K446" t="s">
        <v>87</v>
      </c>
      <c r="L446" t="s">
        <v>88</v>
      </c>
      <c r="M446" t="s">
        <v>89</v>
      </c>
      <c r="N446">
        <v>2</v>
      </c>
      <c r="O446" s="1">
        <v>44687.544861111113</v>
      </c>
      <c r="P446" s="1">
        <v>44687.572326388887</v>
      </c>
      <c r="Q446">
        <v>2226</v>
      </c>
      <c r="R446">
        <v>147</v>
      </c>
      <c r="S446" t="b">
        <v>0</v>
      </c>
      <c r="T446" t="s">
        <v>90</v>
      </c>
      <c r="U446" t="b">
        <v>0</v>
      </c>
      <c r="V446" t="s">
        <v>127</v>
      </c>
      <c r="W446" s="1">
        <v>44687.548356481479</v>
      </c>
      <c r="X446">
        <v>87</v>
      </c>
      <c r="Y446">
        <v>0</v>
      </c>
      <c r="Z446">
        <v>0</v>
      </c>
      <c r="AA446">
        <v>0</v>
      </c>
      <c r="AB446">
        <v>52</v>
      </c>
      <c r="AC446">
        <v>0</v>
      </c>
      <c r="AD446">
        <v>0</v>
      </c>
      <c r="AE446">
        <v>0</v>
      </c>
      <c r="AF446">
        <v>0</v>
      </c>
      <c r="AG446">
        <v>0</v>
      </c>
      <c r="AH446" t="s">
        <v>273</v>
      </c>
      <c r="AI446" s="1">
        <v>44687.572326388887</v>
      </c>
      <c r="AJ446">
        <v>21</v>
      </c>
      <c r="AK446">
        <v>0</v>
      </c>
      <c r="AL446">
        <v>0</v>
      </c>
      <c r="AM446">
        <v>0</v>
      </c>
      <c r="AN446">
        <v>52</v>
      </c>
      <c r="AO446">
        <v>0</v>
      </c>
      <c r="AP446">
        <v>0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1203</v>
      </c>
      <c r="B447" t="s">
        <v>82</v>
      </c>
      <c r="C447" t="s">
        <v>1204</v>
      </c>
      <c r="D447" t="s">
        <v>84</v>
      </c>
      <c r="E447" s="2" t="str">
        <f>HYPERLINK("capsilon://?command=openfolder&amp;siteaddress=FAM.docvelocity-na8.net&amp;folderid=FX16731EF8-DF7F-D020-AE2A-28F1695DE33B","FX22051423")</f>
        <v>FX22051423</v>
      </c>
      <c r="F447" t="s">
        <v>19</v>
      </c>
      <c r="G447" t="s">
        <v>19</v>
      </c>
      <c r="H447" t="s">
        <v>85</v>
      </c>
      <c r="I447" t="s">
        <v>1205</v>
      </c>
      <c r="J447">
        <v>299</v>
      </c>
      <c r="K447" t="s">
        <v>87</v>
      </c>
      <c r="L447" t="s">
        <v>88</v>
      </c>
      <c r="M447" t="s">
        <v>89</v>
      </c>
      <c r="N447">
        <v>2</v>
      </c>
      <c r="O447" s="1">
        <v>44687.587905092594</v>
      </c>
      <c r="P447" s="1">
        <v>44687.610324074078</v>
      </c>
      <c r="Q447">
        <v>84</v>
      </c>
      <c r="R447">
        <v>1853</v>
      </c>
      <c r="S447" t="b">
        <v>0</v>
      </c>
      <c r="T447" t="s">
        <v>90</v>
      </c>
      <c r="U447" t="b">
        <v>0</v>
      </c>
      <c r="V447" t="s">
        <v>356</v>
      </c>
      <c r="W447" s="1">
        <v>44687.601053240738</v>
      </c>
      <c r="X447">
        <v>1105</v>
      </c>
      <c r="Y447">
        <v>206</v>
      </c>
      <c r="Z447">
        <v>0</v>
      </c>
      <c r="AA447">
        <v>206</v>
      </c>
      <c r="AB447">
        <v>82</v>
      </c>
      <c r="AC447">
        <v>45</v>
      </c>
      <c r="AD447">
        <v>93</v>
      </c>
      <c r="AE447">
        <v>0</v>
      </c>
      <c r="AF447">
        <v>0</v>
      </c>
      <c r="AG447">
        <v>0</v>
      </c>
      <c r="AH447" t="s">
        <v>273</v>
      </c>
      <c r="AI447" s="1">
        <v>44687.610324074078</v>
      </c>
      <c r="AJ447">
        <v>748</v>
      </c>
      <c r="AK447">
        <v>1</v>
      </c>
      <c r="AL447">
        <v>0</v>
      </c>
      <c r="AM447">
        <v>1</v>
      </c>
      <c r="AN447">
        <v>82</v>
      </c>
      <c r="AO447">
        <v>1</v>
      </c>
      <c r="AP447">
        <v>92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1206</v>
      </c>
      <c r="B448" t="s">
        <v>82</v>
      </c>
      <c r="C448" t="s">
        <v>1207</v>
      </c>
      <c r="D448" t="s">
        <v>84</v>
      </c>
      <c r="E448" s="2" t="str">
        <f>HYPERLINK("capsilon://?command=openfolder&amp;siteaddress=FAM.docvelocity-na8.net&amp;folderid=FX275B6F83-29F5-C8D7-B397-36393770B7AC","FX220112991")</f>
        <v>FX220112991</v>
      </c>
      <c r="F448" t="s">
        <v>19</v>
      </c>
      <c r="G448" t="s">
        <v>19</v>
      </c>
      <c r="H448" t="s">
        <v>85</v>
      </c>
      <c r="I448" t="s">
        <v>1208</v>
      </c>
      <c r="J448">
        <v>28</v>
      </c>
      <c r="K448" t="s">
        <v>87</v>
      </c>
      <c r="L448" t="s">
        <v>88</v>
      </c>
      <c r="M448" t="s">
        <v>89</v>
      </c>
      <c r="N448">
        <v>2</v>
      </c>
      <c r="O448" s="1">
        <v>44687.592361111114</v>
      </c>
      <c r="P448" s="1">
        <v>44687.599386574075</v>
      </c>
      <c r="Q448">
        <v>281</v>
      </c>
      <c r="R448">
        <v>326</v>
      </c>
      <c r="S448" t="b">
        <v>0</v>
      </c>
      <c r="T448" t="s">
        <v>90</v>
      </c>
      <c r="U448" t="b">
        <v>0</v>
      </c>
      <c r="V448" t="s">
        <v>111</v>
      </c>
      <c r="W448" s="1">
        <v>44687.59516203704</v>
      </c>
      <c r="X448">
        <v>172</v>
      </c>
      <c r="Y448">
        <v>21</v>
      </c>
      <c r="Z448">
        <v>0</v>
      </c>
      <c r="AA448">
        <v>21</v>
      </c>
      <c r="AB448">
        <v>0</v>
      </c>
      <c r="AC448">
        <v>0</v>
      </c>
      <c r="AD448">
        <v>7</v>
      </c>
      <c r="AE448">
        <v>0</v>
      </c>
      <c r="AF448">
        <v>0</v>
      </c>
      <c r="AG448">
        <v>0</v>
      </c>
      <c r="AH448" t="s">
        <v>273</v>
      </c>
      <c r="AI448" s="1">
        <v>44687.599386574075</v>
      </c>
      <c r="AJ448">
        <v>154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7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1209</v>
      </c>
      <c r="B449" t="s">
        <v>82</v>
      </c>
      <c r="C449" t="s">
        <v>1031</v>
      </c>
      <c r="D449" t="s">
        <v>84</v>
      </c>
      <c r="E449" s="2" t="str">
        <f>HYPERLINK("capsilon://?command=openfolder&amp;siteaddress=FAM.docvelocity-na8.net&amp;folderid=FXE35C579E-9FD0-FC4C-D84B-2B0CD0077F54","FX22049894")</f>
        <v>FX22049894</v>
      </c>
      <c r="F449" t="s">
        <v>19</v>
      </c>
      <c r="G449" t="s">
        <v>19</v>
      </c>
      <c r="H449" t="s">
        <v>85</v>
      </c>
      <c r="I449" t="s">
        <v>1210</v>
      </c>
      <c r="J449">
        <v>136</v>
      </c>
      <c r="K449" t="s">
        <v>87</v>
      </c>
      <c r="L449" t="s">
        <v>88</v>
      </c>
      <c r="M449" t="s">
        <v>89</v>
      </c>
      <c r="N449">
        <v>1</v>
      </c>
      <c r="O449" s="1">
        <v>44687.650324074071</v>
      </c>
      <c r="P449" s="1">
        <v>44687.656168981484</v>
      </c>
      <c r="Q449">
        <v>476</v>
      </c>
      <c r="R449">
        <v>29</v>
      </c>
      <c r="S449" t="b">
        <v>0</v>
      </c>
      <c r="T449" t="s">
        <v>90</v>
      </c>
      <c r="U449" t="b">
        <v>0</v>
      </c>
      <c r="V449" t="s">
        <v>192</v>
      </c>
      <c r="W449" s="1">
        <v>44687.656168981484</v>
      </c>
      <c r="X449">
        <v>13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136</v>
      </c>
      <c r="AE449">
        <v>0</v>
      </c>
      <c r="AF449">
        <v>0</v>
      </c>
      <c r="AG449">
        <v>3</v>
      </c>
      <c r="AH449" t="s">
        <v>90</v>
      </c>
      <c r="AI449" t="s">
        <v>90</v>
      </c>
      <c r="AJ449" t="s">
        <v>90</v>
      </c>
      <c r="AK449" t="s">
        <v>90</v>
      </c>
      <c r="AL449" t="s">
        <v>90</v>
      </c>
      <c r="AM449" t="s">
        <v>90</v>
      </c>
      <c r="AN449" t="s">
        <v>90</v>
      </c>
      <c r="AO449" t="s">
        <v>90</v>
      </c>
      <c r="AP449" t="s">
        <v>90</v>
      </c>
      <c r="AQ449" t="s">
        <v>90</v>
      </c>
      <c r="AR449" t="s">
        <v>90</v>
      </c>
      <c r="AS449" t="s">
        <v>90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1211</v>
      </c>
      <c r="B450" t="s">
        <v>82</v>
      </c>
      <c r="C450" t="s">
        <v>1031</v>
      </c>
      <c r="D450" t="s">
        <v>84</v>
      </c>
      <c r="E450" s="2" t="str">
        <f>HYPERLINK("capsilon://?command=openfolder&amp;siteaddress=FAM.docvelocity-na8.net&amp;folderid=FXE35C579E-9FD0-FC4C-D84B-2B0CD0077F54","FX22049894")</f>
        <v>FX22049894</v>
      </c>
      <c r="F450" t="s">
        <v>19</v>
      </c>
      <c r="G450" t="s">
        <v>19</v>
      </c>
      <c r="H450" t="s">
        <v>85</v>
      </c>
      <c r="I450" t="s">
        <v>1210</v>
      </c>
      <c r="J450">
        <v>160</v>
      </c>
      <c r="K450" t="s">
        <v>87</v>
      </c>
      <c r="L450" t="s">
        <v>88</v>
      </c>
      <c r="M450" t="s">
        <v>89</v>
      </c>
      <c r="N450">
        <v>2</v>
      </c>
      <c r="O450" s="1">
        <v>44687.657013888886</v>
      </c>
      <c r="P450" s="1">
        <v>44687.686562499999</v>
      </c>
      <c r="Q450">
        <v>1463</v>
      </c>
      <c r="R450">
        <v>1090</v>
      </c>
      <c r="S450" t="b">
        <v>0</v>
      </c>
      <c r="T450" t="s">
        <v>90</v>
      </c>
      <c r="U450" t="b">
        <v>1</v>
      </c>
      <c r="V450" t="s">
        <v>192</v>
      </c>
      <c r="W450" s="1">
        <v>44687.664884259262</v>
      </c>
      <c r="X450">
        <v>680</v>
      </c>
      <c r="Y450">
        <v>143</v>
      </c>
      <c r="Z450">
        <v>0</v>
      </c>
      <c r="AA450">
        <v>143</v>
      </c>
      <c r="AB450">
        <v>0</v>
      </c>
      <c r="AC450">
        <v>2</v>
      </c>
      <c r="AD450">
        <v>17</v>
      </c>
      <c r="AE450">
        <v>0</v>
      </c>
      <c r="AF450">
        <v>0</v>
      </c>
      <c r="AG450">
        <v>0</v>
      </c>
      <c r="AH450" t="s">
        <v>273</v>
      </c>
      <c r="AI450" s="1">
        <v>44687.686562499999</v>
      </c>
      <c r="AJ450">
        <v>410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17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1212</v>
      </c>
      <c r="B451" t="s">
        <v>82</v>
      </c>
      <c r="C451" t="s">
        <v>617</v>
      </c>
      <c r="D451" t="s">
        <v>84</v>
      </c>
      <c r="E451" s="2" t="str">
        <f>HYPERLINK("capsilon://?command=openfolder&amp;siteaddress=FAM.docvelocity-na8.net&amp;folderid=FX96BD537E-E633-F0B5-1A53-E32053624DA7","FX22044480")</f>
        <v>FX22044480</v>
      </c>
      <c r="F451" t="s">
        <v>19</v>
      </c>
      <c r="G451" t="s">
        <v>19</v>
      </c>
      <c r="H451" t="s">
        <v>85</v>
      </c>
      <c r="I451" t="s">
        <v>1213</v>
      </c>
      <c r="J451">
        <v>0</v>
      </c>
      <c r="K451" t="s">
        <v>87</v>
      </c>
      <c r="L451" t="s">
        <v>88</v>
      </c>
      <c r="M451" t="s">
        <v>89</v>
      </c>
      <c r="N451">
        <v>2</v>
      </c>
      <c r="O451" s="1">
        <v>44687.663414351853</v>
      </c>
      <c r="P451" s="1">
        <v>44687.687407407408</v>
      </c>
      <c r="Q451">
        <v>1787</v>
      </c>
      <c r="R451">
        <v>286</v>
      </c>
      <c r="S451" t="b">
        <v>0</v>
      </c>
      <c r="T451" t="s">
        <v>90</v>
      </c>
      <c r="U451" t="b">
        <v>0</v>
      </c>
      <c r="V451" t="s">
        <v>111</v>
      </c>
      <c r="W451" s="1">
        <v>44687.66609953704</v>
      </c>
      <c r="X451">
        <v>214</v>
      </c>
      <c r="Y451">
        <v>9</v>
      </c>
      <c r="Z451">
        <v>0</v>
      </c>
      <c r="AA451">
        <v>9</v>
      </c>
      <c r="AB451">
        <v>0</v>
      </c>
      <c r="AC451">
        <v>1</v>
      </c>
      <c r="AD451">
        <v>-9</v>
      </c>
      <c r="AE451">
        <v>0</v>
      </c>
      <c r="AF451">
        <v>0</v>
      </c>
      <c r="AG451">
        <v>0</v>
      </c>
      <c r="AH451" t="s">
        <v>273</v>
      </c>
      <c r="AI451" s="1">
        <v>44687.687407407408</v>
      </c>
      <c r="AJ451">
        <v>72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-9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1214</v>
      </c>
      <c r="B452" t="s">
        <v>82</v>
      </c>
      <c r="C452" t="s">
        <v>1031</v>
      </c>
      <c r="D452" t="s">
        <v>84</v>
      </c>
      <c r="E452" s="2" t="str">
        <f>HYPERLINK("capsilon://?command=openfolder&amp;siteaddress=FAM.docvelocity-na8.net&amp;folderid=FXE35C579E-9FD0-FC4C-D84B-2B0CD0077F54","FX22049894")</f>
        <v>FX22049894</v>
      </c>
      <c r="F452" t="s">
        <v>19</v>
      </c>
      <c r="G452" t="s">
        <v>19</v>
      </c>
      <c r="H452" t="s">
        <v>85</v>
      </c>
      <c r="I452" t="s">
        <v>1215</v>
      </c>
      <c r="J452">
        <v>28</v>
      </c>
      <c r="K452" t="s">
        <v>87</v>
      </c>
      <c r="L452" t="s">
        <v>88</v>
      </c>
      <c r="M452" t="s">
        <v>89</v>
      </c>
      <c r="N452">
        <v>2</v>
      </c>
      <c r="O452" s="1">
        <v>44683.262615740743</v>
      </c>
      <c r="P452" s="1">
        <v>44683.274884259263</v>
      </c>
      <c r="Q452">
        <v>739</v>
      </c>
      <c r="R452">
        <v>321</v>
      </c>
      <c r="S452" t="b">
        <v>0</v>
      </c>
      <c r="T452" t="s">
        <v>90</v>
      </c>
      <c r="U452" t="b">
        <v>0</v>
      </c>
      <c r="V452" t="s">
        <v>102</v>
      </c>
      <c r="W452" s="1">
        <v>44683.272743055553</v>
      </c>
      <c r="X452">
        <v>149</v>
      </c>
      <c r="Y452">
        <v>21</v>
      </c>
      <c r="Z452">
        <v>0</v>
      </c>
      <c r="AA452">
        <v>21</v>
      </c>
      <c r="AB452">
        <v>0</v>
      </c>
      <c r="AC452">
        <v>0</v>
      </c>
      <c r="AD452">
        <v>7</v>
      </c>
      <c r="AE452">
        <v>0</v>
      </c>
      <c r="AF452">
        <v>0</v>
      </c>
      <c r="AG452">
        <v>0</v>
      </c>
      <c r="AH452" t="s">
        <v>149</v>
      </c>
      <c r="AI452" s="1">
        <v>44683.274884259263</v>
      </c>
      <c r="AJ452">
        <v>172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1216</v>
      </c>
      <c r="B453" t="s">
        <v>82</v>
      </c>
      <c r="C453" t="s">
        <v>1207</v>
      </c>
      <c r="D453" t="s">
        <v>84</v>
      </c>
      <c r="E453" s="2" t="str">
        <f>HYPERLINK("capsilon://?command=openfolder&amp;siteaddress=FAM.docvelocity-na8.net&amp;folderid=FX275B6F83-29F5-C8D7-B397-36393770B7AC","FX220112991")</f>
        <v>FX220112991</v>
      </c>
      <c r="F453" t="s">
        <v>19</v>
      </c>
      <c r="G453" t="s">
        <v>19</v>
      </c>
      <c r="H453" t="s">
        <v>85</v>
      </c>
      <c r="I453" t="s">
        <v>1217</v>
      </c>
      <c r="J453">
        <v>580</v>
      </c>
      <c r="K453" t="s">
        <v>87</v>
      </c>
      <c r="L453" t="s">
        <v>88</v>
      </c>
      <c r="M453" t="s">
        <v>89</v>
      </c>
      <c r="N453">
        <v>2</v>
      </c>
      <c r="O453" s="1">
        <v>44683.600671296299</v>
      </c>
      <c r="P453" s="1">
        <v>44683.643553240741</v>
      </c>
      <c r="Q453">
        <v>610</v>
      </c>
      <c r="R453">
        <v>3095</v>
      </c>
      <c r="S453" t="b">
        <v>0</v>
      </c>
      <c r="T453" t="s">
        <v>90</v>
      </c>
      <c r="U453" t="b">
        <v>0</v>
      </c>
      <c r="V453" t="s">
        <v>377</v>
      </c>
      <c r="W453" s="1">
        <v>44683.615266203706</v>
      </c>
      <c r="X453">
        <v>1160</v>
      </c>
      <c r="Y453">
        <v>430</v>
      </c>
      <c r="Z453">
        <v>0</v>
      </c>
      <c r="AA453">
        <v>430</v>
      </c>
      <c r="AB453">
        <v>64</v>
      </c>
      <c r="AC453">
        <v>35</v>
      </c>
      <c r="AD453">
        <v>150</v>
      </c>
      <c r="AE453">
        <v>0</v>
      </c>
      <c r="AF453">
        <v>0</v>
      </c>
      <c r="AG453">
        <v>0</v>
      </c>
      <c r="AH453" t="s">
        <v>273</v>
      </c>
      <c r="AI453" s="1">
        <v>44683.643553240741</v>
      </c>
      <c r="AJ453">
        <v>1902</v>
      </c>
      <c r="AK453">
        <v>0</v>
      </c>
      <c r="AL453">
        <v>0</v>
      </c>
      <c r="AM453">
        <v>0</v>
      </c>
      <c r="AN453">
        <v>64</v>
      </c>
      <c r="AO453">
        <v>0</v>
      </c>
      <c r="AP453">
        <v>150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1218</v>
      </c>
      <c r="B454" t="s">
        <v>82</v>
      </c>
      <c r="C454" t="s">
        <v>779</v>
      </c>
      <c r="D454" t="s">
        <v>84</v>
      </c>
      <c r="E454" s="2" t="str">
        <f>HYPERLINK("capsilon://?command=openfolder&amp;siteaddress=FAM.docvelocity-na8.net&amp;folderid=FX049F9BBB-885B-4539-F60A-6C992BB56693","FX220311282")</f>
        <v>FX220311282</v>
      </c>
      <c r="F454" t="s">
        <v>19</v>
      </c>
      <c r="G454" t="s">
        <v>19</v>
      </c>
      <c r="H454" t="s">
        <v>85</v>
      </c>
      <c r="I454" t="s">
        <v>1219</v>
      </c>
      <c r="J454">
        <v>28</v>
      </c>
      <c r="K454" t="s">
        <v>87</v>
      </c>
      <c r="L454" t="s">
        <v>88</v>
      </c>
      <c r="M454" t="s">
        <v>89</v>
      </c>
      <c r="N454">
        <v>2</v>
      </c>
      <c r="O454" s="1">
        <v>44683.639791666668</v>
      </c>
      <c r="P454" s="1">
        <v>44683.689386574071</v>
      </c>
      <c r="Q454">
        <v>3745</v>
      </c>
      <c r="R454">
        <v>540</v>
      </c>
      <c r="S454" t="b">
        <v>0</v>
      </c>
      <c r="T454" t="s">
        <v>90</v>
      </c>
      <c r="U454" t="b">
        <v>0</v>
      </c>
      <c r="V454" t="s">
        <v>131</v>
      </c>
      <c r="W454" s="1">
        <v>44683.643865740742</v>
      </c>
      <c r="X454">
        <v>300</v>
      </c>
      <c r="Y454">
        <v>21</v>
      </c>
      <c r="Z454">
        <v>0</v>
      </c>
      <c r="AA454">
        <v>21</v>
      </c>
      <c r="AB454">
        <v>0</v>
      </c>
      <c r="AC454">
        <v>1</v>
      </c>
      <c r="AD454">
        <v>7</v>
      </c>
      <c r="AE454">
        <v>0</v>
      </c>
      <c r="AF454">
        <v>0</v>
      </c>
      <c r="AG454">
        <v>0</v>
      </c>
      <c r="AH454" t="s">
        <v>273</v>
      </c>
      <c r="AI454" s="1">
        <v>44683.689386574071</v>
      </c>
      <c r="AJ454">
        <v>240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7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1220</v>
      </c>
      <c r="B455" t="s">
        <v>82</v>
      </c>
      <c r="C455" t="s">
        <v>1221</v>
      </c>
      <c r="D455" t="s">
        <v>84</v>
      </c>
      <c r="E455" s="2" t="str">
        <f>HYPERLINK("capsilon://?command=openfolder&amp;siteaddress=FAM.docvelocity-na8.net&amp;folderid=FX35A034C6-CECC-C229-DA3F-52898D5017E3","FX21088810")</f>
        <v>FX21088810</v>
      </c>
      <c r="F455" t="s">
        <v>19</v>
      </c>
      <c r="G455" t="s">
        <v>19</v>
      </c>
      <c r="H455" t="s">
        <v>85</v>
      </c>
      <c r="I455" t="s">
        <v>1222</v>
      </c>
      <c r="J455">
        <v>217</v>
      </c>
      <c r="K455" t="s">
        <v>87</v>
      </c>
      <c r="L455" t="s">
        <v>88</v>
      </c>
      <c r="M455" t="s">
        <v>89</v>
      </c>
      <c r="N455">
        <v>2</v>
      </c>
      <c r="O455" s="1">
        <v>44683.367268518516</v>
      </c>
      <c r="P455" s="1">
        <v>44683.380462962959</v>
      </c>
      <c r="Q455">
        <v>17</v>
      </c>
      <c r="R455">
        <v>1123</v>
      </c>
      <c r="S455" t="b">
        <v>0</v>
      </c>
      <c r="T455" t="s">
        <v>90</v>
      </c>
      <c r="U455" t="b">
        <v>0</v>
      </c>
      <c r="V455" t="s">
        <v>102</v>
      </c>
      <c r="W455" s="1">
        <v>44683.375532407408</v>
      </c>
      <c r="X455">
        <v>698</v>
      </c>
      <c r="Y455">
        <v>181</v>
      </c>
      <c r="Z455">
        <v>0</v>
      </c>
      <c r="AA455">
        <v>181</v>
      </c>
      <c r="AB455">
        <v>0</v>
      </c>
      <c r="AC455">
        <v>6</v>
      </c>
      <c r="AD455">
        <v>36</v>
      </c>
      <c r="AE455">
        <v>0</v>
      </c>
      <c r="AF455">
        <v>0</v>
      </c>
      <c r="AG455">
        <v>0</v>
      </c>
      <c r="AH455" t="s">
        <v>92</v>
      </c>
      <c r="AI455" s="1">
        <v>44683.380462962959</v>
      </c>
      <c r="AJ455">
        <v>425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36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1223</v>
      </c>
      <c r="B456" t="s">
        <v>82</v>
      </c>
      <c r="C456" t="s">
        <v>790</v>
      </c>
      <c r="D456" t="s">
        <v>84</v>
      </c>
      <c r="E456" s="2" t="str">
        <f>HYPERLINK("capsilon://?command=openfolder&amp;siteaddress=FAM.docvelocity-na8.net&amp;folderid=FXBD4A5D66-70E3-3E22-9F08-E809CF7ADF31","FX220312942")</f>
        <v>FX220312942</v>
      </c>
      <c r="F456" t="s">
        <v>19</v>
      </c>
      <c r="G456" t="s">
        <v>19</v>
      </c>
      <c r="H456" t="s">
        <v>85</v>
      </c>
      <c r="I456" t="s">
        <v>1224</v>
      </c>
      <c r="J456">
        <v>0</v>
      </c>
      <c r="K456" t="s">
        <v>87</v>
      </c>
      <c r="L456" t="s">
        <v>88</v>
      </c>
      <c r="M456" t="s">
        <v>89</v>
      </c>
      <c r="N456">
        <v>2</v>
      </c>
      <c r="O456" s="1">
        <v>44683.643842592595</v>
      </c>
      <c r="P456" s="1">
        <v>44683.689641203702</v>
      </c>
      <c r="Q456">
        <v>3877</v>
      </c>
      <c r="R456">
        <v>80</v>
      </c>
      <c r="S456" t="b">
        <v>0</v>
      </c>
      <c r="T456" t="s">
        <v>90</v>
      </c>
      <c r="U456" t="b">
        <v>0</v>
      </c>
      <c r="V456" t="s">
        <v>192</v>
      </c>
      <c r="W456" s="1">
        <v>44683.644641203704</v>
      </c>
      <c r="X456">
        <v>47</v>
      </c>
      <c r="Y456">
        <v>0</v>
      </c>
      <c r="Z456">
        <v>0</v>
      </c>
      <c r="AA456">
        <v>0</v>
      </c>
      <c r="AB456">
        <v>52</v>
      </c>
      <c r="AC456">
        <v>0</v>
      </c>
      <c r="AD456">
        <v>0</v>
      </c>
      <c r="AE456">
        <v>0</v>
      </c>
      <c r="AF456">
        <v>0</v>
      </c>
      <c r="AG456">
        <v>0</v>
      </c>
      <c r="AH456" t="s">
        <v>273</v>
      </c>
      <c r="AI456" s="1">
        <v>44683.689641203702</v>
      </c>
      <c r="AJ456">
        <v>21</v>
      </c>
      <c r="AK456">
        <v>0</v>
      </c>
      <c r="AL456">
        <v>0</v>
      </c>
      <c r="AM456">
        <v>0</v>
      </c>
      <c r="AN456">
        <v>52</v>
      </c>
      <c r="AO456">
        <v>0</v>
      </c>
      <c r="AP456">
        <v>0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1225</v>
      </c>
      <c r="B457" t="s">
        <v>82</v>
      </c>
      <c r="C457" t="s">
        <v>105</v>
      </c>
      <c r="D457" t="s">
        <v>84</v>
      </c>
      <c r="E457" s="2" t="str">
        <f>HYPERLINK("capsilon://?command=openfolder&amp;siteaddress=FAM.docvelocity-na8.net&amp;folderid=FX2B313CC4-CF18-EA9B-C436-5889510C3B1A","FX2204674")</f>
        <v>FX2204674</v>
      </c>
      <c r="F457" t="s">
        <v>19</v>
      </c>
      <c r="G457" t="s">
        <v>19</v>
      </c>
      <c r="H457" t="s">
        <v>85</v>
      </c>
      <c r="I457" t="s">
        <v>1226</v>
      </c>
      <c r="J457">
        <v>0</v>
      </c>
      <c r="K457" t="s">
        <v>87</v>
      </c>
      <c r="L457" t="s">
        <v>88</v>
      </c>
      <c r="M457" t="s">
        <v>89</v>
      </c>
      <c r="N457">
        <v>2</v>
      </c>
      <c r="O457" s="1">
        <v>44683.367430555554</v>
      </c>
      <c r="P457" s="1">
        <v>44683.380347222221</v>
      </c>
      <c r="Q457">
        <v>774</v>
      </c>
      <c r="R457">
        <v>342</v>
      </c>
      <c r="S457" t="b">
        <v>0</v>
      </c>
      <c r="T457" t="s">
        <v>90</v>
      </c>
      <c r="U457" t="b">
        <v>0</v>
      </c>
      <c r="V457" t="s">
        <v>102</v>
      </c>
      <c r="W457" s="1">
        <v>44683.377789351849</v>
      </c>
      <c r="X457">
        <v>194</v>
      </c>
      <c r="Y457">
        <v>9</v>
      </c>
      <c r="Z457">
        <v>0</v>
      </c>
      <c r="AA457">
        <v>9</v>
      </c>
      <c r="AB457">
        <v>0</v>
      </c>
      <c r="AC457">
        <v>8</v>
      </c>
      <c r="AD457">
        <v>-9</v>
      </c>
      <c r="AE457">
        <v>0</v>
      </c>
      <c r="AF457">
        <v>0</v>
      </c>
      <c r="AG457">
        <v>0</v>
      </c>
      <c r="AH457" t="s">
        <v>149</v>
      </c>
      <c r="AI457" s="1">
        <v>44683.380347222221</v>
      </c>
      <c r="AJ457">
        <v>148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-9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1227</v>
      </c>
      <c r="B458" t="s">
        <v>82</v>
      </c>
      <c r="C458" t="s">
        <v>166</v>
      </c>
      <c r="D458" t="s">
        <v>84</v>
      </c>
      <c r="E458" s="2" t="str">
        <f>HYPERLINK("capsilon://?command=openfolder&amp;siteaddress=FAM.docvelocity-na8.net&amp;folderid=FXDC63B5F4-AD30-CB94-5AB5-D8F72C472F9D","FX220310904")</f>
        <v>FX220310904</v>
      </c>
      <c r="F458" t="s">
        <v>19</v>
      </c>
      <c r="G458" t="s">
        <v>19</v>
      </c>
      <c r="H458" t="s">
        <v>85</v>
      </c>
      <c r="I458" t="s">
        <v>1228</v>
      </c>
      <c r="J458">
        <v>44</v>
      </c>
      <c r="K458" t="s">
        <v>87</v>
      </c>
      <c r="L458" t="s">
        <v>88</v>
      </c>
      <c r="M458" t="s">
        <v>89</v>
      </c>
      <c r="N458">
        <v>2</v>
      </c>
      <c r="O458" s="1">
        <v>44683.372939814813</v>
      </c>
      <c r="P458" s="1">
        <v>44683.383009259262</v>
      </c>
      <c r="Q458">
        <v>444</v>
      </c>
      <c r="R458">
        <v>426</v>
      </c>
      <c r="S458" t="b">
        <v>0</v>
      </c>
      <c r="T458" t="s">
        <v>90</v>
      </c>
      <c r="U458" t="b">
        <v>0</v>
      </c>
      <c r="V458" t="s">
        <v>102</v>
      </c>
      <c r="W458" s="1">
        <v>44683.380069444444</v>
      </c>
      <c r="X458">
        <v>197</v>
      </c>
      <c r="Y458">
        <v>39</v>
      </c>
      <c r="Z458">
        <v>0</v>
      </c>
      <c r="AA458">
        <v>39</v>
      </c>
      <c r="AB458">
        <v>0</v>
      </c>
      <c r="AC458">
        <v>12</v>
      </c>
      <c r="AD458">
        <v>5</v>
      </c>
      <c r="AE458">
        <v>0</v>
      </c>
      <c r="AF458">
        <v>0</v>
      </c>
      <c r="AG458">
        <v>0</v>
      </c>
      <c r="AH458" t="s">
        <v>149</v>
      </c>
      <c r="AI458" s="1">
        <v>44683.383009259262</v>
      </c>
      <c r="AJ458">
        <v>229</v>
      </c>
      <c r="AK458">
        <v>1</v>
      </c>
      <c r="AL458">
        <v>0</v>
      </c>
      <c r="AM458">
        <v>1</v>
      </c>
      <c r="AN458">
        <v>0</v>
      </c>
      <c r="AO458">
        <v>1</v>
      </c>
      <c r="AP458">
        <v>4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1229</v>
      </c>
      <c r="B459" t="s">
        <v>82</v>
      </c>
      <c r="C459" t="s">
        <v>1230</v>
      </c>
      <c r="D459" t="s">
        <v>84</v>
      </c>
      <c r="E459" s="2" t="str">
        <f>HYPERLINK("capsilon://?command=openfolder&amp;siteaddress=FAM.docvelocity-na8.net&amp;folderid=FX9963DF36-475D-EACE-48DF-106584E219FF","FX22048230")</f>
        <v>FX22048230</v>
      </c>
      <c r="F459" t="s">
        <v>19</v>
      </c>
      <c r="G459" t="s">
        <v>19</v>
      </c>
      <c r="H459" t="s">
        <v>85</v>
      </c>
      <c r="I459" t="s">
        <v>1231</v>
      </c>
      <c r="J459">
        <v>230</v>
      </c>
      <c r="K459" t="s">
        <v>87</v>
      </c>
      <c r="L459" t="s">
        <v>88</v>
      </c>
      <c r="M459" t="s">
        <v>89</v>
      </c>
      <c r="N459">
        <v>2</v>
      </c>
      <c r="O459" s="1">
        <v>44683.670937499999</v>
      </c>
      <c r="P459" s="1">
        <v>44683.699317129627</v>
      </c>
      <c r="Q459">
        <v>539</v>
      </c>
      <c r="R459">
        <v>1913</v>
      </c>
      <c r="S459" t="b">
        <v>0</v>
      </c>
      <c r="T459" t="s">
        <v>90</v>
      </c>
      <c r="U459" t="b">
        <v>0</v>
      </c>
      <c r="V459" t="s">
        <v>184</v>
      </c>
      <c r="W459" s="1">
        <v>44683.687939814816</v>
      </c>
      <c r="X459">
        <v>1031</v>
      </c>
      <c r="Y459">
        <v>196</v>
      </c>
      <c r="Z459">
        <v>0</v>
      </c>
      <c r="AA459">
        <v>196</v>
      </c>
      <c r="AB459">
        <v>0</v>
      </c>
      <c r="AC459">
        <v>28</v>
      </c>
      <c r="AD459">
        <v>34</v>
      </c>
      <c r="AE459">
        <v>0</v>
      </c>
      <c r="AF459">
        <v>0</v>
      </c>
      <c r="AG459">
        <v>0</v>
      </c>
      <c r="AH459" t="s">
        <v>273</v>
      </c>
      <c r="AI459" s="1">
        <v>44683.699317129627</v>
      </c>
      <c r="AJ459">
        <v>835</v>
      </c>
      <c r="AK459">
        <v>10</v>
      </c>
      <c r="AL459">
        <v>0</v>
      </c>
      <c r="AM459">
        <v>10</v>
      </c>
      <c r="AN459">
        <v>0</v>
      </c>
      <c r="AO459">
        <v>10</v>
      </c>
      <c r="AP459">
        <v>24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1232</v>
      </c>
      <c r="B460" t="s">
        <v>82</v>
      </c>
      <c r="C460" t="s">
        <v>468</v>
      </c>
      <c r="D460" t="s">
        <v>84</v>
      </c>
      <c r="E460" s="2" t="str">
        <f>HYPERLINK("capsilon://?command=openfolder&amp;siteaddress=FAM.docvelocity-na8.net&amp;folderid=FXCE84A39F-AD93-F295-1F78-2CFD54773E44","FX22018360")</f>
        <v>FX22018360</v>
      </c>
      <c r="F460" t="s">
        <v>19</v>
      </c>
      <c r="G460" t="s">
        <v>19</v>
      </c>
      <c r="H460" t="s">
        <v>85</v>
      </c>
      <c r="I460" t="s">
        <v>1233</v>
      </c>
      <c r="J460">
        <v>28</v>
      </c>
      <c r="K460" t="s">
        <v>87</v>
      </c>
      <c r="L460" t="s">
        <v>88</v>
      </c>
      <c r="M460" t="s">
        <v>89</v>
      </c>
      <c r="N460">
        <v>2</v>
      </c>
      <c r="O460" s="1">
        <v>44683.377268518518</v>
      </c>
      <c r="P460" s="1">
        <v>44683.382627314815</v>
      </c>
      <c r="Q460">
        <v>244</v>
      </c>
      <c r="R460">
        <v>219</v>
      </c>
      <c r="S460" t="b">
        <v>0</v>
      </c>
      <c r="T460" t="s">
        <v>90</v>
      </c>
      <c r="U460" t="b">
        <v>0</v>
      </c>
      <c r="V460" t="s">
        <v>102</v>
      </c>
      <c r="W460" s="1">
        <v>44683.381643518522</v>
      </c>
      <c r="X460">
        <v>135</v>
      </c>
      <c r="Y460">
        <v>21</v>
      </c>
      <c r="Z460">
        <v>0</v>
      </c>
      <c r="AA460">
        <v>21</v>
      </c>
      <c r="AB460">
        <v>0</v>
      </c>
      <c r="AC460">
        <v>2</v>
      </c>
      <c r="AD460">
        <v>7</v>
      </c>
      <c r="AE460">
        <v>0</v>
      </c>
      <c r="AF460">
        <v>0</v>
      </c>
      <c r="AG460">
        <v>0</v>
      </c>
      <c r="AH460" t="s">
        <v>92</v>
      </c>
      <c r="AI460" s="1">
        <v>44683.382627314815</v>
      </c>
      <c r="AJ460">
        <v>84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7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1234</v>
      </c>
      <c r="B461" t="s">
        <v>82</v>
      </c>
      <c r="C461" t="s">
        <v>468</v>
      </c>
      <c r="D461" t="s">
        <v>84</v>
      </c>
      <c r="E461" s="2" t="str">
        <f>HYPERLINK("capsilon://?command=openfolder&amp;siteaddress=FAM.docvelocity-na8.net&amp;folderid=FXCE84A39F-AD93-F295-1F78-2CFD54773E44","FX22018360")</f>
        <v>FX22018360</v>
      </c>
      <c r="F461" t="s">
        <v>19</v>
      </c>
      <c r="G461" t="s">
        <v>19</v>
      </c>
      <c r="H461" t="s">
        <v>85</v>
      </c>
      <c r="I461" t="s">
        <v>1235</v>
      </c>
      <c r="J461">
        <v>28</v>
      </c>
      <c r="K461" t="s">
        <v>87</v>
      </c>
      <c r="L461" t="s">
        <v>88</v>
      </c>
      <c r="M461" t="s">
        <v>89</v>
      </c>
      <c r="N461">
        <v>2</v>
      </c>
      <c r="O461" s="1">
        <v>44683.377592592595</v>
      </c>
      <c r="P461" s="1">
        <v>44683.383472222224</v>
      </c>
      <c r="Q461">
        <v>351</v>
      </c>
      <c r="R461">
        <v>157</v>
      </c>
      <c r="S461" t="b">
        <v>0</v>
      </c>
      <c r="T461" t="s">
        <v>90</v>
      </c>
      <c r="U461" t="b">
        <v>0</v>
      </c>
      <c r="V461" t="s">
        <v>102</v>
      </c>
      <c r="W461" s="1">
        <v>44683.382962962962</v>
      </c>
      <c r="X461">
        <v>113</v>
      </c>
      <c r="Y461">
        <v>21</v>
      </c>
      <c r="Z461">
        <v>0</v>
      </c>
      <c r="AA461">
        <v>21</v>
      </c>
      <c r="AB461">
        <v>0</v>
      </c>
      <c r="AC461">
        <v>1</v>
      </c>
      <c r="AD461">
        <v>7</v>
      </c>
      <c r="AE461">
        <v>0</v>
      </c>
      <c r="AF461">
        <v>0</v>
      </c>
      <c r="AG461">
        <v>0</v>
      </c>
      <c r="AH461" t="s">
        <v>92</v>
      </c>
      <c r="AI461" s="1">
        <v>44683.383472222224</v>
      </c>
      <c r="AJ461">
        <v>44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1236</v>
      </c>
      <c r="B462" t="s">
        <v>82</v>
      </c>
      <c r="C462" t="s">
        <v>333</v>
      </c>
      <c r="D462" t="s">
        <v>84</v>
      </c>
      <c r="E462" s="2" t="str">
        <f>HYPERLINK("capsilon://?command=openfolder&amp;siteaddress=FAM.docvelocity-na8.net&amp;folderid=FXD8D90000-7488-DA86-BF95-C45DC1A016A6","FX22044183")</f>
        <v>FX22044183</v>
      </c>
      <c r="F462" t="s">
        <v>19</v>
      </c>
      <c r="G462" t="s">
        <v>19</v>
      </c>
      <c r="H462" t="s">
        <v>85</v>
      </c>
      <c r="I462" t="s">
        <v>1237</v>
      </c>
      <c r="J462">
        <v>0</v>
      </c>
      <c r="K462" t="s">
        <v>87</v>
      </c>
      <c r="L462" t="s">
        <v>88</v>
      </c>
      <c r="M462" t="s">
        <v>89</v>
      </c>
      <c r="N462">
        <v>2</v>
      </c>
      <c r="O462" s="1">
        <v>44683.685972222222</v>
      </c>
      <c r="P462" s="1">
        <v>44683.699618055558</v>
      </c>
      <c r="Q462">
        <v>1105</v>
      </c>
      <c r="R462">
        <v>74</v>
      </c>
      <c r="S462" t="b">
        <v>0</v>
      </c>
      <c r="T462" t="s">
        <v>90</v>
      </c>
      <c r="U462" t="b">
        <v>0</v>
      </c>
      <c r="V462" t="s">
        <v>356</v>
      </c>
      <c r="W462" s="1">
        <v>44683.687881944446</v>
      </c>
      <c r="X462">
        <v>40</v>
      </c>
      <c r="Y462">
        <v>0</v>
      </c>
      <c r="Z462">
        <v>0</v>
      </c>
      <c r="AA462">
        <v>0</v>
      </c>
      <c r="AB462">
        <v>52</v>
      </c>
      <c r="AC462">
        <v>0</v>
      </c>
      <c r="AD462">
        <v>0</v>
      </c>
      <c r="AE462">
        <v>0</v>
      </c>
      <c r="AF462">
        <v>0</v>
      </c>
      <c r="AG462">
        <v>0</v>
      </c>
      <c r="AH462" t="s">
        <v>273</v>
      </c>
      <c r="AI462" s="1">
        <v>44683.699618055558</v>
      </c>
      <c r="AJ462">
        <v>25</v>
      </c>
      <c r="AK462">
        <v>0</v>
      </c>
      <c r="AL462">
        <v>0</v>
      </c>
      <c r="AM462">
        <v>0</v>
      </c>
      <c r="AN462">
        <v>52</v>
      </c>
      <c r="AO462">
        <v>0</v>
      </c>
      <c r="AP462">
        <v>0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1238</v>
      </c>
      <c r="B463" t="s">
        <v>82</v>
      </c>
      <c r="C463" t="s">
        <v>622</v>
      </c>
      <c r="D463" t="s">
        <v>84</v>
      </c>
      <c r="E463" s="2" t="str">
        <f>HYPERLINK("capsilon://?command=openfolder&amp;siteaddress=FAM.docvelocity-na8.net&amp;folderid=FX90198FF8-7C19-801A-C24B-E1637DAFC4DC","FX22046942")</f>
        <v>FX22046942</v>
      </c>
      <c r="F463" t="s">
        <v>19</v>
      </c>
      <c r="G463" t="s">
        <v>19</v>
      </c>
      <c r="H463" t="s">
        <v>85</v>
      </c>
      <c r="I463" t="s">
        <v>1239</v>
      </c>
      <c r="J463">
        <v>0</v>
      </c>
      <c r="K463" t="s">
        <v>87</v>
      </c>
      <c r="L463" t="s">
        <v>88</v>
      </c>
      <c r="M463" t="s">
        <v>89</v>
      </c>
      <c r="N463">
        <v>2</v>
      </c>
      <c r="O463" s="1">
        <v>44683.693576388891</v>
      </c>
      <c r="P463" s="1">
        <v>44683.711412037039</v>
      </c>
      <c r="Q463">
        <v>1053</v>
      </c>
      <c r="R463">
        <v>488</v>
      </c>
      <c r="S463" t="b">
        <v>0</v>
      </c>
      <c r="T463" t="s">
        <v>90</v>
      </c>
      <c r="U463" t="b">
        <v>0</v>
      </c>
      <c r="V463" t="s">
        <v>192</v>
      </c>
      <c r="W463" s="1">
        <v>44683.708078703705</v>
      </c>
      <c r="X463">
        <v>220</v>
      </c>
      <c r="Y463">
        <v>52</v>
      </c>
      <c r="Z463">
        <v>0</v>
      </c>
      <c r="AA463">
        <v>52</v>
      </c>
      <c r="AB463">
        <v>0</v>
      </c>
      <c r="AC463">
        <v>35</v>
      </c>
      <c r="AD463">
        <v>-52</v>
      </c>
      <c r="AE463">
        <v>0</v>
      </c>
      <c r="AF463">
        <v>0</v>
      </c>
      <c r="AG463">
        <v>0</v>
      </c>
      <c r="AH463" t="s">
        <v>273</v>
      </c>
      <c r="AI463" s="1">
        <v>44683.711412037039</v>
      </c>
      <c r="AJ463">
        <v>248</v>
      </c>
      <c r="AK463">
        <v>2</v>
      </c>
      <c r="AL463">
        <v>0</v>
      </c>
      <c r="AM463">
        <v>2</v>
      </c>
      <c r="AN463">
        <v>0</v>
      </c>
      <c r="AO463">
        <v>3</v>
      </c>
      <c r="AP463">
        <v>-54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1240</v>
      </c>
      <c r="B464" t="s">
        <v>82</v>
      </c>
      <c r="C464" t="s">
        <v>936</v>
      </c>
      <c r="D464" t="s">
        <v>84</v>
      </c>
      <c r="E464" s="2" t="str">
        <f>HYPERLINK("capsilon://?command=openfolder&amp;siteaddress=FAM.docvelocity-na8.net&amp;folderid=FXBA17BDED-4309-CC79-222A-1FB6D920A63A","FX22049245")</f>
        <v>FX22049245</v>
      </c>
      <c r="F464" t="s">
        <v>19</v>
      </c>
      <c r="G464" t="s">
        <v>19</v>
      </c>
      <c r="H464" t="s">
        <v>85</v>
      </c>
      <c r="I464" t="s">
        <v>1241</v>
      </c>
      <c r="J464">
        <v>46</v>
      </c>
      <c r="K464" t="s">
        <v>87</v>
      </c>
      <c r="L464" t="s">
        <v>88</v>
      </c>
      <c r="M464" t="s">
        <v>89</v>
      </c>
      <c r="N464">
        <v>2</v>
      </c>
      <c r="O464" s="1">
        <v>44683.378541666665</v>
      </c>
      <c r="P464" s="1">
        <v>44683.386192129627</v>
      </c>
      <c r="Q464">
        <v>383</v>
      </c>
      <c r="R464">
        <v>278</v>
      </c>
      <c r="S464" t="b">
        <v>0</v>
      </c>
      <c r="T464" t="s">
        <v>90</v>
      </c>
      <c r="U464" t="b">
        <v>0</v>
      </c>
      <c r="V464" t="s">
        <v>102</v>
      </c>
      <c r="W464" s="1">
        <v>44683.38484953704</v>
      </c>
      <c r="X464">
        <v>163</v>
      </c>
      <c r="Y464">
        <v>41</v>
      </c>
      <c r="Z464">
        <v>0</v>
      </c>
      <c r="AA464">
        <v>41</v>
      </c>
      <c r="AB464">
        <v>0</v>
      </c>
      <c r="AC464">
        <v>3</v>
      </c>
      <c r="AD464">
        <v>5</v>
      </c>
      <c r="AE464">
        <v>0</v>
      </c>
      <c r="AF464">
        <v>0</v>
      </c>
      <c r="AG464">
        <v>0</v>
      </c>
      <c r="AH464" t="s">
        <v>92</v>
      </c>
      <c r="AI464" s="1">
        <v>44683.386192129627</v>
      </c>
      <c r="AJ464">
        <v>115</v>
      </c>
      <c r="AK464">
        <v>1</v>
      </c>
      <c r="AL464">
        <v>0</v>
      </c>
      <c r="AM464">
        <v>1</v>
      </c>
      <c r="AN464">
        <v>0</v>
      </c>
      <c r="AO464">
        <v>1</v>
      </c>
      <c r="AP464">
        <v>4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1242</v>
      </c>
      <c r="B465" t="s">
        <v>82</v>
      </c>
      <c r="C465" t="s">
        <v>936</v>
      </c>
      <c r="D465" t="s">
        <v>84</v>
      </c>
      <c r="E465" s="2" t="str">
        <f>HYPERLINK("capsilon://?command=openfolder&amp;siteaddress=FAM.docvelocity-na8.net&amp;folderid=FXBA17BDED-4309-CC79-222A-1FB6D920A63A","FX22049245")</f>
        <v>FX22049245</v>
      </c>
      <c r="F465" t="s">
        <v>19</v>
      </c>
      <c r="G465" t="s">
        <v>19</v>
      </c>
      <c r="H465" t="s">
        <v>85</v>
      </c>
      <c r="I465" t="s">
        <v>1243</v>
      </c>
      <c r="J465">
        <v>41</v>
      </c>
      <c r="K465" t="s">
        <v>87</v>
      </c>
      <c r="L465" t="s">
        <v>88</v>
      </c>
      <c r="M465" t="s">
        <v>89</v>
      </c>
      <c r="N465">
        <v>2</v>
      </c>
      <c r="O465" s="1">
        <v>44683.378819444442</v>
      </c>
      <c r="P465" s="1">
        <v>44683.387974537036</v>
      </c>
      <c r="Q465">
        <v>522</v>
      </c>
      <c r="R465">
        <v>269</v>
      </c>
      <c r="S465" t="b">
        <v>0</v>
      </c>
      <c r="T465" t="s">
        <v>90</v>
      </c>
      <c r="U465" t="b">
        <v>0</v>
      </c>
      <c r="V465" t="s">
        <v>102</v>
      </c>
      <c r="W465" s="1">
        <v>44683.387141203704</v>
      </c>
      <c r="X465">
        <v>197</v>
      </c>
      <c r="Y465">
        <v>36</v>
      </c>
      <c r="Z465">
        <v>0</v>
      </c>
      <c r="AA465">
        <v>36</v>
      </c>
      <c r="AB465">
        <v>0</v>
      </c>
      <c r="AC465">
        <v>4</v>
      </c>
      <c r="AD465">
        <v>5</v>
      </c>
      <c r="AE465">
        <v>0</v>
      </c>
      <c r="AF465">
        <v>0</v>
      </c>
      <c r="AG465">
        <v>0</v>
      </c>
      <c r="AH465" t="s">
        <v>92</v>
      </c>
      <c r="AI465" s="1">
        <v>44683.387974537036</v>
      </c>
      <c r="AJ465">
        <v>72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5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1244</v>
      </c>
      <c r="B466" t="s">
        <v>82</v>
      </c>
      <c r="C466" t="s">
        <v>1245</v>
      </c>
      <c r="D466" t="s">
        <v>84</v>
      </c>
      <c r="E466" s="2" t="str">
        <f>HYPERLINK("capsilon://?command=openfolder&amp;siteaddress=FAM.docvelocity-na8.net&amp;folderid=FX4347E5A7-0B0E-71A2-26A0-6085AB7A31B0","FX22045579")</f>
        <v>FX22045579</v>
      </c>
      <c r="F466" t="s">
        <v>19</v>
      </c>
      <c r="G466" t="s">
        <v>19</v>
      </c>
      <c r="H466" t="s">
        <v>85</v>
      </c>
      <c r="I466" t="s">
        <v>1246</v>
      </c>
      <c r="J466">
        <v>240</v>
      </c>
      <c r="K466" t="s">
        <v>87</v>
      </c>
      <c r="L466" t="s">
        <v>88</v>
      </c>
      <c r="M466" t="s">
        <v>89</v>
      </c>
      <c r="N466">
        <v>2</v>
      </c>
      <c r="O466" s="1">
        <v>44683.389791666668</v>
      </c>
      <c r="P466" s="1">
        <v>44683.409074074072</v>
      </c>
      <c r="Q466">
        <v>416</v>
      </c>
      <c r="R466">
        <v>1250</v>
      </c>
      <c r="S466" t="b">
        <v>0</v>
      </c>
      <c r="T466" t="s">
        <v>90</v>
      </c>
      <c r="U466" t="b">
        <v>0</v>
      </c>
      <c r="V466" t="s">
        <v>102</v>
      </c>
      <c r="W466" s="1">
        <v>44683.405706018515</v>
      </c>
      <c r="X466">
        <v>960</v>
      </c>
      <c r="Y466">
        <v>204</v>
      </c>
      <c r="Z466">
        <v>0</v>
      </c>
      <c r="AA466">
        <v>204</v>
      </c>
      <c r="AB466">
        <v>0</v>
      </c>
      <c r="AC466">
        <v>1</v>
      </c>
      <c r="AD466">
        <v>36</v>
      </c>
      <c r="AE466">
        <v>0</v>
      </c>
      <c r="AF466">
        <v>0</v>
      </c>
      <c r="AG466">
        <v>0</v>
      </c>
      <c r="AH466" t="s">
        <v>92</v>
      </c>
      <c r="AI466" s="1">
        <v>44683.409074074072</v>
      </c>
      <c r="AJ466">
        <v>290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36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1247</v>
      </c>
      <c r="B467" t="s">
        <v>82</v>
      </c>
      <c r="C467" t="s">
        <v>752</v>
      </c>
      <c r="D467" t="s">
        <v>84</v>
      </c>
      <c r="E467" s="2" t="str">
        <f>HYPERLINK("capsilon://?command=openfolder&amp;siteaddress=FAM.docvelocity-na8.net&amp;folderid=FX7D3C4DDB-1923-02F9-2F5A-E14B50879579","FX22046077")</f>
        <v>FX22046077</v>
      </c>
      <c r="F467" t="s">
        <v>19</v>
      </c>
      <c r="G467" t="s">
        <v>19</v>
      </c>
      <c r="H467" t="s">
        <v>85</v>
      </c>
      <c r="I467" t="s">
        <v>1248</v>
      </c>
      <c r="J467">
        <v>0</v>
      </c>
      <c r="K467" t="s">
        <v>87</v>
      </c>
      <c r="L467" t="s">
        <v>88</v>
      </c>
      <c r="M467" t="s">
        <v>89</v>
      </c>
      <c r="N467">
        <v>2</v>
      </c>
      <c r="O467" s="1">
        <v>44683.391145833331</v>
      </c>
      <c r="P467" s="1">
        <v>44683.4059837963</v>
      </c>
      <c r="Q467">
        <v>1074</v>
      </c>
      <c r="R467">
        <v>208</v>
      </c>
      <c r="S467" t="b">
        <v>0</v>
      </c>
      <c r="T467" t="s">
        <v>90</v>
      </c>
      <c r="U467" t="b">
        <v>0</v>
      </c>
      <c r="V467" t="s">
        <v>91</v>
      </c>
      <c r="W467" s="1">
        <v>44683.404826388891</v>
      </c>
      <c r="X467">
        <v>117</v>
      </c>
      <c r="Y467">
        <v>0</v>
      </c>
      <c r="Z467">
        <v>0</v>
      </c>
      <c r="AA467">
        <v>0</v>
      </c>
      <c r="AB467">
        <v>52</v>
      </c>
      <c r="AC467">
        <v>0</v>
      </c>
      <c r="AD467">
        <v>0</v>
      </c>
      <c r="AE467">
        <v>0</v>
      </c>
      <c r="AF467">
        <v>0</v>
      </c>
      <c r="AG467">
        <v>0</v>
      </c>
      <c r="AH467" t="s">
        <v>149</v>
      </c>
      <c r="AI467" s="1">
        <v>44683.4059837963</v>
      </c>
      <c r="AJ467">
        <v>91</v>
      </c>
      <c r="AK467">
        <v>0</v>
      </c>
      <c r="AL467">
        <v>0</v>
      </c>
      <c r="AM467">
        <v>0</v>
      </c>
      <c r="AN467">
        <v>52</v>
      </c>
      <c r="AO467">
        <v>0</v>
      </c>
      <c r="AP467">
        <v>0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1249</v>
      </c>
      <c r="B468" t="s">
        <v>82</v>
      </c>
      <c r="C468" t="s">
        <v>1250</v>
      </c>
      <c r="D468" t="s">
        <v>84</v>
      </c>
      <c r="E468" s="2" t="str">
        <f>HYPERLINK("capsilon://?command=openfolder&amp;siteaddress=FAM.docvelocity-na8.net&amp;folderid=FX659BD966-014C-CB05-4F15-EC5566296190","FX22034014")</f>
        <v>FX22034014</v>
      </c>
      <c r="F468" t="s">
        <v>19</v>
      </c>
      <c r="G468" t="s">
        <v>19</v>
      </c>
      <c r="H468" t="s">
        <v>85</v>
      </c>
      <c r="I468" t="s">
        <v>1251</v>
      </c>
      <c r="J468">
        <v>44</v>
      </c>
      <c r="K468" t="s">
        <v>87</v>
      </c>
      <c r="L468" t="s">
        <v>88</v>
      </c>
      <c r="M468" t="s">
        <v>89</v>
      </c>
      <c r="N468">
        <v>2</v>
      </c>
      <c r="O468" s="1">
        <v>44684.304085648146</v>
      </c>
      <c r="P468" s="1">
        <v>44684.310046296298</v>
      </c>
      <c r="Q468">
        <v>108</v>
      </c>
      <c r="R468">
        <v>407</v>
      </c>
      <c r="S468" t="b">
        <v>0</v>
      </c>
      <c r="T468" t="s">
        <v>90</v>
      </c>
      <c r="U468" t="b">
        <v>0</v>
      </c>
      <c r="V468" t="s">
        <v>317</v>
      </c>
      <c r="W468" s="1">
        <v>44684.307708333334</v>
      </c>
      <c r="X468">
        <v>240</v>
      </c>
      <c r="Y468">
        <v>39</v>
      </c>
      <c r="Z468">
        <v>0</v>
      </c>
      <c r="AA468">
        <v>39</v>
      </c>
      <c r="AB468">
        <v>0</v>
      </c>
      <c r="AC468">
        <v>3</v>
      </c>
      <c r="AD468">
        <v>5</v>
      </c>
      <c r="AE468">
        <v>0</v>
      </c>
      <c r="AF468">
        <v>0</v>
      </c>
      <c r="AG468">
        <v>0</v>
      </c>
      <c r="AH468" t="s">
        <v>149</v>
      </c>
      <c r="AI468" s="1">
        <v>44684.310046296298</v>
      </c>
      <c r="AJ468">
        <v>167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5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1252</v>
      </c>
      <c r="B469" t="s">
        <v>82</v>
      </c>
      <c r="C469" t="s">
        <v>1250</v>
      </c>
      <c r="D469" t="s">
        <v>84</v>
      </c>
      <c r="E469" s="2" t="str">
        <f>HYPERLINK("capsilon://?command=openfolder&amp;siteaddress=FAM.docvelocity-na8.net&amp;folderid=FX659BD966-014C-CB05-4F15-EC5566296190","FX22034014")</f>
        <v>FX22034014</v>
      </c>
      <c r="F469" t="s">
        <v>19</v>
      </c>
      <c r="G469" t="s">
        <v>19</v>
      </c>
      <c r="H469" t="s">
        <v>85</v>
      </c>
      <c r="I469" t="s">
        <v>1253</v>
      </c>
      <c r="J469">
        <v>44</v>
      </c>
      <c r="K469" t="s">
        <v>87</v>
      </c>
      <c r="L469" t="s">
        <v>88</v>
      </c>
      <c r="M469" t="s">
        <v>89</v>
      </c>
      <c r="N469">
        <v>2</v>
      </c>
      <c r="O469" s="1">
        <v>44684.304120370369</v>
      </c>
      <c r="P469" s="1">
        <v>44684.313402777778</v>
      </c>
      <c r="Q469">
        <v>273</v>
      </c>
      <c r="R469">
        <v>529</v>
      </c>
      <c r="S469" t="b">
        <v>0</v>
      </c>
      <c r="T469" t="s">
        <v>90</v>
      </c>
      <c r="U469" t="b">
        <v>0</v>
      </c>
      <c r="V469" t="s">
        <v>115</v>
      </c>
      <c r="W469" s="1">
        <v>44684.311215277776</v>
      </c>
      <c r="X469">
        <v>358</v>
      </c>
      <c r="Y469">
        <v>39</v>
      </c>
      <c r="Z469">
        <v>0</v>
      </c>
      <c r="AA469">
        <v>39</v>
      </c>
      <c r="AB469">
        <v>0</v>
      </c>
      <c r="AC469">
        <v>1</v>
      </c>
      <c r="AD469">
        <v>5</v>
      </c>
      <c r="AE469">
        <v>0</v>
      </c>
      <c r="AF469">
        <v>0</v>
      </c>
      <c r="AG469">
        <v>0</v>
      </c>
      <c r="AH469" t="s">
        <v>149</v>
      </c>
      <c r="AI469" s="1">
        <v>44684.313402777778</v>
      </c>
      <c r="AJ469">
        <v>171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5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1254</v>
      </c>
      <c r="B470" t="s">
        <v>82</v>
      </c>
      <c r="C470" t="s">
        <v>1255</v>
      </c>
      <c r="D470" t="s">
        <v>84</v>
      </c>
      <c r="E470" s="2" t="str">
        <f>HYPERLINK("capsilon://?command=openfolder&amp;siteaddress=FAM.docvelocity-na8.net&amp;folderid=FXEF529D93-00EA-4D12-8931-006388449873","FX22039811")</f>
        <v>FX22039811</v>
      </c>
      <c r="F470" t="s">
        <v>19</v>
      </c>
      <c r="G470" t="s">
        <v>19</v>
      </c>
      <c r="H470" t="s">
        <v>85</v>
      </c>
      <c r="I470" t="s">
        <v>1256</v>
      </c>
      <c r="J470">
        <v>411</v>
      </c>
      <c r="K470" t="s">
        <v>87</v>
      </c>
      <c r="L470" t="s">
        <v>88</v>
      </c>
      <c r="M470" t="s">
        <v>89</v>
      </c>
      <c r="N470">
        <v>2</v>
      </c>
      <c r="O470" s="1">
        <v>44684.361909722225</v>
      </c>
      <c r="P470" s="1">
        <v>44684.380891203706</v>
      </c>
      <c r="Q470">
        <v>299</v>
      </c>
      <c r="R470">
        <v>1341</v>
      </c>
      <c r="S470" t="b">
        <v>0</v>
      </c>
      <c r="T470" t="s">
        <v>90</v>
      </c>
      <c r="U470" t="b">
        <v>0</v>
      </c>
      <c r="V470" t="s">
        <v>91</v>
      </c>
      <c r="W470" s="1">
        <v>44684.373229166667</v>
      </c>
      <c r="X470">
        <v>950</v>
      </c>
      <c r="Y470">
        <v>144</v>
      </c>
      <c r="Z470">
        <v>0</v>
      </c>
      <c r="AA470">
        <v>144</v>
      </c>
      <c r="AB470">
        <v>42</v>
      </c>
      <c r="AC470">
        <v>4</v>
      </c>
      <c r="AD470">
        <v>267</v>
      </c>
      <c r="AE470">
        <v>0</v>
      </c>
      <c r="AF470">
        <v>0</v>
      </c>
      <c r="AG470">
        <v>0</v>
      </c>
      <c r="AH470" t="s">
        <v>92</v>
      </c>
      <c r="AI470" s="1">
        <v>44684.380891203706</v>
      </c>
      <c r="AJ470">
        <v>391</v>
      </c>
      <c r="AK470">
        <v>0</v>
      </c>
      <c r="AL470">
        <v>0</v>
      </c>
      <c r="AM470">
        <v>0</v>
      </c>
      <c r="AN470">
        <v>42</v>
      </c>
      <c r="AO470">
        <v>0</v>
      </c>
      <c r="AP470">
        <v>267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1257</v>
      </c>
      <c r="B471" t="s">
        <v>82</v>
      </c>
      <c r="C471" t="s">
        <v>1258</v>
      </c>
      <c r="D471" t="s">
        <v>84</v>
      </c>
      <c r="E471" s="2" t="str">
        <f>HYPERLINK("capsilon://?command=openfolder&amp;siteaddress=FAM.docvelocity-na8.net&amp;folderid=FXF655DD4C-9AB2-F295-1971-92C06DF894CE","FX220410574")</f>
        <v>FX220410574</v>
      </c>
      <c r="F471" t="s">
        <v>19</v>
      </c>
      <c r="G471" t="s">
        <v>19</v>
      </c>
      <c r="H471" t="s">
        <v>85</v>
      </c>
      <c r="I471" t="s">
        <v>1259</v>
      </c>
      <c r="J471">
        <v>241</v>
      </c>
      <c r="K471" t="s">
        <v>87</v>
      </c>
      <c r="L471" t="s">
        <v>88</v>
      </c>
      <c r="M471" t="s">
        <v>89</v>
      </c>
      <c r="N471">
        <v>2</v>
      </c>
      <c r="O471" s="1">
        <v>44684.381562499999</v>
      </c>
      <c r="P471" s="1">
        <v>44684.408680555556</v>
      </c>
      <c r="Q471">
        <v>187</v>
      </c>
      <c r="R471">
        <v>2156</v>
      </c>
      <c r="S471" t="b">
        <v>0</v>
      </c>
      <c r="T471" t="s">
        <v>90</v>
      </c>
      <c r="U471" t="b">
        <v>0</v>
      </c>
      <c r="V471" t="s">
        <v>91</v>
      </c>
      <c r="W471" s="1">
        <v>44684.396203703705</v>
      </c>
      <c r="X471">
        <v>1078</v>
      </c>
      <c r="Y471">
        <v>169</v>
      </c>
      <c r="Z471">
        <v>0</v>
      </c>
      <c r="AA471">
        <v>169</v>
      </c>
      <c r="AB471">
        <v>0</v>
      </c>
      <c r="AC471">
        <v>16</v>
      </c>
      <c r="AD471">
        <v>72</v>
      </c>
      <c r="AE471">
        <v>0</v>
      </c>
      <c r="AF471">
        <v>0</v>
      </c>
      <c r="AG471">
        <v>0</v>
      </c>
      <c r="AH471" t="s">
        <v>96</v>
      </c>
      <c r="AI471" s="1">
        <v>44684.408680555556</v>
      </c>
      <c r="AJ471">
        <v>1078</v>
      </c>
      <c r="AK471">
        <v>19</v>
      </c>
      <c r="AL471">
        <v>0</v>
      </c>
      <c r="AM471">
        <v>19</v>
      </c>
      <c r="AN471">
        <v>0</v>
      </c>
      <c r="AO471">
        <v>21</v>
      </c>
      <c r="AP471">
        <v>53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1260</v>
      </c>
      <c r="B472" t="s">
        <v>82</v>
      </c>
      <c r="C472" t="s">
        <v>982</v>
      </c>
      <c r="D472" t="s">
        <v>84</v>
      </c>
      <c r="E472" s="2" t="str">
        <f>HYPERLINK("capsilon://?command=openfolder&amp;siteaddress=FAM.docvelocity-na8.net&amp;folderid=FX2C43B1DE-6522-A408-6FB8-8261668EB2D9","FX22049918")</f>
        <v>FX22049918</v>
      </c>
      <c r="F472" t="s">
        <v>19</v>
      </c>
      <c r="G472" t="s">
        <v>19</v>
      </c>
      <c r="H472" t="s">
        <v>85</v>
      </c>
      <c r="I472" t="s">
        <v>1261</v>
      </c>
      <c r="J472">
        <v>0</v>
      </c>
      <c r="K472" t="s">
        <v>486</v>
      </c>
      <c r="L472" t="s">
        <v>19</v>
      </c>
      <c r="M472" t="s">
        <v>84</v>
      </c>
      <c r="N472">
        <v>0</v>
      </c>
      <c r="O472" s="1">
        <v>44684.387615740743</v>
      </c>
      <c r="P472" s="1">
        <v>44684.387916666667</v>
      </c>
      <c r="Q472">
        <v>26</v>
      </c>
      <c r="R472">
        <v>0</v>
      </c>
      <c r="S472" t="b">
        <v>0</v>
      </c>
      <c r="T472" t="s">
        <v>90</v>
      </c>
      <c r="U472" t="b">
        <v>0</v>
      </c>
      <c r="V472" t="s">
        <v>90</v>
      </c>
      <c r="W472" t="s">
        <v>90</v>
      </c>
      <c r="X472" t="s">
        <v>90</v>
      </c>
      <c r="Y472" t="s">
        <v>90</v>
      </c>
      <c r="Z472" t="s">
        <v>90</v>
      </c>
      <c r="AA472" t="s">
        <v>90</v>
      </c>
      <c r="AB472" t="s">
        <v>90</v>
      </c>
      <c r="AC472" t="s">
        <v>90</v>
      </c>
      <c r="AD472" t="s">
        <v>90</v>
      </c>
      <c r="AE472" t="s">
        <v>90</v>
      </c>
      <c r="AF472" t="s">
        <v>90</v>
      </c>
      <c r="AG472" t="s">
        <v>90</v>
      </c>
      <c r="AH472" t="s">
        <v>90</v>
      </c>
      <c r="AI472" t="s">
        <v>90</v>
      </c>
      <c r="AJ472" t="s">
        <v>90</v>
      </c>
      <c r="AK472" t="s">
        <v>90</v>
      </c>
      <c r="AL472" t="s">
        <v>90</v>
      </c>
      <c r="AM472" t="s">
        <v>90</v>
      </c>
      <c r="AN472" t="s">
        <v>90</v>
      </c>
      <c r="AO472" t="s">
        <v>90</v>
      </c>
      <c r="AP472" t="s">
        <v>90</v>
      </c>
      <c r="AQ472" t="s">
        <v>90</v>
      </c>
      <c r="AR472" t="s">
        <v>90</v>
      </c>
      <c r="AS472" t="s">
        <v>90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1262</v>
      </c>
      <c r="B473" t="s">
        <v>82</v>
      </c>
      <c r="C473" t="s">
        <v>1263</v>
      </c>
      <c r="D473" t="s">
        <v>84</v>
      </c>
      <c r="E473" s="2" t="str">
        <f>HYPERLINK("capsilon://?command=openfolder&amp;siteaddress=FAM.docvelocity-na8.net&amp;folderid=FX0C2A8D78-835A-9A86-65F7-3C2EB56375D4","FX21126754")</f>
        <v>FX21126754</v>
      </c>
      <c r="F473" t="s">
        <v>19</v>
      </c>
      <c r="G473" t="s">
        <v>19</v>
      </c>
      <c r="H473" t="s">
        <v>85</v>
      </c>
      <c r="I473" t="s">
        <v>1264</v>
      </c>
      <c r="J473">
        <v>120</v>
      </c>
      <c r="K473" t="s">
        <v>87</v>
      </c>
      <c r="L473" t="s">
        <v>88</v>
      </c>
      <c r="M473" t="s">
        <v>89</v>
      </c>
      <c r="N473">
        <v>2</v>
      </c>
      <c r="O473" s="1">
        <v>44684.404456018521</v>
      </c>
      <c r="P473" s="1">
        <v>44684.415069444447</v>
      </c>
      <c r="Q473">
        <v>62</v>
      </c>
      <c r="R473">
        <v>855</v>
      </c>
      <c r="S473" t="b">
        <v>0</v>
      </c>
      <c r="T473" t="s">
        <v>90</v>
      </c>
      <c r="U473" t="b">
        <v>0</v>
      </c>
      <c r="V473" t="s">
        <v>115</v>
      </c>
      <c r="W473" s="1">
        <v>44684.412048611113</v>
      </c>
      <c r="X473">
        <v>595</v>
      </c>
      <c r="Y473">
        <v>103</v>
      </c>
      <c r="Z473">
        <v>0</v>
      </c>
      <c r="AA473">
        <v>103</v>
      </c>
      <c r="AB473">
        <v>0</v>
      </c>
      <c r="AC473">
        <v>2</v>
      </c>
      <c r="AD473">
        <v>17</v>
      </c>
      <c r="AE473">
        <v>0</v>
      </c>
      <c r="AF473">
        <v>0</v>
      </c>
      <c r="AG473">
        <v>0</v>
      </c>
      <c r="AH473" t="s">
        <v>92</v>
      </c>
      <c r="AI473" s="1">
        <v>44684.415069444447</v>
      </c>
      <c r="AJ473">
        <v>260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17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1265</v>
      </c>
      <c r="B474" t="s">
        <v>82</v>
      </c>
      <c r="C474" t="s">
        <v>1250</v>
      </c>
      <c r="D474" t="s">
        <v>84</v>
      </c>
      <c r="E474" s="2" t="str">
        <f>HYPERLINK("capsilon://?command=openfolder&amp;siteaddress=FAM.docvelocity-na8.net&amp;folderid=FX659BD966-014C-CB05-4F15-EC5566296190","FX22034014")</f>
        <v>FX22034014</v>
      </c>
      <c r="F474" t="s">
        <v>19</v>
      </c>
      <c r="G474" t="s">
        <v>19</v>
      </c>
      <c r="H474" t="s">
        <v>85</v>
      </c>
      <c r="I474" t="s">
        <v>1266</v>
      </c>
      <c r="J474">
        <v>0</v>
      </c>
      <c r="K474" t="s">
        <v>87</v>
      </c>
      <c r="L474" t="s">
        <v>88</v>
      </c>
      <c r="M474" t="s">
        <v>89</v>
      </c>
      <c r="N474">
        <v>2</v>
      </c>
      <c r="O474" s="1">
        <v>44684.418182870373</v>
      </c>
      <c r="P474" s="1">
        <v>44684.421875</v>
      </c>
      <c r="Q474">
        <v>225</v>
      </c>
      <c r="R474">
        <v>94</v>
      </c>
      <c r="S474" t="b">
        <v>0</v>
      </c>
      <c r="T474" t="s">
        <v>90</v>
      </c>
      <c r="U474" t="b">
        <v>0</v>
      </c>
      <c r="V474" t="s">
        <v>102</v>
      </c>
      <c r="W474" s="1">
        <v>44684.421238425923</v>
      </c>
      <c r="X474">
        <v>55</v>
      </c>
      <c r="Y474">
        <v>0</v>
      </c>
      <c r="Z474">
        <v>0</v>
      </c>
      <c r="AA474">
        <v>0</v>
      </c>
      <c r="AB474">
        <v>52</v>
      </c>
      <c r="AC474">
        <v>0</v>
      </c>
      <c r="AD474">
        <v>0</v>
      </c>
      <c r="AE474">
        <v>0</v>
      </c>
      <c r="AF474">
        <v>0</v>
      </c>
      <c r="AG474">
        <v>0</v>
      </c>
      <c r="AH474" t="s">
        <v>149</v>
      </c>
      <c r="AI474" s="1">
        <v>44684.421875</v>
      </c>
      <c r="AJ474">
        <v>39</v>
      </c>
      <c r="AK474">
        <v>0</v>
      </c>
      <c r="AL474">
        <v>0</v>
      </c>
      <c r="AM474">
        <v>0</v>
      </c>
      <c r="AN474">
        <v>52</v>
      </c>
      <c r="AO474">
        <v>0</v>
      </c>
      <c r="AP474">
        <v>0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1267</v>
      </c>
      <c r="B475" t="s">
        <v>82</v>
      </c>
      <c r="C475" t="s">
        <v>1268</v>
      </c>
      <c r="D475" t="s">
        <v>84</v>
      </c>
      <c r="E475" s="2" t="str">
        <f>HYPERLINK("capsilon://?command=openfolder&amp;siteaddress=FAM.docvelocity-na8.net&amp;folderid=FXFDF735F5-82FD-68D0-4813-2B6BAEAA2C67","FX22048483")</f>
        <v>FX22048483</v>
      </c>
      <c r="F475" t="s">
        <v>19</v>
      </c>
      <c r="G475" t="s">
        <v>19</v>
      </c>
      <c r="H475" t="s">
        <v>85</v>
      </c>
      <c r="I475" t="s">
        <v>1269</v>
      </c>
      <c r="J475">
        <v>549</v>
      </c>
      <c r="K475" t="s">
        <v>87</v>
      </c>
      <c r="L475" t="s">
        <v>88</v>
      </c>
      <c r="M475" t="s">
        <v>89</v>
      </c>
      <c r="N475">
        <v>2</v>
      </c>
      <c r="O475" s="1">
        <v>44684.429224537038</v>
      </c>
      <c r="P475" s="1">
        <v>44684.467210648145</v>
      </c>
      <c r="Q475">
        <v>464</v>
      </c>
      <c r="R475">
        <v>2818</v>
      </c>
      <c r="S475" t="b">
        <v>0</v>
      </c>
      <c r="T475" t="s">
        <v>90</v>
      </c>
      <c r="U475" t="b">
        <v>0</v>
      </c>
      <c r="V475" t="s">
        <v>102</v>
      </c>
      <c r="W475" s="1">
        <v>44684.457060185188</v>
      </c>
      <c r="X475">
        <v>1942</v>
      </c>
      <c r="Y475">
        <v>360</v>
      </c>
      <c r="Z475">
        <v>0</v>
      </c>
      <c r="AA475">
        <v>360</v>
      </c>
      <c r="AB475">
        <v>124</v>
      </c>
      <c r="AC475">
        <v>11</v>
      </c>
      <c r="AD475">
        <v>189</v>
      </c>
      <c r="AE475">
        <v>0</v>
      </c>
      <c r="AF475">
        <v>0</v>
      </c>
      <c r="AG475">
        <v>0</v>
      </c>
      <c r="AH475" t="s">
        <v>92</v>
      </c>
      <c r="AI475" s="1">
        <v>44684.467210648145</v>
      </c>
      <c r="AJ475">
        <v>876</v>
      </c>
      <c r="AK475">
        <v>2</v>
      </c>
      <c r="AL475">
        <v>0</v>
      </c>
      <c r="AM475">
        <v>2</v>
      </c>
      <c r="AN475">
        <v>124</v>
      </c>
      <c r="AO475">
        <v>2</v>
      </c>
      <c r="AP475">
        <v>187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1270</v>
      </c>
      <c r="B476" t="s">
        <v>82</v>
      </c>
      <c r="C476" t="s">
        <v>1271</v>
      </c>
      <c r="D476" t="s">
        <v>84</v>
      </c>
      <c r="E476" s="2" t="str">
        <f>HYPERLINK("capsilon://?command=openfolder&amp;siteaddress=FAM.docvelocity-na8.net&amp;folderid=FX6DE7480D-12E3-02A4-5E28-CF78558328E7","FX220410593")</f>
        <v>FX220410593</v>
      </c>
      <c r="F476" t="s">
        <v>19</v>
      </c>
      <c r="G476" t="s">
        <v>19</v>
      </c>
      <c r="H476" t="s">
        <v>85</v>
      </c>
      <c r="I476" t="s">
        <v>1272</v>
      </c>
      <c r="J476">
        <v>558</v>
      </c>
      <c r="K476" t="s">
        <v>87</v>
      </c>
      <c r="L476" t="s">
        <v>88</v>
      </c>
      <c r="M476" t="s">
        <v>89</v>
      </c>
      <c r="N476">
        <v>2</v>
      </c>
      <c r="O476" s="1">
        <v>44683.419756944444</v>
      </c>
      <c r="P476" s="1">
        <v>44683.453240740739</v>
      </c>
      <c r="Q476">
        <v>115</v>
      </c>
      <c r="R476">
        <v>2778</v>
      </c>
      <c r="S476" t="b">
        <v>0</v>
      </c>
      <c r="T476" t="s">
        <v>90</v>
      </c>
      <c r="U476" t="b">
        <v>0</v>
      </c>
      <c r="V476" t="s">
        <v>102</v>
      </c>
      <c r="W476" s="1">
        <v>44683.440104166664</v>
      </c>
      <c r="X476">
        <v>1665</v>
      </c>
      <c r="Y476">
        <v>444</v>
      </c>
      <c r="Z476">
        <v>0</v>
      </c>
      <c r="AA476">
        <v>444</v>
      </c>
      <c r="AB476">
        <v>42</v>
      </c>
      <c r="AC476">
        <v>10</v>
      </c>
      <c r="AD476">
        <v>114</v>
      </c>
      <c r="AE476">
        <v>0</v>
      </c>
      <c r="AF476">
        <v>0</v>
      </c>
      <c r="AG476">
        <v>0</v>
      </c>
      <c r="AH476" t="s">
        <v>149</v>
      </c>
      <c r="AI476" s="1">
        <v>44683.453240740739</v>
      </c>
      <c r="AJ476">
        <v>1063</v>
      </c>
      <c r="AK476">
        <v>0</v>
      </c>
      <c r="AL476">
        <v>0</v>
      </c>
      <c r="AM476">
        <v>0</v>
      </c>
      <c r="AN476">
        <v>42</v>
      </c>
      <c r="AO476">
        <v>0</v>
      </c>
      <c r="AP476">
        <v>114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1273</v>
      </c>
      <c r="B477" t="s">
        <v>82</v>
      </c>
      <c r="C477" t="s">
        <v>663</v>
      </c>
      <c r="D477" t="s">
        <v>84</v>
      </c>
      <c r="E477" s="2" t="str">
        <f>HYPERLINK("capsilon://?command=openfolder&amp;siteaddress=FAM.docvelocity-na8.net&amp;folderid=FXD60B1AE1-F449-5B05-A9AB-C5C75FACEEE7","FX22031678")</f>
        <v>FX22031678</v>
      </c>
      <c r="F477" t="s">
        <v>19</v>
      </c>
      <c r="G477" t="s">
        <v>19</v>
      </c>
      <c r="H477" t="s">
        <v>85</v>
      </c>
      <c r="I477" t="s">
        <v>1274</v>
      </c>
      <c r="J477">
        <v>60</v>
      </c>
      <c r="K477" t="s">
        <v>87</v>
      </c>
      <c r="L477" t="s">
        <v>88</v>
      </c>
      <c r="M477" t="s">
        <v>89</v>
      </c>
      <c r="N477">
        <v>2</v>
      </c>
      <c r="O477" s="1">
        <v>44683.420208333337</v>
      </c>
      <c r="P477" s="1">
        <v>44683.429189814815</v>
      </c>
      <c r="Q477">
        <v>120</v>
      </c>
      <c r="R477">
        <v>656</v>
      </c>
      <c r="S477" t="b">
        <v>0</v>
      </c>
      <c r="T477" t="s">
        <v>90</v>
      </c>
      <c r="U477" t="b">
        <v>0</v>
      </c>
      <c r="V477" t="s">
        <v>91</v>
      </c>
      <c r="W477" s="1">
        <v>44683.425983796296</v>
      </c>
      <c r="X477">
        <v>390</v>
      </c>
      <c r="Y477">
        <v>49</v>
      </c>
      <c r="Z477">
        <v>0</v>
      </c>
      <c r="AA477">
        <v>49</v>
      </c>
      <c r="AB477">
        <v>0</v>
      </c>
      <c r="AC477">
        <v>13</v>
      </c>
      <c r="AD477">
        <v>11</v>
      </c>
      <c r="AE477">
        <v>0</v>
      </c>
      <c r="AF477">
        <v>0</v>
      </c>
      <c r="AG477">
        <v>0</v>
      </c>
      <c r="AH477" t="s">
        <v>149</v>
      </c>
      <c r="AI477" s="1">
        <v>44683.429189814815</v>
      </c>
      <c r="AJ477">
        <v>266</v>
      </c>
      <c r="AK477">
        <v>0</v>
      </c>
      <c r="AL477">
        <v>0</v>
      </c>
      <c r="AM477">
        <v>0</v>
      </c>
      <c r="AN477">
        <v>5</v>
      </c>
      <c r="AO477">
        <v>0</v>
      </c>
      <c r="AP477">
        <v>11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1275</v>
      </c>
      <c r="B478" t="s">
        <v>82</v>
      </c>
      <c r="C478" t="s">
        <v>1255</v>
      </c>
      <c r="D478" t="s">
        <v>84</v>
      </c>
      <c r="E478" s="2" t="str">
        <f>HYPERLINK("capsilon://?command=openfolder&amp;siteaddress=FAM.docvelocity-na8.net&amp;folderid=FXEF529D93-00EA-4D12-8931-006388449873","FX22039811")</f>
        <v>FX22039811</v>
      </c>
      <c r="F478" t="s">
        <v>19</v>
      </c>
      <c r="G478" t="s">
        <v>19</v>
      </c>
      <c r="H478" t="s">
        <v>85</v>
      </c>
      <c r="I478" t="s">
        <v>1276</v>
      </c>
      <c r="J478">
        <v>0</v>
      </c>
      <c r="K478" t="s">
        <v>87</v>
      </c>
      <c r="L478" t="s">
        <v>88</v>
      </c>
      <c r="M478" t="s">
        <v>89</v>
      </c>
      <c r="N478">
        <v>2</v>
      </c>
      <c r="O478" s="1">
        <v>44684.566851851851</v>
      </c>
      <c r="P478" s="1">
        <v>44684.616493055553</v>
      </c>
      <c r="Q478">
        <v>3085</v>
      </c>
      <c r="R478">
        <v>1204</v>
      </c>
      <c r="S478" t="b">
        <v>0</v>
      </c>
      <c r="T478" t="s">
        <v>90</v>
      </c>
      <c r="U478" t="b">
        <v>0</v>
      </c>
      <c r="V478" t="s">
        <v>241</v>
      </c>
      <c r="W478" s="1">
        <v>44684.579780092594</v>
      </c>
      <c r="X478">
        <v>607</v>
      </c>
      <c r="Y478">
        <v>52</v>
      </c>
      <c r="Z478">
        <v>0</v>
      </c>
      <c r="AA478">
        <v>52</v>
      </c>
      <c r="AB478">
        <v>0</v>
      </c>
      <c r="AC478">
        <v>41</v>
      </c>
      <c r="AD478">
        <v>-52</v>
      </c>
      <c r="AE478">
        <v>0</v>
      </c>
      <c r="AF478">
        <v>0</v>
      </c>
      <c r="AG478">
        <v>0</v>
      </c>
      <c r="AH478" t="s">
        <v>273</v>
      </c>
      <c r="AI478" s="1">
        <v>44684.616493055553</v>
      </c>
      <c r="AJ478">
        <v>589</v>
      </c>
      <c r="AK478">
        <v>4</v>
      </c>
      <c r="AL478">
        <v>0</v>
      </c>
      <c r="AM478">
        <v>4</v>
      </c>
      <c r="AN478">
        <v>0</v>
      </c>
      <c r="AO478">
        <v>4</v>
      </c>
      <c r="AP478">
        <v>-56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1277</v>
      </c>
      <c r="B479" t="s">
        <v>82</v>
      </c>
      <c r="C479" t="s">
        <v>468</v>
      </c>
      <c r="D479" t="s">
        <v>84</v>
      </c>
      <c r="E479" s="2" t="str">
        <f>HYPERLINK("capsilon://?command=openfolder&amp;siteaddress=FAM.docvelocity-na8.net&amp;folderid=FXCE84A39F-AD93-F295-1F78-2CFD54773E44","FX22018360")</f>
        <v>FX22018360</v>
      </c>
      <c r="F479" t="s">
        <v>19</v>
      </c>
      <c r="G479" t="s">
        <v>19</v>
      </c>
      <c r="H479" t="s">
        <v>85</v>
      </c>
      <c r="I479" t="s">
        <v>1278</v>
      </c>
      <c r="J479">
        <v>56</v>
      </c>
      <c r="K479" t="s">
        <v>87</v>
      </c>
      <c r="L479" t="s">
        <v>88</v>
      </c>
      <c r="M479" t="s">
        <v>89</v>
      </c>
      <c r="N479">
        <v>2</v>
      </c>
      <c r="O479" s="1">
        <v>44684.607442129629</v>
      </c>
      <c r="P479" s="1">
        <v>44684.619085648148</v>
      </c>
      <c r="Q479">
        <v>572</v>
      </c>
      <c r="R479">
        <v>434</v>
      </c>
      <c r="S479" t="b">
        <v>0</v>
      </c>
      <c r="T479" t="s">
        <v>90</v>
      </c>
      <c r="U479" t="b">
        <v>0</v>
      </c>
      <c r="V479" t="s">
        <v>192</v>
      </c>
      <c r="W479" s="1">
        <v>44684.610115740739</v>
      </c>
      <c r="X479">
        <v>211</v>
      </c>
      <c r="Y479">
        <v>42</v>
      </c>
      <c r="Z479">
        <v>0</v>
      </c>
      <c r="AA479">
        <v>42</v>
      </c>
      <c r="AB479">
        <v>0</v>
      </c>
      <c r="AC479">
        <v>1</v>
      </c>
      <c r="AD479">
        <v>14</v>
      </c>
      <c r="AE479">
        <v>0</v>
      </c>
      <c r="AF479">
        <v>0</v>
      </c>
      <c r="AG479">
        <v>0</v>
      </c>
      <c r="AH479" t="s">
        <v>273</v>
      </c>
      <c r="AI479" s="1">
        <v>44684.619085648148</v>
      </c>
      <c r="AJ479">
        <v>223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14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1279</v>
      </c>
      <c r="B480" t="s">
        <v>82</v>
      </c>
      <c r="C480" t="s">
        <v>1280</v>
      </c>
      <c r="D480" t="s">
        <v>84</v>
      </c>
      <c r="E480" s="2" t="str">
        <f>HYPERLINK("capsilon://?command=openfolder&amp;siteaddress=FAM.docvelocity-na8.net&amp;folderid=FX29006FA6-EC7E-F8E6-2C63-CE27CCF4ACF8","FX22017135")</f>
        <v>FX22017135</v>
      </c>
      <c r="F480" t="s">
        <v>19</v>
      </c>
      <c r="G480" t="s">
        <v>19</v>
      </c>
      <c r="H480" t="s">
        <v>85</v>
      </c>
      <c r="I480" t="s">
        <v>1281</v>
      </c>
      <c r="J480">
        <v>441</v>
      </c>
      <c r="K480" t="s">
        <v>87</v>
      </c>
      <c r="L480" t="s">
        <v>88</v>
      </c>
      <c r="M480" t="s">
        <v>89</v>
      </c>
      <c r="N480">
        <v>2</v>
      </c>
      <c r="O480" s="1">
        <v>44684.614317129628</v>
      </c>
      <c r="P480" s="1">
        <v>44684.677893518521</v>
      </c>
      <c r="Q480">
        <v>2550</v>
      </c>
      <c r="R480">
        <v>2943</v>
      </c>
      <c r="S480" t="b">
        <v>0</v>
      </c>
      <c r="T480" t="s">
        <v>90</v>
      </c>
      <c r="U480" t="b">
        <v>0</v>
      </c>
      <c r="V480" t="s">
        <v>131</v>
      </c>
      <c r="W480" s="1">
        <v>44684.636192129627</v>
      </c>
      <c r="X480">
        <v>1818</v>
      </c>
      <c r="Y480">
        <v>377</v>
      </c>
      <c r="Z480">
        <v>0</v>
      </c>
      <c r="AA480">
        <v>377</v>
      </c>
      <c r="AB480">
        <v>68</v>
      </c>
      <c r="AC480">
        <v>30</v>
      </c>
      <c r="AD480">
        <v>64</v>
      </c>
      <c r="AE480">
        <v>0</v>
      </c>
      <c r="AF480">
        <v>0</v>
      </c>
      <c r="AG480">
        <v>0</v>
      </c>
      <c r="AH480" t="s">
        <v>273</v>
      </c>
      <c r="AI480" s="1">
        <v>44684.677893518521</v>
      </c>
      <c r="AJ480">
        <v>1125</v>
      </c>
      <c r="AK480">
        <v>1</v>
      </c>
      <c r="AL480">
        <v>0</v>
      </c>
      <c r="AM480">
        <v>1</v>
      </c>
      <c r="AN480">
        <v>68</v>
      </c>
      <c r="AO480">
        <v>1</v>
      </c>
      <c r="AP480">
        <v>63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1282</v>
      </c>
      <c r="B481" t="s">
        <v>82</v>
      </c>
      <c r="C481" t="s">
        <v>779</v>
      </c>
      <c r="D481" t="s">
        <v>84</v>
      </c>
      <c r="E481" s="2" t="str">
        <f>HYPERLINK("capsilon://?command=openfolder&amp;siteaddress=FAM.docvelocity-na8.net&amp;folderid=FX049F9BBB-885B-4539-F60A-6C992BB56693","FX220311282")</f>
        <v>FX220311282</v>
      </c>
      <c r="F481" t="s">
        <v>19</v>
      </c>
      <c r="G481" t="s">
        <v>19</v>
      </c>
      <c r="H481" t="s">
        <v>85</v>
      </c>
      <c r="I481" t="s">
        <v>1283</v>
      </c>
      <c r="J481">
        <v>28</v>
      </c>
      <c r="K481" t="s">
        <v>87</v>
      </c>
      <c r="L481" t="s">
        <v>88</v>
      </c>
      <c r="M481" t="s">
        <v>89</v>
      </c>
      <c r="N481">
        <v>2</v>
      </c>
      <c r="O481" s="1">
        <v>44684.621979166666</v>
      </c>
      <c r="P481" s="1">
        <v>44684.672488425924</v>
      </c>
      <c r="Q481">
        <v>3947</v>
      </c>
      <c r="R481">
        <v>417</v>
      </c>
      <c r="S481" t="b">
        <v>0</v>
      </c>
      <c r="T481" t="s">
        <v>90</v>
      </c>
      <c r="U481" t="b">
        <v>0</v>
      </c>
      <c r="V481" t="s">
        <v>127</v>
      </c>
      <c r="W481" s="1">
        <v>44684.629432870373</v>
      </c>
      <c r="X481">
        <v>282</v>
      </c>
      <c r="Y481">
        <v>21</v>
      </c>
      <c r="Z481">
        <v>0</v>
      </c>
      <c r="AA481">
        <v>21</v>
      </c>
      <c r="AB481">
        <v>0</v>
      </c>
      <c r="AC481">
        <v>1</v>
      </c>
      <c r="AD481">
        <v>7</v>
      </c>
      <c r="AE481">
        <v>0</v>
      </c>
      <c r="AF481">
        <v>0</v>
      </c>
      <c r="AG481">
        <v>0</v>
      </c>
      <c r="AH481" t="s">
        <v>135</v>
      </c>
      <c r="AI481" s="1">
        <v>44684.672488425924</v>
      </c>
      <c r="AJ481">
        <v>135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7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1284</v>
      </c>
      <c r="B482" t="s">
        <v>82</v>
      </c>
      <c r="C482" t="s">
        <v>1285</v>
      </c>
      <c r="D482" t="s">
        <v>84</v>
      </c>
      <c r="E482" s="2" t="str">
        <f>HYPERLINK("capsilon://?command=openfolder&amp;siteaddress=FAM.docvelocity-na8.net&amp;folderid=FXF5137C50-4D25-02D7-41DE-93481660D0EA","FX2205213")</f>
        <v>FX2205213</v>
      </c>
      <c r="F482" t="s">
        <v>19</v>
      </c>
      <c r="G482" t="s">
        <v>19</v>
      </c>
      <c r="H482" t="s">
        <v>85</v>
      </c>
      <c r="I482" t="s">
        <v>1286</v>
      </c>
      <c r="J482">
        <v>336</v>
      </c>
      <c r="K482" t="s">
        <v>87</v>
      </c>
      <c r="L482" t="s">
        <v>88</v>
      </c>
      <c r="M482" t="s">
        <v>89</v>
      </c>
      <c r="N482">
        <v>2</v>
      </c>
      <c r="O482" s="1">
        <v>44684.631550925929</v>
      </c>
      <c r="P482" s="1">
        <v>44684.688506944447</v>
      </c>
      <c r="Q482">
        <v>2773</v>
      </c>
      <c r="R482">
        <v>2148</v>
      </c>
      <c r="S482" t="b">
        <v>0</v>
      </c>
      <c r="T482" t="s">
        <v>90</v>
      </c>
      <c r="U482" t="b">
        <v>0</v>
      </c>
      <c r="V482" t="s">
        <v>127</v>
      </c>
      <c r="W482" s="1">
        <v>44684.647870370369</v>
      </c>
      <c r="X482">
        <v>1216</v>
      </c>
      <c r="Y482">
        <v>210</v>
      </c>
      <c r="Z482">
        <v>0</v>
      </c>
      <c r="AA482">
        <v>210</v>
      </c>
      <c r="AB482">
        <v>0</v>
      </c>
      <c r="AC482">
        <v>1</v>
      </c>
      <c r="AD482">
        <v>126</v>
      </c>
      <c r="AE482">
        <v>0</v>
      </c>
      <c r="AF482">
        <v>0</v>
      </c>
      <c r="AG482">
        <v>0</v>
      </c>
      <c r="AH482" t="s">
        <v>273</v>
      </c>
      <c r="AI482" s="1">
        <v>44684.688506944447</v>
      </c>
      <c r="AJ482">
        <v>916</v>
      </c>
      <c r="AK482">
        <v>5</v>
      </c>
      <c r="AL482">
        <v>0</v>
      </c>
      <c r="AM482">
        <v>5</v>
      </c>
      <c r="AN482">
        <v>0</v>
      </c>
      <c r="AO482">
        <v>5</v>
      </c>
      <c r="AP482">
        <v>121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1287</v>
      </c>
      <c r="B483" t="s">
        <v>82</v>
      </c>
      <c r="C483" t="s">
        <v>221</v>
      </c>
      <c r="D483" t="s">
        <v>84</v>
      </c>
      <c r="E483" s="2" t="str">
        <f>HYPERLINK("capsilon://?command=openfolder&amp;siteaddress=FAM.docvelocity-na8.net&amp;folderid=FX6FFB7AC6-36AC-E5C8-0D78-DC99F4CFB936","FX220311814")</f>
        <v>FX220311814</v>
      </c>
      <c r="F483" t="s">
        <v>19</v>
      </c>
      <c r="G483" t="s">
        <v>19</v>
      </c>
      <c r="H483" t="s">
        <v>85</v>
      </c>
      <c r="I483" t="s">
        <v>1288</v>
      </c>
      <c r="J483">
        <v>56</v>
      </c>
      <c r="K483" t="s">
        <v>87</v>
      </c>
      <c r="L483" t="s">
        <v>88</v>
      </c>
      <c r="M483" t="s">
        <v>89</v>
      </c>
      <c r="N483">
        <v>1</v>
      </c>
      <c r="O483" s="1">
        <v>44683.433321759258</v>
      </c>
      <c r="P483" s="1">
        <v>44683.442685185182</v>
      </c>
      <c r="Q483">
        <v>485</v>
      </c>
      <c r="R483">
        <v>324</v>
      </c>
      <c r="S483" t="b">
        <v>0</v>
      </c>
      <c r="T483" t="s">
        <v>90</v>
      </c>
      <c r="U483" t="b">
        <v>0</v>
      </c>
      <c r="V483" t="s">
        <v>102</v>
      </c>
      <c r="W483" s="1">
        <v>44683.442685185182</v>
      </c>
      <c r="X483">
        <v>222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56</v>
      </c>
      <c r="AE483">
        <v>42</v>
      </c>
      <c r="AF483">
        <v>0</v>
      </c>
      <c r="AG483">
        <v>2</v>
      </c>
      <c r="AH483" t="s">
        <v>90</v>
      </c>
      <c r="AI483" t="s">
        <v>90</v>
      </c>
      <c r="AJ483" t="s">
        <v>90</v>
      </c>
      <c r="AK483" t="s">
        <v>90</v>
      </c>
      <c r="AL483" t="s">
        <v>90</v>
      </c>
      <c r="AM483" t="s">
        <v>90</v>
      </c>
      <c r="AN483" t="s">
        <v>90</v>
      </c>
      <c r="AO483" t="s">
        <v>90</v>
      </c>
      <c r="AP483" t="s">
        <v>90</v>
      </c>
      <c r="AQ483" t="s">
        <v>90</v>
      </c>
      <c r="AR483" t="s">
        <v>90</v>
      </c>
      <c r="AS483" t="s">
        <v>90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1289</v>
      </c>
      <c r="B484" t="s">
        <v>82</v>
      </c>
      <c r="C484" t="s">
        <v>1290</v>
      </c>
      <c r="D484" t="s">
        <v>84</v>
      </c>
      <c r="E484" s="2" t="str">
        <f>HYPERLINK("capsilon://?command=openfolder&amp;siteaddress=FAM.docvelocity-na8.net&amp;folderid=FXAC0C22A8-9E9F-2216-7CD3-5F5ADCA63EEC","FX220111235")</f>
        <v>FX220111235</v>
      </c>
      <c r="F484" t="s">
        <v>19</v>
      </c>
      <c r="G484" t="s">
        <v>19</v>
      </c>
      <c r="H484" t="s">
        <v>85</v>
      </c>
      <c r="I484" t="s">
        <v>1291</v>
      </c>
      <c r="J484">
        <v>322</v>
      </c>
      <c r="K484" t="s">
        <v>87</v>
      </c>
      <c r="L484" t="s">
        <v>88</v>
      </c>
      <c r="M484" t="s">
        <v>89</v>
      </c>
      <c r="N484">
        <v>2</v>
      </c>
      <c r="O484" s="1">
        <v>44684.67292824074</v>
      </c>
      <c r="P484" s="1">
        <v>44684.730462962965</v>
      </c>
      <c r="Q484">
        <v>1304</v>
      </c>
      <c r="R484">
        <v>3667</v>
      </c>
      <c r="S484" t="b">
        <v>0</v>
      </c>
      <c r="T484" t="s">
        <v>90</v>
      </c>
      <c r="U484" t="b">
        <v>0</v>
      </c>
      <c r="V484" t="s">
        <v>131</v>
      </c>
      <c r="W484" s="1">
        <v>44684.700868055559</v>
      </c>
      <c r="X484">
        <v>1933</v>
      </c>
      <c r="Y484">
        <v>281</v>
      </c>
      <c r="Z484">
        <v>0</v>
      </c>
      <c r="AA484">
        <v>281</v>
      </c>
      <c r="AB484">
        <v>0</v>
      </c>
      <c r="AC484">
        <v>43</v>
      </c>
      <c r="AD484">
        <v>41</v>
      </c>
      <c r="AE484">
        <v>0</v>
      </c>
      <c r="AF484">
        <v>0</v>
      </c>
      <c r="AG484">
        <v>0</v>
      </c>
      <c r="AH484" t="s">
        <v>273</v>
      </c>
      <c r="AI484" s="1">
        <v>44684.730462962965</v>
      </c>
      <c r="AJ484">
        <v>96</v>
      </c>
      <c r="AK484">
        <v>4</v>
      </c>
      <c r="AL484">
        <v>0</v>
      </c>
      <c r="AM484">
        <v>4</v>
      </c>
      <c r="AN484">
        <v>21</v>
      </c>
      <c r="AO484">
        <v>0</v>
      </c>
      <c r="AP484">
        <v>37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1292</v>
      </c>
      <c r="B485" t="s">
        <v>82</v>
      </c>
      <c r="C485" t="s">
        <v>221</v>
      </c>
      <c r="D485" t="s">
        <v>84</v>
      </c>
      <c r="E485" s="2" t="str">
        <f>HYPERLINK("capsilon://?command=openfolder&amp;siteaddress=FAM.docvelocity-na8.net&amp;folderid=FX6FFB7AC6-36AC-E5C8-0D78-DC99F4CFB936","FX220311814")</f>
        <v>FX220311814</v>
      </c>
      <c r="F485" t="s">
        <v>19</v>
      </c>
      <c r="G485" t="s">
        <v>19</v>
      </c>
      <c r="H485" t="s">
        <v>85</v>
      </c>
      <c r="I485" t="s">
        <v>1288</v>
      </c>
      <c r="J485">
        <v>56</v>
      </c>
      <c r="K485" t="s">
        <v>87</v>
      </c>
      <c r="L485" t="s">
        <v>88</v>
      </c>
      <c r="M485" t="s">
        <v>89</v>
      </c>
      <c r="N485">
        <v>2</v>
      </c>
      <c r="O485" s="1">
        <v>44683.44394675926</v>
      </c>
      <c r="P485" s="1">
        <v>44683.452465277776</v>
      </c>
      <c r="Q485">
        <v>233</v>
      </c>
      <c r="R485">
        <v>503</v>
      </c>
      <c r="S485" t="b">
        <v>0</v>
      </c>
      <c r="T485" t="s">
        <v>90</v>
      </c>
      <c r="U485" t="b">
        <v>1</v>
      </c>
      <c r="V485" t="s">
        <v>91</v>
      </c>
      <c r="W485" s="1">
        <v>44683.449872685182</v>
      </c>
      <c r="X485">
        <v>280</v>
      </c>
      <c r="Y485">
        <v>42</v>
      </c>
      <c r="Z485">
        <v>0</v>
      </c>
      <c r="AA485">
        <v>42</v>
      </c>
      <c r="AB485">
        <v>0</v>
      </c>
      <c r="AC485">
        <v>2</v>
      </c>
      <c r="AD485">
        <v>14</v>
      </c>
      <c r="AE485">
        <v>0</v>
      </c>
      <c r="AF485">
        <v>0</v>
      </c>
      <c r="AG485">
        <v>0</v>
      </c>
      <c r="AH485" t="s">
        <v>120</v>
      </c>
      <c r="AI485" s="1">
        <v>44683.452465277776</v>
      </c>
      <c r="AJ485">
        <v>223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14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1293</v>
      </c>
      <c r="B486" t="s">
        <v>82</v>
      </c>
      <c r="C486" t="s">
        <v>1047</v>
      </c>
      <c r="D486" t="s">
        <v>84</v>
      </c>
      <c r="E486" s="2" t="str">
        <f>HYPERLINK("capsilon://?command=openfolder&amp;siteaddress=FAM.docvelocity-na8.net&amp;folderid=FX89182E96-A34D-A0E6-25C8-BF5D9D29315C","FX22044555")</f>
        <v>FX22044555</v>
      </c>
      <c r="F486" t="s">
        <v>19</v>
      </c>
      <c r="G486" t="s">
        <v>19</v>
      </c>
      <c r="H486" t="s">
        <v>85</v>
      </c>
      <c r="I486" t="s">
        <v>1294</v>
      </c>
      <c r="J486">
        <v>28</v>
      </c>
      <c r="K486" t="s">
        <v>87</v>
      </c>
      <c r="L486" t="s">
        <v>88</v>
      </c>
      <c r="M486" t="s">
        <v>89</v>
      </c>
      <c r="N486">
        <v>2</v>
      </c>
      <c r="O486" s="1">
        <v>44685.324907407405</v>
      </c>
      <c r="P486" s="1">
        <v>44685.329791666663</v>
      </c>
      <c r="Q486">
        <v>109</v>
      </c>
      <c r="R486">
        <v>313</v>
      </c>
      <c r="S486" t="b">
        <v>0</v>
      </c>
      <c r="T486" t="s">
        <v>90</v>
      </c>
      <c r="U486" t="b">
        <v>0</v>
      </c>
      <c r="V486" t="s">
        <v>317</v>
      </c>
      <c r="W486" s="1">
        <v>44685.327511574076</v>
      </c>
      <c r="X486">
        <v>126</v>
      </c>
      <c r="Y486">
        <v>21</v>
      </c>
      <c r="Z486">
        <v>0</v>
      </c>
      <c r="AA486">
        <v>21</v>
      </c>
      <c r="AB486">
        <v>0</v>
      </c>
      <c r="AC486">
        <v>0</v>
      </c>
      <c r="AD486">
        <v>7</v>
      </c>
      <c r="AE486">
        <v>0</v>
      </c>
      <c r="AF486">
        <v>0</v>
      </c>
      <c r="AG486">
        <v>0</v>
      </c>
      <c r="AH486" t="s">
        <v>915</v>
      </c>
      <c r="AI486" s="1">
        <v>44685.329791666663</v>
      </c>
      <c r="AJ486">
        <v>187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7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1295</v>
      </c>
      <c r="B487" t="s">
        <v>82</v>
      </c>
      <c r="C487" t="s">
        <v>1112</v>
      </c>
      <c r="D487" t="s">
        <v>84</v>
      </c>
      <c r="E487" s="2" t="str">
        <f>HYPERLINK("capsilon://?command=openfolder&amp;siteaddress=FAM.docvelocity-na8.net&amp;folderid=FX1C5F4610-E22E-A49D-5BB3-B9BEC3F2BA69","FX220410174")</f>
        <v>FX220410174</v>
      </c>
      <c r="F487" t="s">
        <v>19</v>
      </c>
      <c r="G487" t="s">
        <v>19</v>
      </c>
      <c r="H487" t="s">
        <v>85</v>
      </c>
      <c r="I487" t="s">
        <v>1296</v>
      </c>
      <c r="J487">
        <v>56</v>
      </c>
      <c r="K487" t="s">
        <v>87</v>
      </c>
      <c r="L487" t="s">
        <v>88</v>
      </c>
      <c r="M487" t="s">
        <v>89</v>
      </c>
      <c r="N487">
        <v>1</v>
      </c>
      <c r="O487" s="1">
        <v>44685.338993055557</v>
      </c>
      <c r="P487" s="1">
        <v>44685.343599537038</v>
      </c>
      <c r="Q487">
        <v>25</v>
      </c>
      <c r="R487">
        <v>373</v>
      </c>
      <c r="S487" t="b">
        <v>0</v>
      </c>
      <c r="T487" t="s">
        <v>90</v>
      </c>
      <c r="U487" t="b">
        <v>0</v>
      </c>
      <c r="V487" t="s">
        <v>317</v>
      </c>
      <c r="W487" s="1">
        <v>44685.343599537038</v>
      </c>
      <c r="X487">
        <v>360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56</v>
      </c>
      <c r="AE487">
        <v>42</v>
      </c>
      <c r="AF487">
        <v>0</v>
      </c>
      <c r="AG487">
        <v>3</v>
      </c>
      <c r="AH487" t="s">
        <v>90</v>
      </c>
      <c r="AI487" t="s">
        <v>90</v>
      </c>
      <c r="AJ487" t="s">
        <v>90</v>
      </c>
      <c r="AK487" t="s">
        <v>90</v>
      </c>
      <c r="AL487" t="s">
        <v>90</v>
      </c>
      <c r="AM487" t="s">
        <v>90</v>
      </c>
      <c r="AN487" t="s">
        <v>90</v>
      </c>
      <c r="AO487" t="s">
        <v>90</v>
      </c>
      <c r="AP487" t="s">
        <v>90</v>
      </c>
      <c r="AQ487" t="s">
        <v>90</v>
      </c>
      <c r="AR487" t="s">
        <v>90</v>
      </c>
      <c r="AS487" t="s">
        <v>90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1297</v>
      </c>
      <c r="B488" t="s">
        <v>82</v>
      </c>
      <c r="C488" t="s">
        <v>1112</v>
      </c>
      <c r="D488" t="s">
        <v>84</v>
      </c>
      <c r="E488" s="2" t="str">
        <f>HYPERLINK("capsilon://?command=openfolder&amp;siteaddress=FAM.docvelocity-na8.net&amp;folderid=FX1C5F4610-E22E-A49D-5BB3-B9BEC3F2BA69","FX220410174")</f>
        <v>FX220410174</v>
      </c>
      <c r="F488" t="s">
        <v>19</v>
      </c>
      <c r="G488" t="s">
        <v>19</v>
      </c>
      <c r="H488" t="s">
        <v>85</v>
      </c>
      <c r="I488" t="s">
        <v>1296</v>
      </c>
      <c r="J488">
        <v>84</v>
      </c>
      <c r="K488" t="s">
        <v>87</v>
      </c>
      <c r="L488" t="s">
        <v>88</v>
      </c>
      <c r="M488" t="s">
        <v>89</v>
      </c>
      <c r="N488">
        <v>2</v>
      </c>
      <c r="O488" s="1">
        <v>44685.344629629632</v>
      </c>
      <c r="P488" s="1">
        <v>44685.353229166663</v>
      </c>
      <c r="Q488">
        <v>48</v>
      </c>
      <c r="R488">
        <v>695</v>
      </c>
      <c r="S488" t="b">
        <v>0</v>
      </c>
      <c r="T488" t="s">
        <v>90</v>
      </c>
      <c r="U488" t="b">
        <v>1</v>
      </c>
      <c r="V488" t="s">
        <v>317</v>
      </c>
      <c r="W488" s="1">
        <v>44685.348043981481</v>
      </c>
      <c r="X488">
        <v>292</v>
      </c>
      <c r="Y488">
        <v>63</v>
      </c>
      <c r="Z488">
        <v>0</v>
      </c>
      <c r="AA488">
        <v>63</v>
      </c>
      <c r="AB488">
        <v>0</v>
      </c>
      <c r="AC488">
        <v>2</v>
      </c>
      <c r="AD488">
        <v>21</v>
      </c>
      <c r="AE488">
        <v>0</v>
      </c>
      <c r="AF488">
        <v>0</v>
      </c>
      <c r="AG488">
        <v>0</v>
      </c>
      <c r="AH488" t="s">
        <v>915</v>
      </c>
      <c r="AI488" s="1">
        <v>44685.353229166663</v>
      </c>
      <c r="AJ488">
        <v>295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21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1298</v>
      </c>
      <c r="B489" t="s">
        <v>82</v>
      </c>
      <c r="C489" t="s">
        <v>499</v>
      </c>
      <c r="D489" t="s">
        <v>84</v>
      </c>
      <c r="E489" s="2" t="str">
        <f>HYPERLINK("capsilon://?command=openfolder&amp;siteaddress=FAM.docvelocity-na8.net&amp;folderid=FX98EE28AF-CF44-98E2-D429-C44383DBAA77","FX22044334")</f>
        <v>FX22044334</v>
      </c>
      <c r="F489" t="s">
        <v>19</v>
      </c>
      <c r="G489" t="s">
        <v>19</v>
      </c>
      <c r="H489" t="s">
        <v>85</v>
      </c>
      <c r="I489" t="s">
        <v>1299</v>
      </c>
      <c r="J489">
        <v>0</v>
      </c>
      <c r="K489" t="s">
        <v>87</v>
      </c>
      <c r="L489" t="s">
        <v>88</v>
      </c>
      <c r="M489" t="s">
        <v>89</v>
      </c>
      <c r="N489">
        <v>2</v>
      </c>
      <c r="O489" s="1">
        <v>44685.346967592595</v>
      </c>
      <c r="P489" s="1">
        <v>44685.350555555553</v>
      </c>
      <c r="Q489">
        <v>165</v>
      </c>
      <c r="R489">
        <v>145</v>
      </c>
      <c r="S489" t="b">
        <v>0</v>
      </c>
      <c r="T489" t="s">
        <v>90</v>
      </c>
      <c r="U489" t="b">
        <v>0</v>
      </c>
      <c r="V489" t="s">
        <v>317</v>
      </c>
      <c r="W489" s="1">
        <v>44685.349490740744</v>
      </c>
      <c r="X489">
        <v>124</v>
      </c>
      <c r="Y489">
        <v>0</v>
      </c>
      <c r="Z489">
        <v>0</v>
      </c>
      <c r="AA489">
        <v>0</v>
      </c>
      <c r="AB489">
        <v>52</v>
      </c>
      <c r="AC489">
        <v>0</v>
      </c>
      <c r="AD489">
        <v>0</v>
      </c>
      <c r="AE489">
        <v>0</v>
      </c>
      <c r="AF489">
        <v>0</v>
      </c>
      <c r="AG489">
        <v>0</v>
      </c>
      <c r="AH489" t="s">
        <v>92</v>
      </c>
      <c r="AI489" s="1">
        <v>44685.350555555553</v>
      </c>
      <c r="AJ489">
        <v>21</v>
      </c>
      <c r="AK489">
        <v>0</v>
      </c>
      <c r="AL489">
        <v>0</v>
      </c>
      <c r="AM489">
        <v>0</v>
      </c>
      <c r="AN489">
        <v>52</v>
      </c>
      <c r="AO489">
        <v>0</v>
      </c>
      <c r="AP489">
        <v>0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1300</v>
      </c>
      <c r="B490" t="s">
        <v>82</v>
      </c>
      <c r="C490" t="s">
        <v>1301</v>
      </c>
      <c r="D490" t="s">
        <v>84</v>
      </c>
      <c r="E490" s="2" t="str">
        <f>HYPERLINK("capsilon://?command=openfolder&amp;siteaddress=FAM.docvelocity-na8.net&amp;folderid=FX81770B9E-5AB1-4D31-AEE2-4459370CC7E7","FX22032600")</f>
        <v>FX22032600</v>
      </c>
      <c r="F490" t="s">
        <v>19</v>
      </c>
      <c r="G490" t="s">
        <v>19</v>
      </c>
      <c r="H490" t="s">
        <v>85</v>
      </c>
      <c r="I490" t="s">
        <v>1302</v>
      </c>
      <c r="J490">
        <v>0</v>
      </c>
      <c r="K490" t="s">
        <v>87</v>
      </c>
      <c r="L490" t="s">
        <v>88</v>
      </c>
      <c r="M490" t="s">
        <v>89</v>
      </c>
      <c r="N490">
        <v>2</v>
      </c>
      <c r="O490" s="1">
        <v>44685.347361111111</v>
      </c>
      <c r="P490" s="1">
        <v>44685.352280092593</v>
      </c>
      <c r="Q490">
        <v>114</v>
      </c>
      <c r="R490">
        <v>311</v>
      </c>
      <c r="S490" t="b">
        <v>0</v>
      </c>
      <c r="T490" t="s">
        <v>90</v>
      </c>
      <c r="U490" t="b">
        <v>0</v>
      </c>
      <c r="V490" t="s">
        <v>91</v>
      </c>
      <c r="W490" s="1">
        <v>44685.350034722222</v>
      </c>
      <c r="X490">
        <v>148</v>
      </c>
      <c r="Y490">
        <v>9</v>
      </c>
      <c r="Z490">
        <v>0</v>
      </c>
      <c r="AA490">
        <v>9</v>
      </c>
      <c r="AB490">
        <v>0</v>
      </c>
      <c r="AC490">
        <v>1</v>
      </c>
      <c r="AD490">
        <v>-9</v>
      </c>
      <c r="AE490">
        <v>0</v>
      </c>
      <c r="AF490">
        <v>0</v>
      </c>
      <c r="AG490">
        <v>0</v>
      </c>
      <c r="AH490" t="s">
        <v>92</v>
      </c>
      <c r="AI490" s="1">
        <v>44685.352280092593</v>
      </c>
      <c r="AJ490">
        <v>75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-9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1303</v>
      </c>
      <c r="B491" t="s">
        <v>82</v>
      </c>
      <c r="C491" t="s">
        <v>556</v>
      </c>
      <c r="D491" t="s">
        <v>84</v>
      </c>
      <c r="E491" s="2" t="str">
        <f>HYPERLINK("capsilon://?command=openfolder&amp;siteaddress=FAM.docvelocity-na8.net&amp;folderid=FX244C2AC3-2411-BDED-1134-D46814E298A0","FX22037354")</f>
        <v>FX22037354</v>
      </c>
      <c r="F491" t="s">
        <v>19</v>
      </c>
      <c r="G491" t="s">
        <v>19</v>
      </c>
      <c r="H491" t="s">
        <v>85</v>
      </c>
      <c r="I491" t="s">
        <v>1304</v>
      </c>
      <c r="J491">
        <v>73</v>
      </c>
      <c r="K491" t="s">
        <v>87</v>
      </c>
      <c r="L491" t="s">
        <v>88</v>
      </c>
      <c r="M491" t="s">
        <v>89</v>
      </c>
      <c r="N491">
        <v>2</v>
      </c>
      <c r="O491" s="1">
        <v>44683.467615740738</v>
      </c>
      <c r="P491" s="1">
        <v>44683.514872685184</v>
      </c>
      <c r="Q491">
        <v>1797</v>
      </c>
      <c r="R491">
        <v>2286</v>
      </c>
      <c r="S491" t="b">
        <v>0</v>
      </c>
      <c r="T491" t="s">
        <v>90</v>
      </c>
      <c r="U491" t="b">
        <v>0</v>
      </c>
      <c r="V491" t="s">
        <v>356</v>
      </c>
      <c r="W491" s="1">
        <v>44683.507696759261</v>
      </c>
      <c r="X491">
        <v>1568</v>
      </c>
      <c r="Y491">
        <v>84</v>
      </c>
      <c r="Z491">
        <v>0</v>
      </c>
      <c r="AA491">
        <v>84</v>
      </c>
      <c r="AB491">
        <v>0</v>
      </c>
      <c r="AC491">
        <v>65</v>
      </c>
      <c r="AD491">
        <v>-11</v>
      </c>
      <c r="AE491">
        <v>0</v>
      </c>
      <c r="AF491">
        <v>0</v>
      </c>
      <c r="AG491">
        <v>0</v>
      </c>
      <c r="AH491" t="s">
        <v>135</v>
      </c>
      <c r="AI491" s="1">
        <v>44683.514872685184</v>
      </c>
      <c r="AJ491">
        <v>451</v>
      </c>
      <c r="AK491">
        <v>2</v>
      </c>
      <c r="AL491">
        <v>0</v>
      </c>
      <c r="AM491">
        <v>2</v>
      </c>
      <c r="AN491">
        <v>0</v>
      </c>
      <c r="AO491">
        <v>2</v>
      </c>
      <c r="AP491">
        <v>-13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1305</v>
      </c>
      <c r="B492" t="s">
        <v>82</v>
      </c>
      <c r="C492" t="s">
        <v>1163</v>
      </c>
      <c r="D492" t="s">
        <v>84</v>
      </c>
      <c r="E492" s="2" t="str">
        <f>HYPERLINK("capsilon://?command=openfolder&amp;siteaddress=FAM.docvelocity-na8.net&amp;folderid=FXD7CC2E2E-FCA4-7A6A-8EE8-5B4CCDE6B748","FX21108400")</f>
        <v>FX21108400</v>
      </c>
      <c r="F492" t="s">
        <v>19</v>
      </c>
      <c r="G492" t="s">
        <v>19</v>
      </c>
      <c r="H492" t="s">
        <v>85</v>
      </c>
      <c r="I492" t="s">
        <v>1306</v>
      </c>
      <c r="J492">
        <v>68</v>
      </c>
      <c r="K492" t="s">
        <v>87</v>
      </c>
      <c r="L492" t="s">
        <v>88</v>
      </c>
      <c r="M492" t="s">
        <v>89</v>
      </c>
      <c r="N492">
        <v>2</v>
      </c>
      <c r="O492" s="1">
        <v>44685.388379629629</v>
      </c>
      <c r="P492" s="1">
        <v>44685.397060185183</v>
      </c>
      <c r="Q492">
        <v>83</v>
      </c>
      <c r="R492">
        <v>667</v>
      </c>
      <c r="S492" t="b">
        <v>0</v>
      </c>
      <c r="T492" t="s">
        <v>90</v>
      </c>
      <c r="U492" t="b">
        <v>0</v>
      </c>
      <c r="V492" t="s">
        <v>91</v>
      </c>
      <c r="W492" s="1">
        <v>44685.394097222219</v>
      </c>
      <c r="X492">
        <v>412</v>
      </c>
      <c r="Y492">
        <v>63</v>
      </c>
      <c r="Z492">
        <v>0</v>
      </c>
      <c r="AA492">
        <v>63</v>
      </c>
      <c r="AB492">
        <v>0</v>
      </c>
      <c r="AC492">
        <v>6</v>
      </c>
      <c r="AD492">
        <v>5</v>
      </c>
      <c r="AE492">
        <v>0</v>
      </c>
      <c r="AF492">
        <v>0</v>
      </c>
      <c r="AG492">
        <v>0</v>
      </c>
      <c r="AH492" t="s">
        <v>92</v>
      </c>
      <c r="AI492" s="1">
        <v>44685.397060185183</v>
      </c>
      <c r="AJ492">
        <v>255</v>
      </c>
      <c r="AK492">
        <v>2</v>
      </c>
      <c r="AL492">
        <v>0</v>
      </c>
      <c r="AM492">
        <v>2</v>
      </c>
      <c r="AN492">
        <v>0</v>
      </c>
      <c r="AO492">
        <v>2</v>
      </c>
      <c r="AP492">
        <v>3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1307</v>
      </c>
      <c r="B493" t="s">
        <v>82</v>
      </c>
      <c r="C493" t="s">
        <v>1308</v>
      </c>
      <c r="D493" t="s">
        <v>84</v>
      </c>
      <c r="E493" s="2" t="str">
        <f>HYPERLINK("capsilon://?command=openfolder&amp;siteaddress=FAM.docvelocity-na8.net&amp;folderid=FXB38D509F-8B9C-AA75-9E19-959A50FB8BFC","FX22034163")</f>
        <v>FX22034163</v>
      </c>
      <c r="F493" t="s">
        <v>19</v>
      </c>
      <c r="G493" t="s">
        <v>19</v>
      </c>
      <c r="H493" t="s">
        <v>85</v>
      </c>
      <c r="I493" t="s">
        <v>1309</v>
      </c>
      <c r="J493">
        <v>0</v>
      </c>
      <c r="K493" t="s">
        <v>87</v>
      </c>
      <c r="L493" t="s">
        <v>88</v>
      </c>
      <c r="M493" t="s">
        <v>89</v>
      </c>
      <c r="N493">
        <v>2</v>
      </c>
      <c r="O493" s="1">
        <v>44685.398275462961</v>
      </c>
      <c r="P493" s="1">
        <v>44685.404710648145</v>
      </c>
      <c r="Q493">
        <v>90</v>
      </c>
      <c r="R493">
        <v>466</v>
      </c>
      <c r="S493" t="b">
        <v>0</v>
      </c>
      <c r="T493" t="s">
        <v>90</v>
      </c>
      <c r="U493" t="b">
        <v>0</v>
      </c>
      <c r="V493" t="s">
        <v>317</v>
      </c>
      <c r="W493" s="1">
        <v>44685.402905092589</v>
      </c>
      <c r="X493">
        <v>320</v>
      </c>
      <c r="Y493">
        <v>52</v>
      </c>
      <c r="Z493">
        <v>0</v>
      </c>
      <c r="AA493">
        <v>52</v>
      </c>
      <c r="AB493">
        <v>0</v>
      </c>
      <c r="AC493">
        <v>39</v>
      </c>
      <c r="AD493">
        <v>-52</v>
      </c>
      <c r="AE493">
        <v>0</v>
      </c>
      <c r="AF493">
        <v>0</v>
      </c>
      <c r="AG493">
        <v>0</v>
      </c>
      <c r="AH493" t="s">
        <v>92</v>
      </c>
      <c r="AI493" s="1">
        <v>44685.404710648145</v>
      </c>
      <c r="AJ493">
        <v>146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-52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1310</v>
      </c>
      <c r="B494" t="s">
        <v>82</v>
      </c>
      <c r="C494" t="s">
        <v>1308</v>
      </c>
      <c r="D494" t="s">
        <v>84</v>
      </c>
      <c r="E494" s="2" t="str">
        <f>HYPERLINK("capsilon://?command=openfolder&amp;siteaddress=FAM.docvelocity-na8.net&amp;folderid=FXB38D509F-8B9C-AA75-9E19-959A50FB8BFC","FX22034163")</f>
        <v>FX22034163</v>
      </c>
      <c r="F494" t="s">
        <v>19</v>
      </c>
      <c r="G494" t="s">
        <v>19</v>
      </c>
      <c r="H494" t="s">
        <v>85</v>
      </c>
      <c r="I494" t="s">
        <v>1311</v>
      </c>
      <c r="J494">
        <v>0</v>
      </c>
      <c r="K494" t="s">
        <v>87</v>
      </c>
      <c r="L494" t="s">
        <v>88</v>
      </c>
      <c r="M494" t="s">
        <v>89</v>
      </c>
      <c r="N494">
        <v>2</v>
      </c>
      <c r="O494" s="1">
        <v>44685.398715277777</v>
      </c>
      <c r="P494" s="1">
        <v>44685.409768518519</v>
      </c>
      <c r="Q494">
        <v>371</v>
      </c>
      <c r="R494">
        <v>584</v>
      </c>
      <c r="S494" t="b">
        <v>0</v>
      </c>
      <c r="T494" t="s">
        <v>90</v>
      </c>
      <c r="U494" t="b">
        <v>0</v>
      </c>
      <c r="V494" t="s">
        <v>317</v>
      </c>
      <c r="W494" s="1">
        <v>44685.406585648147</v>
      </c>
      <c r="X494">
        <v>317</v>
      </c>
      <c r="Y494">
        <v>52</v>
      </c>
      <c r="Z494">
        <v>0</v>
      </c>
      <c r="AA494">
        <v>52</v>
      </c>
      <c r="AB494">
        <v>0</v>
      </c>
      <c r="AC494">
        <v>36</v>
      </c>
      <c r="AD494">
        <v>-52</v>
      </c>
      <c r="AE494">
        <v>0</v>
      </c>
      <c r="AF494">
        <v>0</v>
      </c>
      <c r="AG494">
        <v>0</v>
      </c>
      <c r="AH494" t="s">
        <v>915</v>
      </c>
      <c r="AI494" s="1">
        <v>44685.409768518519</v>
      </c>
      <c r="AJ494">
        <v>267</v>
      </c>
      <c r="AK494">
        <v>1</v>
      </c>
      <c r="AL494">
        <v>0</v>
      </c>
      <c r="AM494">
        <v>1</v>
      </c>
      <c r="AN494">
        <v>52</v>
      </c>
      <c r="AO494">
        <v>1</v>
      </c>
      <c r="AP494">
        <v>-53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1312</v>
      </c>
      <c r="B495" t="s">
        <v>82</v>
      </c>
      <c r="C495" t="s">
        <v>1313</v>
      </c>
      <c r="D495" t="s">
        <v>84</v>
      </c>
      <c r="E495" s="2" t="str">
        <f>HYPERLINK("capsilon://?command=openfolder&amp;siteaddress=FAM.docvelocity-na8.net&amp;folderid=FXE3153C86-9D4C-A2CB-F9E2-0E19B888F581","FX2205765")</f>
        <v>FX2205765</v>
      </c>
      <c r="F495" t="s">
        <v>19</v>
      </c>
      <c r="G495" t="s">
        <v>19</v>
      </c>
      <c r="H495" t="s">
        <v>85</v>
      </c>
      <c r="I495" t="s">
        <v>1314</v>
      </c>
      <c r="J495">
        <v>363</v>
      </c>
      <c r="K495" t="s">
        <v>87</v>
      </c>
      <c r="L495" t="s">
        <v>88</v>
      </c>
      <c r="M495" t="s">
        <v>89</v>
      </c>
      <c r="N495">
        <v>2</v>
      </c>
      <c r="O495" s="1">
        <v>44685.40898148148</v>
      </c>
      <c r="P495" s="1">
        <v>44685.449525462966</v>
      </c>
      <c r="Q495">
        <v>48</v>
      </c>
      <c r="R495">
        <v>3455</v>
      </c>
      <c r="S495" t="b">
        <v>0</v>
      </c>
      <c r="T495" t="s">
        <v>90</v>
      </c>
      <c r="U495" t="b">
        <v>0</v>
      </c>
      <c r="V495" t="s">
        <v>91</v>
      </c>
      <c r="W495" s="1">
        <v>44685.431180555555</v>
      </c>
      <c r="X495">
        <v>1872</v>
      </c>
      <c r="Y495">
        <v>305</v>
      </c>
      <c r="Z495">
        <v>0</v>
      </c>
      <c r="AA495">
        <v>305</v>
      </c>
      <c r="AB495">
        <v>0</v>
      </c>
      <c r="AC495">
        <v>42</v>
      </c>
      <c r="AD495">
        <v>58</v>
      </c>
      <c r="AE495">
        <v>0</v>
      </c>
      <c r="AF495">
        <v>0</v>
      </c>
      <c r="AG495">
        <v>0</v>
      </c>
      <c r="AH495" t="s">
        <v>96</v>
      </c>
      <c r="AI495" s="1">
        <v>44685.449525462966</v>
      </c>
      <c r="AJ495">
        <v>1583</v>
      </c>
      <c r="AK495">
        <v>2</v>
      </c>
      <c r="AL495">
        <v>0</v>
      </c>
      <c r="AM495">
        <v>2</v>
      </c>
      <c r="AN495">
        <v>0</v>
      </c>
      <c r="AO495">
        <v>2</v>
      </c>
      <c r="AP495">
        <v>56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1315</v>
      </c>
      <c r="B496" t="s">
        <v>82</v>
      </c>
      <c r="C496" t="s">
        <v>801</v>
      </c>
      <c r="D496" t="s">
        <v>84</v>
      </c>
      <c r="E496" s="2" t="str">
        <f>HYPERLINK("capsilon://?command=openfolder&amp;siteaddress=FAM.docvelocity-na8.net&amp;folderid=FX94E5B7F9-A815-A9F1-31FA-C12FC0ABCEF8","FX22047199")</f>
        <v>FX22047199</v>
      </c>
      <c r="F496" t="s">
        <v>19</v>
      </c>
      <c r="G496" t="s">
        <v>19</v>
      </c>
      <c r="H496" t="s">
        <v>85</v>
      </c>
      <c r="I496" t="s">
        <v>1316</v>
      </c>
      <c r="J496">
        <v>65</v>
      </c>
      <c r="K496" t="s">
        <v>87</v>
      </c>
      <c r="L496" t="s">
        <v>88</v>
      </c>
      <c r="M496" t="s">
        <v>89</v>
      </c>
      <c r="N496">
        <v>2</v>
      </c>
      <c r="O496" s="1">
        <v>44685.427175925928</v>
      </c>
      <c r="P496" s="1">
        <v>44685.437789351854</v>
      </c>
      <c r="Q496">
        <v>354</v>
      </c>
      <c r="R496">
        <v>563</v>
      </c>
      <c r="S496" t="b">
        <v>0</v>
      </c>
      <c r="T496" t="s">
        <v>90</v>
      </c>
      <c r="U496" t="b">
        <v>0</v>
      </c>
      <c r="V496" t="s">
        <v>91</v>
      </c>
      <c r="W496" s="1">
        <v>44685.434699074074</v>
      </c>
      <c r="X496">
        <v>303</v>
      </c>
      <c r="Y496">
        <v>55</v>
      </c>
      <c r="Z496">
        <v>0</v>
      </c>
      <c r="AA496">
        <v>55</v>
      </c>
      <c r="AB496">
        <v>0</v>
      </c>
      <c r="AC496">
        <v>12</v>
      </c>
      <c r="AD496">
        <v>10</v>
      </c>
      <c r="AE496">
        <v>0</v>
      </c>
      <c r="AF496">
        <v>0</v>
      </c>
      <c r="AG496">
        <v>0</v>
      </c>
      <c r="AH496" t="s">
        <v>149</v>
      </c>
      <c r="AI496" s="1">
        <v>44685.437789351854</v>
      </c>
      <c r="AJ496">
        <v>260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10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1317</v>
      </c>
      <c r="B497" t="s">
        <v>82</v>
      </c>
      <c r="C497" t="s">
        <v>556</v>
      </c>
      <c r="D497" t="s">
        <v>84</v>
      </c>
      <c r="E497" s="2" t="str">
        <f>HYPERLINK("capsilon://?command=openfolder&amp;siteaddress=FAM.docvelocity-na8.net&amp;folderid=FX244C2AC3-2411-BDED-1134-D46814E298A0","FX22037354")</f>
        <v>FX22037354</v>
      </c>
      <c r="F497" t="s">
        <v>19</v>
      </c>
      <c r="G497" t="s">
        <v>19</v>
      </c>
      <c r="H497" t="s">
        <v>85</v>
      </c>
      <c r="I497" t="s">
        <v>1318</v>
      </c>
      <c r="J497">
        <v>171</v>
      </c>
      <c r="K497" t="s">
        <v>486</v>
      </c>
      <c r="L497" t="s">
        <v>19</v>
      </c>
      <c r="M497" t="s">
        <v>84</v>
      </c>
      <c r="N497">
        <v>0</v>
      </c>
      <c r="O497" s="1">
        <v>44685.438715277778</v>
      </c>
      <c r="P497" s="1">
        <v>44685.453310185185</v>
      </c>
      <c r="Q497">
        <v>1086</v>
      </c>
      <c r="R497">
        <v>175</v>
      </c>
      <c r="S497" t="b">
        <v>0</v>
      </c>
      <c r="T497" t="s">
        <v>90</v>
      </c>
      <c r="U497" t="b">
        <v>0</v>
      </c>
      <c r="V497" t="s">
        <v>90</v>
      </c>
      <c r="W497" t="s">
        <v>90</v>
      </c>
      <c r="X497" t="s">
        <v>90</v>
      </c>
      <c r="Y497" t="s">
        <v>90</v>
      </c>
      <c r="Z497" t="s">
        <v>90</v>
      </c>
      <c r="AA497" t="s">
        <v>90</v>
      </c>
      <c r="AB497" t="s">
        <v>90</v>
      </c>
      <c r="AC497" t="s">
        <v>90</v>
      </c>
      <c r="AD497" t="s">
        <v>90</v>
      </c>
      <c r="AE497" t="s">
        <v>90</v>
      </c>
      <c r="AF497" t="s">
        <v>90</v>
      </c>
      <c r="AG497" t="s">
        <v>90</v>
      </c>
      <c r="AH497" t="s">
        <v>90</v>
      </c>
      <c r="AI497" t="s">
        <v>90</v>
      </c>
      <c r="AJ497" t="s">
        <v>90</v>
      </c>
      <c r="AK497" t="s">
        <v>90</v>
      </c>
      <c r="AL497" t="s">
        <v>90</v>
      </c>
      <c r="AM497" t="s">
        <v>90</v>
      </c>
      <c r="AN497" t="s">
        <v>90</v>
      </c>
      <c r="AO497" t="s">
        <v>90</v>
      </c>
      <c r="AP497" t="s">
        <v>90</v>
      </c>
      <c r="AQ497" t="s">
        <v>90</v>
      </c>
      <c r="AR497" t="s">
        <v>90</v>
      </c>
      <c r="AS497" t="s">
        <v>90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1319</v>
      </c>
      <c r="B498" t="s">
        <v>82</v>
      </c>
      <c r="C498" t="s">
        <v>441</v>
      </c>
      <c r="D498" t="s">
        <v>84</v>
      </c>
      <c r="E498" s="2" t="str">
        <f>HYPERLINK("capsilon://?command=openfolder&amp;siteaddress=FAM.docvelocity-na8.net&amp;folderid=FXF3A4FDC8-FB1A-5DC7-336A-325036F5D3A2","FX22044062")</f>
        <v>FX22044062</v>
      </c>
      <c r="F498" t="s">
        <v>19</v>
      </c>
      <c r="G498" t="s">
        <v>19</v>
      </c>
      <c r="H498" t="s">
        <v>85</v>
      </c>
      <c r="I498" t="s">
        <v>1320</v>
      </c>
      <c r="J498">
        <v>74</v>
      </c>
      <c r="K498" t="s">
        <v>87</v>
      </c>
      <c r="L498" t="s">
        <v>88</v>
      </c>
      <c r="M498" t="s">
        <v>89</v>
      </c>
      <c r="N498">
        <v>2</v>
      </c>
      <c r="O498" s="1">
        <v>44685.439074074071</v>
      </c>
      <c r="P498" s="1">
        <v>44685.452685185184</v>
      </c>
      <c r="Q498">
        <v>576</v>
      </c>
      <c r="R498">
        <v>600</v>
      </c>
      <c r="S498" t="b">
        <v>0</v>
      </c>
      <c r="T498" t="s">
        <v>90</v>
      </c>
      <c r="U498" t="b">
        <v>0</v>
      </c>
      <c r="V498" t="s">
        <v>102</v>
      </c>
      <c r="W498" s="1">
        <v>44685.444039351853</v>
      </c>
      <c r="X498">
        <v>268</v>
      </c>
      <c r="Y498">
        <v>69</v>
      </c>
      <c r="Z498">
        <v>0</v>
      </c>
      <c r="AA498">
        <v>69</v>
      </c>
      <c r="AB498">
        <v>0</v>
      </c>
      <c r="AC498">
        <v>12</v>
      </c>
      <c r="AD498">
        <v>5</v>
      </c>
      <c r="AE498">
        <v>0</v>
      </c>
      <c r="AF498">
        <v>0</v>
      </c>
      <c r="AG498">
        <v>0</v>
      </c>
      <c r="AH498" t="s">
        <v>92</v>
      </c>
      <c r="AI498" s="1">
        <v>44685.452685185184</v>
      </c>
      <c r="AJ498">
        <v>332</v>
      </c>
      <c r="AK498">
        <v>1</v>
      </c>
      <c r="AL498">
        <v>0</v>
      </c>
      <c r="AM498">
        <v>1</v>
      </c>
      <c r="AN498">
        <v>0</v>
      </c>
      <c r="AO498">
        <v>1</v>
      </c>
      <c r="AP498">
        <v>4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1321</v>
      </c>
      <c r="B499" t="s">
        <v>82</v>
      </c>
      <c r="C499" t="s">
        <v>441</v>
      </c>
      <c r="D499" t="s">
        <v>84</v>
      </c>
      <c r="E499" s="2" t="str">
        <f>HYPERLINK("capsilon://?command=openfolder&amp;siteaddress=FAM.docvelocity-na8.net&amp;folderid=FXF3A4FDC8-FB1A-5DC7-336A-325036F5D3A2","FX22044062")</f>
        <v>FX22044062</v>
      </c>
      <c r="F499" t="s">
        <v>19</v>
      </c>
      <c r="G499" t="s">
        <v>19</v>
      </c>
      <c r="H499" t="s">
        <v>85</v>
      </c>
      <c r="I499" t="s">
        <v>1322</v>
      </c>
      <c r="J499">
        <v>79</v>
      </c>
      <c r="K499" t="s">
        <v>87</v>
      </c>
      <c r="L499" t="s">
        <v>88</v>
      </c>
      <c r="M499" t="s">
        <v>89</v>
      </c>
      <c r="N499">
        <v>2</v>
      </c>
      <c r="O499" s="1">
        <v>44685.439421296294</v>
      </c>
      <c r="P499" s="1">
        <v>44685.45553240741</v>
      </c>
      <c r="Q499">
        <v>438</v>
      </c>
      <c r="R499">
        <v>954</v>
      </c>
      <c r="S499" t="b">
        <v>0</v>
      </c>
      <c r="T499" t="s">
        <v>90</v>
      </c>
      <c r="U499" t="b">
        <v>0</v>
      </c>
      <c r="V499" t="s">
        <v>131</v>
      </c>
      <c r="W499" s="1">
        <v>44685.447592592594</v>
      </c>
      <c r="X499">
        <v>435</v>
      </c>
      <c r="Y499">
        <v>74</v>
      </c>
      <c r="Z499">
        <v>0</v>
      </c>
      <c r="AA499">
        <v>74</v>
      </c>
      <c r="AB499">
        <v>0</v>
      </c>
      <c r="AC499">
        <v>14</v>
      </c>
      <c r="AD499">
        <v>5</v>
      </c>
      <c r="AE499">
        <v>0</v>
      </c>
      <c r="AF499">
        <v>0</v>
      </c>
      <c r="AG499">
        <v>0</v>
      </c>
      <c r="AH499" t="s">
        <v>96</v>
      </c>
      <c r="AI499" s="1">
        <v>44685.45553240741</v>
      </c>
      <c r="AJ499">
        <v>519</v>
      </c>
      <c r="AK499">
        <v>1</v>
      </c>
      <c r="AL499">
        <v>0</v>
      </c>
      <c r="AM499">
        <v>1</v>
      </c>
      <c r="AN499">
        <v>0</v>
      </c>
      <c r="AO499">
        <v>1</v>
      </c>
      <c r="AP499">
        <v>4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1323</v>
      </c>
      <c r="B500" t="s">
        <v>82</v>
      </c>
      <c r="C500" t="s">
        <v>441</v>
      </c>
      <c r="D500" t="s">
        <v>84</v>
      </c>
      <c r="E500" s="2" t="str">
        <f>HYPERLINK("capsilon://?command=openfolder&amp;siteaddress=FAM.docvelocity-na8.net&amp;folderid=FXF3A4FDC8-FB1A-5DC7-336A-325036F5D3A2","FX22044062")</f>
        <v>FX22044062</v>
      </c>
      <c r="F500" t="s">
        <v>19</v>
      </c>
      <c r="G500" t="s">
        <v>19</v>
      </c>
      <c r="H500" t="s">
        <v>85</v>
      </c>
      <c r="I500" t="s">
        <v>1324</v>
      </c>
      <c r="J500">
        <v>67</v>
      </c>
      <c r="K500" t="s">
        <v>87</v>
      </c>
      <c r="L500" t="s">
        <v>88</v>
      </c>
      <c r="M500" t="s">
        <v>89</v>
      </c>
      <c r="N500">
        <v>2</v>
      </c>
      <c r="O500" s="1">
        <v>44685.440393518518</v>
      </c>
      <c r="P500" s="1">
        <v>44685.451631944445</v>
      </c>
      <c r="Q500">
        <v>739</v>
      </c>
      <c r="R500">
        <v>232</v>
      </c>
      <c r="S500" t="b">
        <v>0</v>
      </c>
      <c r="T500" t="s">
        <v>90</v>
      </c>
      <c r="U500" t="b">
        <v>0</v>
      </c>
      <c r="V500" t="s">
        <v>102</v>
      </c>
      <c r="W500" s="1">
        <v>44685.445763888885</v>
      </c>
      <c r="X500">
        <v>148</v>
      </c>
      <c r="Y500">
        <v>0</v>
      </c>
      <c r="Z500">
        <v>0</v>
      </c>
      <c r="AA500">
        <v>0</v>
      </c>
      <c r="AB500">
        <v>62</v>
      </c>
      <c r="AC500">
        <v>0</v>
      </c>
      <c r="AD500">
        <v>67</v>
      </c>
      <c r="AE500">
        <v>0</v>
      </c>
      <c r="AF500">
        <v>0</v>
      </c>
      <c r="AG500">
        <v>0</v>
      </c>
      <c r="AH500" t="s">
        <v>149</v>
      </c>
      <c r="AI500" s="1">
        <v>44685.451631944445</v>
      </c>
      <c r="AJ500">
        <v>84</v>
      </c>
      <c r="AK500">
        <v>0</v>
      </c>
      <c r="AL500">
        <v>0</v>
      </c>
      <c r="AM500">
        <v>0</v>
      </c>
      <c r="AN500">
        <v>62</v>
      </c>
      <c r="AO500">
        <v>0</v>
      </c>
      <c r="AP500">
        <v>67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1325</v>
      </c>
      <c r="B501" t="s">
        <v>82</v>
      </c>
      <c r="C501" t="s">
        <v>1250</v>
      </c>
      <c r="D501" t="s">
        <v>84</v>
      </c>
      <c r="E501" s="2" t="str">
        <f>HYPERLINK("capsilon://?command=openfolder&amp;siteaddress=FAM.docvelocity-na8.net&amp;folderid=FX659BD966-014C-CB05-4F15-EC5566296190","FX22034014")</f>
        <v>FX22034014</v>
      </c>
      <c r="F501" t="s">
        <v>19</v>
      </c>
      <c r="G501" t="s">
        <v>19</v>
      </c>
      <c r="H501" t="s">
        <v>85</v>
      </c>
      <c r="I501" t="s">
        <v>1326</v>
      </c>
      <c r="J501">
        <v>0</v>
      </c>
      <c r="K501" t="s">
        <v>87</v>
      </c>
      <c r="L501" t="s">
        <v>88</v>
      </c>
      <c r="M501" t="s">
        <v>89</v>
      </c>
      <c r="N501">
        <v>2</v>
      </c>
      <c r="O501" s="1">
        <v>44685.445</v>
      </c>
      <c r="P501" s="1">
        <v>44685.453622685185</v>
      </c>
      <c r="Q501">
        <v>197</v>
      </c>
      <c r="R501">
        <v>548</v>
      </c>
      <c r="S501" t="b">
        <v>0</v>
      </c>
      <c r="T501" t="s">
        <v>90</v>
      </c>
      <c r="U501" t="b">
        <v>0</v>
      </c>
      <c r="V501" t="s">
        <v>102</v>
      </c>
      <c r="W501" s="1">
        <v>44685.449780092589</v>
      </c>
      <c r="X501">
        <v>346</v>
      </c>
      <c r="Y501">
        <v>52</v>
      </c>
      <c r="Z501">
        <v>0</v>
      </c>
      <c r="AA501">
        <v>52</v>
      </c>
      <c r="AB501">
        <v>0</v>
      </c>
      <c r="AC501">
        <v>39</v>
      </c>
      <c r="AD501">
        <v>-52</v>
      </c>
      <c r="AE501">
        <v>0</v>
      </c>
      <c r="AF501">
        <v>0</v>
      </c>
      <c r="AG501">
        <v>0</v>
      </c>
      <c r="AH501" t="s">
        <v>915</v>
      </c>
      <c r="AI501" s="1">
        <v>44685.453622685185</v>
      </c>
      <c r="AJ501">
        <v>202</v>
      </c>
      <c r="AK501">
        <v>2</v>
      </c>
      <c r="AL501">
        <v>0</v>
      </c>
      <c r="AM501">
        <v>2</v>
      </c>
      <c r="AN501">
        <v>0</v>
      </c>
      <c r="AO501">
        <v>1</v>
      </c>
      <c r="AP501">
        <v>-54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1327</v>
      </c>
      <c r="B502" t="s">
        <v>82</v>
      </c>
      <c r="C502" t="s">
        <v>622</v>
      </c>
      <c r="D502" t="s">
        <v>84</v>
      </c>
      <c r="E502" s="2" t="str">
        <f>HYPERLINK("capsilon://?command=openfolder&amp;siteaddress=FAM.docvelocity-na8.net&amp;folderid=FX90198FF8-7C19-801A-C24B-E1637DAFC4DC","FX22046942")</f>
        <v>FX22046942</v>
      </c>
      <c r="F502" t="s">
        <v>19</v>
      </c>
      <c r="G502" t="s">
        <v>19</v>
      </c>
      <c r="H502" t="s">
        <v>85</v>
      </c>
      <c r="I502" t="s">
        <v>1328</v>
      </c>
      <c r="J502">
        <v>0</v>
      </c>
      <c r="K502" t="s">
        <v>87</v>
      </c>
      <c r="L502" t="s">
        <v>88</v>
      </c>
      <c r="M502" t="s">
        <v>89</v>
      </c>
      <c r="N502">
        <v>2</v>
      </c>
      <c r="O502" s="1">
        <v>44685.460636574076</v>
      </c>
      <c r="P502" s="1">
        <v>44685.465995370374</v>
      </c>
      <c r="Q502">
        <v>22</v>
      </c>
      <c r="R502">
        <v>441</v>
      </c>
      <c r="S502" t="b">
        <v>0</v>
      </c>
      <c r="T502" t="s">
        <v>90</v>
      </c>
      <c r="U502" t="b">
        <v>0</v>
      </c>
      <c r="V502" t="s">
        <v>102</v>
      </c>
      <c r="W502" s="1">
        <v>44685.463622685187</v>
      </c>
      <c r="X502">
        <v>238</v>
      </c>
      <c r="Y502">
        <v>52</v>
      </c>
      <c r="Z502">
        <v>0</v>
      </c>
      <c r="AA502">
        <v>52</v>
      </c>
      <c r="AB502">
        <v>0</v>
      </c>
      <c r="AC502">
        <v>28</v>
      </c>
      <c r="AD502">
        <v>-52</v>
      </c>
      <c r="AE502">
        <v>0</v>
      </c>
      <c r="AF502">
        <v>0</v>
      </c>
      <c r="AG502">
        <v>0</v>
      </c>
      <c r="AH502" t="s">
        <v>915</v>
      </c>
      <c r="AI502" s="1">
        <v>44685.465995370374</v>
      </c>
      <c r="AJ502">
        <v>203</v>
      </c>
      <c r="AK502">
        <v>3</v>
      </c>
      <c r="AL502">
        <v>0</v>
      </c>
      <c r="AM502">
        <v>3</v>
      </c>
      <c r="AN502">
        <v>0</v>
      </c>
      <c r="AO502">
        <v>3</v>
      </c>
      <c r="AP502">
        <v>-55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1329</v>
      </c>
      <c r="B503" t="s">
        <v>82</v>
      </c>
      <c r="C503" t="s">
        <v>1082</v>
      </c>
      <c r="D503" t="s">
        <v>84</v>
      </c>
      <c r="E503" s="2" t="str">
        <f>HYPERLINK("capsilon://?command=openfolder&amp;siteaddress=FAM.docvelocity-na8.net&amp;folderid=FXCE781267-2E23-EC36-79E4-3D80C5F59137","FX220410580")</f>
        <v>FX220410580</v>
      </c>
      <c r="F503" t="s">
        <v>19</v>
      </c>
      <c r="G503" t="s">
        <v>19</v>
      </c>
      <c r="H503" t="s">
        <v>85</v>
      </c>
      <c r="I503" t="s">
        <v>1330</v>
      </c>
      <c r="J503">
        <v>0</v>
      </c>
      <c r="K503" t="s">
        <v>87</v>
      </c>
      <c r="L503" t="s">
        <v>88</v>
      </c>
      <c r="M503" t="s">
        <v>89</v>
      </c>
      <c r="N503">
        <v>1</v>
      </c>
      <c r="O503" s="1">
        <v>44685.474814814814</v>
      </c>
      <c r="P503" s="1">
        <v>44685.496307870373</v>
      </c>
      <c r="Q503">
        <v>1432</v>
      </c>
      <c r="R503">
        <v>425</v>
      </c>
      <c r="S503" t="b">
        <v>0</v>
      </c>
      <c r="T503" t="s">
        <v>90</v>
      </c>
      <c r="U503" t="b">
        <v>0</v>
      </c>
      <c r="V503" t="s">
        <v>205</v>
      </c>
      <c r="W503" s="1">
        <v>44685.496307870373</v>
      </c>
      <c r="X503">
        <v>151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52</v>
      </c>
      <c r="AF503">
        <v>0</v>
      </c>
      <c r="AG503">
        <v>2</v>
      </c>
      <c r="AH503" t="s">
        <v>90</v>
      </c>
      <c r="AI503" t="s">
        <v>90</v>
      </c>
      <c r="AJ503" t="s">
        <v>90</v>
      </c>
      <c r="AK503" t="s">
        <v>90</v>
      </c>
      <c r="AL503" t="s">
        <v>90</v>
      </c>
      <c r="AM503" t="s">
        <v>90</v>
      </c>
      <c r="AN503" t="s">
        <v>90</v>
      </c>
      <c r="AO503" t="s">
        <v>90</v>
      </c>
      <c r="AP503" t="s">
        <v>90</v>
      </c>
      <c r="AQ503" t="s">
        <v>90</v>
      </c>
      <c r="AR503" t="s">
        <v>90</v>
      </c>
      <c r="AS503" t="s">
        <v>90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1331</v>
      </c>
      <c r="B504" t="s">
        <v>82</v>
      </c>
      <c r="C504" t="s">
        <v>1082</v>
      </c>
      <c r="D504" t="s">
        <v>84</v>
      </c>
      <c r="E504" s="2" t="str">
        <f>HYPERLINK("capsilon://?command=openfolder&amp;siteaddress=FAM.docvelocity-na8.net&amp;folderid=FXCE781267-2E23-EC36-79E4-3D80C5F59137","FX220410580")</f>
        <v>FX220410580</v>
      </c>
      <c r="F504" t="s">
        <v>19</v>
      </c>
      <c r="G504" t="s">
        <v>19</v>
      </c>
      <c r="H504" t="s">
        <v>85</v>
      </c>
      <c r="I504" t="s">
        <v>1330</v>
      </c>
      <c r="J504">
        <v>0</v>
      </c>
      <c r="K504" t="s">
        <v>87</v>
      </c>
      <c r="L504" t="s">
        <v>88</v>
      </c>
      <c r="M504" t="s">
        <v>89</v>
      </c>
      <c r="N504">
        <v>2</v>
      </c>
      <c r="O504" s="1">
        <v>44685.496678240743</v>
      </c>
      <c r="P504" s="1">
        <v>44685.506331018521</v>
      </c>
      <c r="Q504">
        <v>13</v>
      </c>
      <c r="R504">
        <v>821</v>
      </c>
      <c r="S504" t="b">
        <v>0</v>
      </c>
      <c r="T504" t="s">
        <v>90</v>
      </c>
      <c r="U504" t="b">
        <v>1</v>
      </c>
      <c r="V504" t="s">
        <v>356</v>
      </c>
      <c r="W504" s="1">
        <v>44685.503680555557</v>
      </c>
      <c r="X504">
        <v>569</v>
      </c>
      <c r="Y504">
        <v>74</v>
      </c>
      <c r="Z504">
        <v>0</v>
      </c>
      <c r="AA504">
        <v>74</v>
      </c>
      <c r="AB504">
        <v>0</v>
      </c>
      <c r="AC504">
        <v>64</v>
      </c>
      <c r="AD504">
        <v>-74</v>
      </c>
      <c r="AE504">
        <v>0</v>
      </c>
      <c r="AF504">
        <v>0</v>
      </c>
      <c r="AG504">
        <v>0</v>
      </c>
      <c r="AH504" t="s">
        <v>135</v>
      </c>
      <c r="AI504" s="1">
        <v>44685.506331018521</v>
      </c>
      <c r="AJ504">
        <v>224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-75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1332</v>
      </c>
      <c r="B505" t="s">
        <v>82</v>
      </c>
      <c r="C505" t="s">
        <v>154</v>
      </c>
      <c r="D505" t="s">
        <v>84</v>
      </c>
      <c r="E505" s="2" t="str">
        <f>HYPERLINK("capsilon://?command=openfolder&amp;siteaddress=FAM.docvelocity-na8.net&amp;folderid=FX9948C7FC-CC33-DF8B-0822-5462EB2B416C","FX220312441")</f>
        <v>FX220312441</v>
      </c>
      <c r="F505" t="s">
        <v>19</v>
      </c>
      <c r="G505" t="s">
        <v>19</v>
      </c>
      <c r="H505" t="s">
        <v>85</v>
      </c>
      <c r="I505" t="s">
        <v>1333</v>
      </c>
      <c r="J505">
        <v>0</v>
      </c>
      <c r="K505" t="s">
        <v>87</v>
      </c>
      <c r="L505" t="s">
        <v>88</v>
      </c>
      <c r="M505" t="s">
        <v>89</v>
      </c>
      <c r="N505">
        <v>1</v>
      </c>
      <c r="O505" s="1">
        <v>44685.535775462966</v>
      </c>
      <c r="P505" s="1">
        <v>44685.536585648151</v>
      </c>
      <c r="Q505">
        <v>4</v>
      </c>
      <c r="R505">
        <v>66</v>
      </c>
      <c r="S505" t="b">
        <v>0</v>
      </c>
      <c r="T505" t="s">
        <v>90</v>
      </c>
      <c r="U505" t="b">
        <v>0</v>
      </c>
      <c r="V505" t="s">
        <v>356</v>
      </c>
      <c r="W505" s="1">
        <v>44685.536585648151</v>
      </c>
      <c r="X505">
        <v>66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52</v>
      </c>
      <c r="AF505">
        <v>0</v>
      </c>
      <c r="AG505">
        <v>1</v>
      </c>
      <c r="AH505" t="s">
        <v>90</v>
      </c>
      <c r="AI505" t="s">
        <v>90</v>
      </c>
      <c r="AJ505" t="s">
        <v>90</v>
      </c>
      <c r="AK505" t="s">
        <v>90</v>
      </c>
      <c r="AL505" t="s">
        <v>90</v>
      </c>
      <c r="AM505" t="s">
        <v>90</v>
      </c>
      <c r="AN505" t="s">
        <v>90</v>
      </c>
      <c r="AO505" t="s">
        <v>90</v>
      </c>
      <c r="AP505" t="s">
        <v>90</v>
      </c>
      <c r="AQ505" t="s">
        <v>90</v>
      </c>
      <c r="AR505" t="s">
        <v>90</v>
      </c>
      <c r="AS505" t="s">
        <v>90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1334</v>
      </c>
      <c r="B506" t="s">
        <v>82</v>
      </c>
      <c r="C506" t="s">
        <v>154</v>
      </c>
      <c r="D506" t="s">
        <v>84</v>
      </c>
      <c r="E506" s="2" t="str">
        <f>HYPERLINK("capsilon://?command=openfolder&amp;siteaddress=FAM.docvelocity-na8.net&amp;folderid=FX9948C7FC-CC33-DF8B-0822-5462EB2B416C","FX220312441")</f>
        <v>FX220312441</v>
      </c>
      <c r="F506" t="s">
        <v>19</v>
      </c>
      <c r="G506" t="s">
        <v>19</v>
      </c>
      <c r="H506" t="s">
        <v>85</v>
      </c>
      <c r="I506" t="s">
        <v>1333</v>
      </c>
      <c r="J506">
        <v>0</v>
      </c>
      <c r="K506" t="s">
        <v>87</v>
      </c>
      <c r="L506" t="s">
        <v>88</v>
      </c>
      <c r="M506" t="s">
        <v>89</v>
      </c>
      <c r="N506">
        <v>2</v>
      </c>
      <c r="O506" s="1">
        <v>44685.536921296298</v>
      </c>
      <c r="P506" s="1">
        <v>44685.569490740738</v>
      </c>
      <c r="Q506">
        <v>2328</v>
      </c>
      <c r="R506">
        <v>486</v>
      </c>
      <c r="S506" t="b">
        <v>0</v>
      </c>
      <c r="T506" t="s">
        <v>90</v>
      </c>
      <c r="U506" t="b">
        <v>1</v>
      </c>
      <c r="V506" t="s">
        <v>356</v>
      </c>
      <c r="W506" s="1">
        <v>44685.541041666664</v>
      </c>
      <c r="X506">
        <v>353</v>
      </c>
      <c r="Y506">
        <v>37</v>
      </c>
      <c r="Z506">
        <v>0</v>
      </c>
      <c r="AA506">
        <v>37</v>
      </c>
      <c r="AB506">
        <v>0</v>
      </c>
      <c r="AC506">
        <v>18</v>
      </c>
      <c r="AD506">
        <v>-37</v>
      </c>
      <c r="AE506">
        <v>0</v>
      </c>
      <c r="AF506">
        <v>0</v>
      </c>
      <c r="AG506">
        <v>0</v>
      </c>
      <c r="AH506" t="s">
        <v>135</v>
      </c>
      <c r="AI506" s="1">
        <v>44685.569490740738</v>
      </c>
      <c r="AJ506">
        <v>133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-37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1335</v>
      </c>
      <c r="B507" t="s">
        <v>82</v>
      </c>
      <c r="C507" t="s">
        <v>1109</v>
      </c>
      <c r="D507" t="s">
        <v>84</v>
      </c>
      <c r="E507" s="2" t="str">
        <f>HYPERLINK("capsilon://?command=openfolder&amp;siteaddress=FAM.docvelocity-na8.net&amp;folderid=FX03607825-7EF6-D042-77DB-AB53201ED35D","FX220410449")</f>
        <v>FX220410449</v>
      </c>
      <c r="F507" t="s">
        <v>19</v>
      </c>
      <c r="G507" t="s">
        <v>19</v>
      </c>
      <c r="H507" t="s">
        <v>85</v>
      </c>
      <c r="I507" t="s">
        <v>1336</v>
      </c>
      <c r="J507">
        <v>0</v>
      </c>
      <c r="K507" t="s">
        <v>87</v>
      </c>
      <c r="L507" t="s">
        <v>88</v>
      </c>
      <c r="M507" t="s">
        <v>89</v>
      </c>
      <c r="N507">
        <v>2</v>
      </c>
      <c r="O507" s="1">
        <v>44685.583356481482</v>
      </c>
      <c r="P507" s="1">
        <v>44685.602465277778</v>
      </c>
      <c r="Q507">
        <v>1334</v>
      </c>
      <c r="R507">
        <v>317</v>
      </c>
      <c r="S507" t="b">
        <v>0</v>
      </c>
      <c r="T507" t="s">
        <v>90</v>
      </c>
      <c r="U507" t="b">
        <v>0</v>
      </c>
      <c r="V507" t="s">
        <v>127</v>
      </c>
      <c r="W507" s="1">
        <v>44685.587118055555</v>
      </c>
      <c r="X507">
        <v>294</v>
      </c>
      <c r="Y507">
        <v>0</v>
      </c>
      <c r="Z507">
        <v>0</v>
      </c>
      <c r="AA507">
        <v>0</v>
      </c>
      <c r="AB507">
        <v>52</v>
      </c>
      <c r="AC507">
        <v>0</v>
      </c>
      <c r="AD507">
        <v>0</v>
      </c>
      <c r="AE507">
        <v>0</v>
      </c>
      <c r="AF507">
        <v>0</v>
      </c>
      <c r="AG507">
        <v>0</v>
      </c>
      <c r="AH507" t="s">
        <v>135</v>
      </c>
      <c r="AI507" s="1">
        <v>44685.602465277778</v>
      </c>
      <c r="AJ507">
        <v>23</v>
      </c>
      <c r="AK507">
        <v>0</v>
      </c>
      <c r="AL507">
        <v>0</v>
      </c>
      <c r="AM507">
        <v>0</v>
      </c>
      <c r="AN507">
        <v>52</v>
      </c>
      <c r="AO507">
        <v>0</v>
      </c>
      <c r="AP507">
        <v>0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1337</v>
      </c>
      <c r="B508" t="s">
        <v>82</v>
      </c>
      <c r="C508" t="s">
        <v>603</v>
      </c>
      <c r="D508" t="s">
        <v>84</v>
      </c>
      <c r="E508" s="2" t="str">
        <f>HYPERLINK("capsilon://?command=openfolder&amp;siteaddress=FAM.docvelocity-na8.net&amp;folderid=FX899452F9-16E3-F293-D840-D035D87ECA9E","FX22033597")</f>
        <v>FX22033597</v>
      </c>
      <c r="F508" t="s">
        <v>19</v>
      </c>
      <c r="G508" t="s">
        <v>19</v>
      </c>
      <c r="H508" t="s">
        <v>85</v>
      </c>
      <c r="I508" t="s">
        <v>1338</v>
      </c>
      <c r="J508">
        <v>0</v>
      </c>
      <c r="K508" t="s">
        <v>87</v>
      </c>
      <c r="L508" t="s">
        <v>88</v>
      </c>
      <c r="M508" t="s">
        <v>89</v>
      </c>
      <c r="N508">
        <v>2</v>
      </c>
      <c r="O508" s="1">
        <v>44683.487962962965</v>
      </c>
      <c r="P508" s="1">
        <v>44683.492615740739</v>
      </c>
      <c r="Q508">
        <v>221</v>
      </c>
      <c r="R508">
        <v>181</v>
      </c>
      <c r="S508" t="b">
        <v>0</v>
      </c>
      <c r="T508" t="s">
        <v>90</v>
      </c>
      <c r="U508" t="b">
        <v>0</v>
      </c>
      <c r="V508" t="s">
        <v>192</v>
      </c>
      <c r="W508" s="1">
        <v>44683.489814814813</v>
      </c>
      <c r="X508">
        <v>122</v>
      </c>
      <c r="Y508">
        <v>0</v>
      </c>
      <c r="Z508">
        <v>0</v>
      </c>
      <c r="AA508">
        <v>0</v>
      </c>
      <c r="AB508">
        <v>52</v>
      </c>
      <c r="AC508">
        <v>0</v>
      </c>
      <c r="AD508">
        <v>0</v>
      </c>
      <c r="AE508">
        <v>0</v>
      </c>
      <c r="AF508">
        <v>0</v>
      </c>
      <c r="AG508">
        <v>0</v>
      </c>
      <c r="AH508" t="s">
        <v>273</v>
      </c>
      <c r="AI508" s="1">
        <v>44683.492615740739</v>
      </c>
      <c r="AJ508">
        <v>42</v>
      </c>
      <c r="AK508">
        <v>0</v>
      </c>
      <c r="AL508">
        <v>0</v>
      </c>
      <c r="AM508">
        <v>0</v>
      </c>
      <c r="AN508">
        <v>52</v>
      </c>
      <c r="AO508">
        <v>0</v>
      </c>
      <c r="AP508">
        <v>0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1339</v>
      </c>
      <c r="B509" t="s">
        <v>82</v>
      </c>
      <c r="C509" t="s">
        <v>617</v>
      </c>
      <c r="D509" t="s">
        <v>84</v>
      </c>
      <c r="E509" s="2" t="str">
        <f>HYPERLINK("capsilon://?command=openfolder&amp;siteaddress=FAM.docvelocity-na8.net&amp;folderid=FX96BD537E-E633-F0B5-1A53-E32053624DA7","FX22044480")</f>
        <v>FX22044480</v>
      </c>
      <c r="F509" t="s">
        <v>19</v>
      </c>
      <c r="G509" t="s">
        <v>19</v>
      </c>
      <c r="H509" t="s">
        <v>85</v>
      </c>
      <c r="I509" t="s">
        <v>1340</v>
      </c>
      <c r="J509">
        <v>0</v>
      </c>
      <c r="K509" t="s">
        <v>87</v>
      </c>
      <c r="L509" t="s">
        <v>88</v>
      </c>
      <c r="M509" t="s">
        <v>89</v>
      </c>
      <c r="N509">
        <v>2</v>
      </c>
      <c r="O509" s="1">
        <v>44685.587002314816</v>
      </c>
      <c r="P509" s="1">
        <v>44685.603877314818</v>
      </c>
      <c r="Q509">
        <v>1105</v>
      </c>
      <c r="R509">
        <v>353</v>
      </c>
      <c r="S509" t="b">
        <v>0</v>
      </c>
      <c r="T509" t="s">
        <v>90</v>
      </c>
      <c r="U509" t="b">
        <v>0</v>
      </c>
      <c r="V509" t="s">
        <v>127</v>
      </c>
      <c r="W509" s="1">
        <v>44685.589814814812</v>
      </c>
      <c r="X509">
        <v>232</v>
      </c>
      <c r="Y509">
        <v>37</v>
      </c>
      <c r="Z509">
        <v>0</v>
      </c>
      <c r="AA509">
        <v>37</v>
      </c>
      <c r="AB509">
        <v>0</v>
      </c>
      <c r="AC509">
        <v>25</v>
      </c>
      <c r="AD509">
        <v>-37</v>
      </c>
      <c r="AE509">
        <v>0</v>
      </c>
      <c r="AF509">
        <v>0</v>
      </c>
      <c r="AG509">
        <v>0</v>
      </c>
      <c r="AH509" t="s">
        <v>135</v>
      </c>
      <c r="AI509" s="1">
        <v>44685.603877314818</v>
      </c>
      <c r="AJ509">
        <v>121</v>
      </c>
      <c r="AK509">
        <v>1</v>
      </c>
      <c r="AL509">
        <v>0</v>
      </c>
      <c r="AM509">
        <v>1</v>
      </c>
      <c r="AN509">
        <v>0</v>
      </c>
      <c r="AO509">
        <v>1</v>
      </c>
      <c r="AP509">
        <v>-38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</sheetData>
  <autoFilter ref="A1:BE509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2022-05-08T12:00:00Z</dcterms:created>
  <dcterms:modified xsi:type="dcterms:W3CDTF">2022-05-10T19:44:09Z</dcterms:modified>
</cp:coreProperties>
</file>