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xr:revisionPtr revIDLastSave="0" documentId="11_A9F4B16A2726002BBFF500CEBA51C26C96D78E08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89" i="2" l="1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<sst xmlns="http://schemas.openxmlformats.org/spreadsheetml/2006/main" count="20208" uniqueCount="1664">
  <si>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</si>
  <si>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</si>
  <si>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</si>
  <si>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</si>
  <si>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</si>
  <si>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</si>
  <si>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</si>
  <si>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</si>
  <si>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</si>
  <si>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</si>
  <si>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</si>
  <si>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</si>
  <si>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</si>
  <si>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</si>
  <si>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</si>
  <si>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</si>
  <si>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</si>
  <si>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</si>
  <si>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</si>
  <si>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</si>
  <si>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</si>
  <si>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</si>
  <si>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</si>
  <si>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</si>
  <si>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</si>
  <si>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</si>
  <si>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</si>
  <si>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</si>
  <si>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</si>
  <si>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</si>
  <si>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</si>
  <si>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</si>
  <si>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</si>
  <si>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</si>
  <si>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</si>
  <si>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</si>
  <si>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</si>
  <si>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</si>
  <si>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</si>
  <si>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</si>
  <si>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</si>
  <si>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</si>
  <si>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</si>
  <si>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</si>
  <si>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</si>
  <si>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</si>
  <si>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</si>
  <si>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</si>
  <si>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</si>
  <si>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</si>
  <si>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</si>
  <si>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</si>
  <si>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</si>
  <si>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</si>
  <si>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</si>
  <si>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</si>
  <si>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</si>
  <si>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</si>
  <si>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</si>
  <si>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</si>
  <si>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</si>
  <si>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</si>
  <si>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</si>
  <si>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</si>
  <si>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</si>
  <si>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</si>
  <si>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</si>
  <si>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</si>
  <si>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</si>
  <si>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</si>
  <si>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</si>
  <si>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</si>
  <si>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</si>
  <si>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</si>
  <si>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</si>
  <si>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</si>
  <si>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</si>
  <si>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</si>
  <si>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</si>
  <si>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</si>
  <si>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</si>
  <si>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WI220710035</t>
  </si>
  <si>
    <t>DATA_VALIDATION</t>
  </si>
  <si>
    <t>201300024340</t>
  </si>
  <si>
    <t>Folder</t>
  </si>
  <si>
    <t>Mailitem</t>
  </si>
  <si>
    <t>MI220781996</t>
  </si>
  <si>
    <t>COMPLETED</t>
  </si>
  <si>
    <t>MARK_AS_COMPLETED</t>
  </si>
  <si>
    <t>Queue</t>
  </si>
  <si>
    <t>N/A</t>
  </si>
  <si>
    <t>Pooja Supekar</t>
  </si>
  <si>
    <t>Archana Bhujbal</t>
  </si>
  <si>
    <t>07-07-2022</t>
  </si>
  <si>
    <t>NO</t>
  </si>
  <si>
    <t>WI220710054</t>
  </si>
  <si>
    <t>201340001047</t>
  </si>
  <si>
    <t>MI220786006</t>
  </si>
  <si>
    <t>Shivani Rapariya</t>
  </si>
  <si>
    <t>WI220710073</t>
  </si>
  <si>
    <t>201130013898</t>
  </si>
  <si>
    <t>MI220782628</t>
  </si>
  <si>
    <t>WI220710083</t>
  </si>
  <si>
    <t>201100015227</t>
  </si>
  <si>
    <t>MI220786330</t>
  </si>
  <si>
    <t>Samadhan Kamble</t>
  </si>
  <si>
    <t>WI220710091</t>
  </si>
  <si>
    <t>MI220786372</t>
  </si>
  <si>
    <t>WI220710109</t>
  </si>
  <si>
    <t>201330007601</t>
  </si>
  <si>
    <t>MI220786574</t>
  </si>
  <si>
    <t>WI220710229</t>
  </si>
  <si>
    <t>201300020778</t>
  </si>
  <si>
    <t>MI220787818</t>
  </si>
  <si>
    <t>WI220710230</t>
  </si>
  <si>
    <t>MI220787830</t>
  </si>
  <si>
    <t>WI220710231</t>
  </si>
  <si>
    <t>MI220787848</t>
  </si>
  <si>
    <t>WI220710247</t>
  </si>
  <si>
    <t>201340001006</t>
  </si>
  <si>
    <t>MI220788127</t>
  </si>
  <si>
    <t>Nilesh Thakur</t>
  </si>
  <si>
    <t>WI220710328</t>
  </si>
  <si>
    <t>MI220788739</t>
  </si>
  <si>
    <t>WI220710330</t>
  </si>
  <si>
    <t>MI220788704</t>
  </si>
  <si>
    <t>WI220710383</t>
  </si>
  <si>
    <t>WI220710396</t>
  </si>
  <si>
    <t>Shivani Narwade</t>
  </si>
  <si>
    <t>WI220710453</t>
  </si>
  <si>
    <t>Sumit Jarhad</t>
  </si>
  <si>
    <t>WI220710662</t>
  </si>
  <si>
    <t>201300024246</t>
  </si>
  <si>
    <t>MI220791417</t>
  </si>
  <si>
    <t>WI220710879</t>
  </si>
  <si>
    <t>201330007459</t>
  </si>
  <si>
    <t>MI220793147</t>
  </si>
  <si>
    <t>WI220710884</t>
  </si>
  <si>
    <t>MI220793174</t>
  </si>
  <si>
    <t>WI220710890</t>
  </si>
  <si>
    <t>201340001012</t>
  </si>
  <si>
    <t>MI220793251</t>
  </si>
  <si>
    <t>WI220710894</t>
  </si>
  <si>
    <t>MI220793277</t>
  </si>
  <si>
    <t>WI220710975</t>
  </si>
  <si>
    <t>WI220711051</t>
  </si>
  <si>
    <t>201340001011</t>
  </si>
  <si>
    <t>MI220794319</t>
  </si>
  <si>
    <t>WI220711120</t>
  </si>
  <si>
    <t>201340001067</t>
  </si>
  <si>
    <t>MI220794962</t>
  </si>
  <si>
    <t>Shubham Karwate</t>
  </si>
  <si>
    <t>WI220711134</t>
  </si>
  <si>
    <t>201340001069</t>
  </si>
  <si>
    <t>MI220795107</t>
  </si>
  <si>
    <t>WI220711151</t>
  </si>
  <si>
    <t>201100014033</t>
  </si>
  <si>
    <t>MI220795313</t>
  </si>
  <si>
    <t>Swapnil Ambesange</t>
  </si>
  <si>
    <t>WI220711153</t>
  </si>
  <si>
    <t>MI220795337</t>
  </si>
  <si>
    <t>WI220711160</t>
  </si>
  <si>
    <t>WI220711165</t>
  </si>
  <si>
    <t>WI220711209</t>
  </si>
  <si>
    <t>MI220795947</t>
  </si>
  <si>
    <t>WI220711237</t>
  </si>
  <si>
    <t>201330007748</t>
  </si>
  <si>
    <t>MI220796305</t>
  </si>
  <si>
    <t>WI220711288</t>
  </si>
  <si>
    <t>MI220796996</t>
  </si>
  <si>
    <t>WI220711300</t>
  </si>
  <si>
    <t>WI220711303</t>
  </si>
  <si>
    <t>201130013794</t>
  </si>
  <si>
    <t>MI220797290</t>
  </si>
  <si>
    <t>WI220711329</t>
  </si>
  <si>
    <t>201300024251</t>
  </si>
  <si>
    <t>MI220797617</t>
  </si>
  <si>
    <t>WI220711379</t>
  </si>
  <si>
    <t>201330007750</t>
  </si>
  <si>
    <t>MI220798160</t>
  </si>
  <si>
    <t>WI220711918</t>
  </si>
  <si>
    <t>201330007727</t>
  </si>
  <si>
    <t>MI2207102670</t>
  </si>
  <si>
    <t>Varsha Dombale</t>
  </si>
  <si>
    <t>Aditya Tade</t>
  </si>
  <si>
    <t>08-07-2022</t>
  </si>
  <si>
    <t>WI220711919</t>
  </si>
  <si>
    <t>MI2207102665</t>
  </si>
  <si>
    <t>Prajwal Kendre</t>
  </si>
  <si>
    <t>WI220712095</t>
  </si>
  <si>
    <t>201300024377</t>
  </si>
  <si>
    <t>MI2207104280</t>
  </si>
  <si>
    <t>Rituja Bhuse</t>
  </si>
  <si>
    <t>Nisha Verma</t>
  </si>
  <si>
    <t>WI220712236</t>
  </si>
  <si>
    <t>201300024021</t>
  </si>
  <si>
    <t>MI2207106278</t>
  </si>
  <si>
    <t>WI220712237</t>
  </si>
  <si>
    <t>MI2207106301</t>
  </si>
  <si>
    <t>WI220712239</t>
  </si>
  <si>
    <t>MI2207106313</t>
  </si>
  <si>
    <t>WI220712294</t>
  </si>
  <si>
    <t>201110012946</t>
  </si>
  <si>
    <t>MI2207107089</t>
  </si>
  <si>
    <t>WI220712297</t>
  </si>
  <si>
    <t>201300023380</t>
  </si>
  <si>
    <t>MI2207107169</t>
  </si>
  <si>
    <t>WI220712309</t>
  </si>
  <si>
    <t>MI2207107267</t>
  </si>
  <si>
    <t>WI220712320</t>
  </si>
  <si>
    <t>MI2207107294</t>
  </si>
  <si>
    <t>WI220712405</t>
  </si>
  <si>
    <t>201300023554</t>
  </si>
  <si>
    <t>MI2207108246</t>
  </si>
  <si>
    <t>WI220712407</t>
  </si>
  <si>
    <t>MI2207108262</t>
  </si>
  <si>
    <t>WI220712483</t>
  </si>
  <si>
    <t>MI2207108843</t>
  </si>
  <si>
    <t>WI220712547</t>
  </si>
  <si>
    <t>201340000993</t>
  </si>
  <si>
    <t>MI2207109685</t>
  </si>
  <si>
    <t>WI220712571</t>
  </si>
  <si>
    <t>201330006402</t>
  </si>
  <si>
    <t>MI2207109901</t>
  </si>
  <si>
    <t>WI220712577</t>
  </si>
  <si>
    <t>MI2207109908</t>
  </si>
  <si>
    <t>WI220712578</t>
  </si>
  <si>
    <t>MI2207109904</t>
  </si>
  <si>
    <t>WI220712581</t>
  </si>
  <si>
    <t>MI2207109915</t>
  </si>
  <si>
    <t>WI220712584</t>
  </si>
  <si>
    <t>MI2207109911</t>
  </si>
  <si>
    <t>WI220712585</t>
  </si>
  <si>
    <t>MI2207109922</t>
  </si>
  <si>
    <t>WI220712644</t>
  </si>
  <si>
    <t>201330007094</t>
  </si>
  <si>
    <t>MI2207110721</t>
  </si>
  <si>
    <t>WI220712646</t>
  </si>
  <si>
    <t>MI2207110732</t>
  </si>
  <si>
    <t>WI220712678</t>
  </si>
  <si>
    <t>201130013992</t>
  </si>
  <si>
    <t>MI2207111085</t>
  </si>
  <si>
    <t>WI220712824</t>
  </si>
  <si>
    <t>MI2207113087</t>
  </si>
  <si>
    <t>WI220712826</t>
  </si>
  <si>
    <t>MI2207113095</t>
  </si>
  <si>
    <t>WI220712827</t>
  </si>
  <si>
    <t>MI2207113115</t>
  </si>
  <si>
    <t>WI220713111</t>
  </si>
  <si>
    <t>201330006556</t>
  </si>
  <si>
    <t>MI2207115750</t>
  </si>
  <si>
    <t>WI220713212</t>
  </si>
  <si>
    <t>201300023240</t>
  </si>
  <si>
    <t>MI2207116524</t>
  </si>
  <si>
    <t>WI220713213</t>
  </si>
  <si>
    <t>MI2207116548</t>
  </si>
  <si>
    <t>WI220713214</t>
  </si>
  <si>
    <t>MI2207116569</t>
  </si>
  <si>
    <t>WI220713217</t>
  </si>
  <si>
    <t>MI2207116583</t>
  </si>
  <si>
    <t>WI220713218</t>
  </si>
  <si>
    <t>MI2207116592</t>
  </si>
  <si>
    <t>WI220713321</t>
  </si>
  <si>
    <t>201340000866</t>
  </si>
  <si>
    <t>MI2207117531</t>
  </si>
  <si>
    <t>WI220713329</t>
  </si>
  <si>
    <t>201340001048</t>
  </si>
  <si>
    <t>MI2207117580</t>
  </si>
  <si>
    <t>WI220713372</t>
  </si>
  <si>
    <t>WI220713464</t>
  </si>
  <si>
    <t>WI220713478</t>
  </si>
  <si>
    <t>201110012950</t>
  </si>
  <si>
    <t>MI2207118615</t>
  </si>
  <si>
    <t>WI220713483</t>
  </si>
  <si>
    <t>WI220713495</t>
  </si>
  <si>
    <t>YES</t>
  </si>
  <si>
    <t>WI220713509</t>
  </si>
  <si>
    <t>201300021726</t>
  </si>
  <si>
    <t>MI2207118935</t>
  </si>
  <si>
    <t>WI220713515</t>
  </si>
  <si>
    <t>201340001044</t>
  </si>
  <si>
    <t>MI2207119025</t>
  </si>
  <si>
    <t>WI220713522</t>
  </si>
  <si>
    <t>201300023761</t>
  </si>
  <si>
    <t>MI2207119141</t>
  </si>
  <si>
    <t>WI22071377</t>
  </si>
  <si>
    <t>201300024023</t>
  </si>
  <si>
    <t>MI220712332</t>
  </si>
  <si>
    <t>01-07-2022</t>
  </si>
  <si>
    <t>WI22071383</t>
  </si>
  <si>
    <t>MI220712444</t>
  </si>
  <si>
    <t>WI220713884</t>
  </si>
  <si>
    <t>201300023869</t>
  </si>
  <si>
    <t>MI2207122385</t>
  </si>
  <si>
    <t>Sandip Tribhuvan</t>
  </si>
  <si>
    <t>Hemanshi Deshlahara</t>
  </si>
  <si>
    <t>WI220713885</t>
  </si>
  <si>
    <t>MI2207122392</t>
  </si>
  <si>
    <t>WI220713950</t>
  </si>
  <si>
    <t>201300024066</t>
  </si>
  <si>
    <t>MI2207122969</t>
  </si>
  <si>
    <t>Komal Kharde</t>
  </si>
  <si>
    <t>WI220713953</t>
  </si>
  <si>
    <t>WI220714000</t>
  </si>
  <si>
    <t>MI2207123425</t>
  </si>
  <si>
    <t>Ujwala Ajabe</t>
  </si>
  <si>
    <t>09-07-2022</t>
  </si>
  <si>
    <t>WI220714079</t>
  </si>
  <si>
    <t>MI2207124346</t>
  </si>
  <si>
    <t>Sanjay Kharade</t>
  </si>
  <si>
    <t>WI220714080</t>
  </si>
  <si>
    <t>MI2207124349</t>
  </si>
  <si>
    <t>WI220714272</t>
  </si>
  <si>
    <t>MI2207126976</t>
  </si>
  <si>
    <t>11-07-2022</t>
  </si>
  <si>
    <t>WI220714284</t>
  </si>
  <si>
    <t>201130013986</t>
  </si>
  <si>
    <t>MI2207127115</t>
  </si>
  <si>
    <t>WI220714288</t>
  </si>
  <si>
    <t>MI2207127126</t>
  </si>
  <si>
    <t>WI220714291</t>
  </si>
  <si>
    <t>MI2207127138</t>
  </si>
  <si>
    <t>WI220714293</t>
  </si>
  <si>
    <t>MI2207127150</t>
  </si>
  <si>
    <t>WI220714294</t>
  </si>
  <si>
    <t>MI2207127172</t>
  </si>
  <si>
    <t>WI220714295</t>
  </si>
  <si>
    <t>MI2207127180</t>
  </si>
  <si>
    <t>WI220714364</t>
  </si>
  <si>
    <t>MI2207127746</t>
  </si>
  <si>
    <t>WI220714365</t>
  </si>
  <si>
    <t>MI2207127753</t>
  </si>
  <si>
    <t>WI220714368</t>
  </si>
  <si>
    <t>MI2207127749</t>
  </si>
  <si>
    <t>WI220714372</t>
  </si>
  <si>
    <t>MI2207127773</t>
  </si>
  <si>
    <t>WI220714410</t>
  </si>
  <si>
    <t>MI2207128138</t>
  </si>
  <si>
    <t>WI220714439</t>
  </si>
  <si>
    <t>201330007646</t>
  </si>
  <si>
    <t>MI2207128538</t>
  </si>
  <si>
    <t>WI220714474</t>
  </si>
  <si>
    <t>MI2207128956</t>
  </si>
  <si>
    <t>WI220714509</t>
  </si>
  <si>
    <t>MI2207129115</t>
  </si>
  <si>
    <t>WI220714568</t>
  </si>
  <si>
    <t>201300023831</t>
  </si>
  <si>
    <t>MI2207129834</t>
  </si>
  <si>
    <t>WI220714569</t>
  </si>
  <si>
    <t>MI2207129837</t>
  </si>
  <si>
    <t>WI220714599</t>
  </si>
  <si>
    <t>MI2207130269</t>
  </si>
  <si>
    <t>WI22071461</t>
  </si>
  <si>
    <t>201300024184</t>
  </si>
  <si>
    <t>MI220712863</t>
  </si>
  <si>
    <t>WI220714793</t>
  </si>
  <si>
    <t>201300024068</t>
  </si>
  <si>
    <t>MI2207132013</t>
  </si>
  <si>
    <t>WI220714795</t>
  </si>
  <si>
    <t>MI2207132023</t>
  </si>
  <si>
    <t>WI220714803</t>
  </si>
  <si>
    <t>MI2207132045</t>
  </si>
  <si>
    <t>WI22071524</t>
  </si>
  <si>
    <t>201330007487</t>
  </si>
  <si>
    <t>MI220713181</t>
  </si>
  <si>
    <t>Ketan Pathak</t>
  </si>
  <si>
    <t>WI220715690</t>
  </si>
  <si>
    <t>201130013994</t>
  </si>
  <si>
    <t>MI2207140497</t>
  </si>
  <si>
    <t>WI220715693</t>
  </si>
  <si>
    <t>MI2207140513</t>
  </si>
  <si>
    <t>WI22071570</t>
  </si>
  <si>
    <t>201110012781</t>
  </si>
  <si>
    <t>MI220713794</t>
  </si>
  <si>
    <t>WI220715741</t>
  </si>
  <si>
    <t>201130013909</t>
  </si>
  <si>
    <t>MI2207140918</t>
  </si>
  <si>
    <t>WI220715793</t>
  </si>
  <si>
    <t>201300024242</t>
  </si>
  <si>
    <t>MI2207141296</t>
  </si>
  <si>
    <t>WI220715800</t>
  </si>
  <si>
    <t>MI2207141341</t>
  </si>
  <si>
    <t>WI220715835</t>
  </si>
  <si>
    <t>201130014016</t>
  </si>
  <si>
    <t>MI2207141579</t>
  </si>
  <si>
    <t>WI220715869</t>
  </si>
  <si>
    <t>MI2207141937</t>
  </si>
  <si>
    <t>WI22071589</t>
  </si>
  <si>
    <t>MI220714038</t>
  </si>
  <si>
    <t>WI220716062</t>
  </si>
  <si>
    <t>MI2207143220</t>
  </si>
  <si>
    <t>WI220716118</t>
  </si>
  <si>
    <t>201340001025</t>
  </si>
  <si>
    <t>MI2207143948</t>
  </si>
  <si>
    <t>WI220716157</t>
  </si>
  <si>
    <t>MI2207144401</t>
  </si>
  <si>
    <t>WI220716159</t>
  </si>
  <si>
    <t>MI2207144436</t>
  </si>
  <si>
    <t>WI220716353</t>
  </si>
  <si>
    <t>201340001018</t>
  </si>
  <si>
    <t>MI2207146759</t>
  </si>
  <si>
    <t>Mohit Bilampelli</t>
  </si>
  <si>
    <t>Vikash Suryakanth Parmar</t>
  </si>
  <si>
    <t>WI220716354</t>
  </si>
  <si>
    <t>WI220716365</t>
  </si>
  <si>
    <t>WI220716500</t>
  </si>
  <si>
    <t>201340001055</t>
  </si>
  <si>
    <t>MI2207148393</t>
  </si>
  <si>
    <t>WI220716505</t>
  </si>
  <si>
    <t>201300017926</t>
  </si>
  <si>
    <t>MI2207148435</t>
  </si>
  <si>
    <t>WI220716512</t>
  </si>
  <si>
    <t>MI2207148442</t>
  </si>
  <si>
    <t>WI220716712</t>
  </si>
  <si>
    <t>201340001064</t>
  </si>
  <si>
    <t>MI2207150857</t>
  </si>
  <si>
    <t>Kalyani Mane</t>
  </si>
  <si>
    <t>WI220716723</t>
  </si>
  <si>
    <t>MI2207150946</t>
  </si>
  <si>
    <t>WI220716740</t>
  </si>
  <si>
    <t>WI220716946</t>
  </si>
  <si>
    <t>MI2207153770</t>
  </si>
  <si>
    <t>12-07-2022</t>
  </si>
  <si>
    <t>WI220717009</t>
  </si>
  <si>
    <t>WI220717058</t>
  </si>
  <si>
    <t>201330007439</t>
  </si>
  <si>
    <t>MI2207154721</t>
  </si>
  <si>
    <t>WI220717210</t>
  </si>
  <si>
    <t>201330007734</t>
  </si>
  <si>
    <t>MI2207155766</t>
  </si>
  <si>
    <t>WI220717226</t>
  </si>
  <si>
    <t>201100015147</t>
  </si>
  <si>
    <t>MI2207155934</t>
  </si>
  <si>
    <t>WI220717238</t>
  </si>
  <si>
    <t>201330007469</t>
  </si>
  <si>
    <t>MI2207156046</t>
  </si>
  <si>
    <t>WI220717247</t>
  </si>
  <si>
    <t>MI2207156139</t>
  </si>
  <si>
    <t>WI220717248</t>
  </si>
  <si>
    <t>MI2207156168</t>
  </si>
  <si>
    <t>WI220717281</t>
  </si>
  <si>
    <t>201100015238</t>
  </si>
  <si>
    <t>MI2207156704</t>
  </si>
  <si>
    <t>WI220717353</t>
  </si>
  <si>
    <t>MI2207157660</t>
  </si>
  <si>
    <t>WI220717354</t>
  </si>
  <si>
    <t>MI2207157667</t>
  </si>
  <si>
    <t>WI220717356</t>
  </si>
  <si>
    <t>MI2207157693</t>
  </si>
  <si>
    <t>WI220717358</t>
  </si>
  <si>
    <t>MI2207157673</t>
  </si>
  <si>
    <t>WI220717359</t>
  </si>
  <si>
    <t>MI2207157695</t>
  </si>
  <si>
    <t>WI220717474</t>
  </si>
  <si>
    <t>WI220717563</t>
  </si>
  <si>
    <t>WI220717944</t>
  </si>
  <si>
    <t>201300023100</t>
  </si>
  <si>
    <t>MI2207163705</t>
  </si>
  <si>
    <t>WI220718013</t>
  </si>
  <si>
    <t>MI2207164790</t>
  </si>
  <si>
    <t>WI220718038</t>
  </si>
  <si>
    <t>MI2207165144</t>
  </si>
  <si>
    <t>WI220718040</t>
  </si>
  <si>
    <t>MI2207165155</t>
  </si>
  <si>
    <t>WI22071815</t>
  </si>
  <si>
    <t>WI220718718</t>
  </si>
  <si>
    <t>201330007411</t>
  </si>
  <si>
    <t>MI2207169758</t>
  </si>
  <si>
    <t>WI220718726</t>
  </si>
  <si>
    <t>MI2207169799</t>
  </si>
  <si>
    <t>WI220719198</t>
  </si>
  <si>
    <t>201300023959</t>
  </si>
  <si>
    <t>MI2207174937</t>
  </si>
  <si>
    <t>WI220719199</t>
  </si>
  <si>
    <t>MI2207174947</t>
  </si>
  <si>
    <t>WI220719399</t>
  </si>
  <si>
    <t>201300024190</t>
  </si>
  <si>
    <t>MI2207177056</t>
  </si>
  <si>
    <t>13-07-2022</t>
  </si>
  <si>
    <t>WI220719553</t>
  </si>
  <si>
    <t>MI2207178094</t>
  </si>
  <si>
    <t>Sushant Bhambure</t>
  </si>
  <si>
    <t>WI220719557</t>
  </si>
  <si>
    <t>MI2207178113</t>
  </si>
  <si>
    <t>WI220719735</t>
  </si>
  <si>
    <t>MI2207179272</t>
  </si>
  <si>
    <t>Saloni Uttekar</t>
  </si>
  <si>
    <t>WI220720057</t>
  </si>
  <si>
    <t>MI2207182113</t>
  </si>
  <si>
    <t>WI22072007</t>
  </si>
  <si>
    <t>201330007442</t>
  </si>
  <si>
    <t>MI220717484</t>
  </si>
  <si>
    <t>WI220720071</t>
  </si>
  <si>
    <t>MI2207182374</t>
  </si>
  <si>
    <t>WI220720072</t>
  </si>
  <si>
    <t>MI2207182384</t>
  </si>
  <si>
    <t>WI22072017</t>
  </si>
  <si>
    <t>201330007519</t>
  </si>
  <si>
    <t>MI220717736</t>
  </si>
  <si>
    <t>WI220720180</t>
  </si>
  <si>
    <t>MI2207183506</t>
  </si>
  <si>
    <t>WI22072021</t>
  </si>
  <si>
    <t>MI220717756</t>
  </si>
  <si>
    <t>WI22072024</t>
  </si>
  <si>
    <t>MI220717796</t>
  </si>
  <si>
    <t>WI220720288</t>
  </si>
  <si>
    <t>WI220720305</t>
  </si>
  <si>
    <t>201130013951</t>
  </si>
  <si>
    <t>MI2207184666</t>
  </si>
  <si>
    <t>WI220720470</t>
  </si>
  <si>
    <t>WI220720529</t>
  </si>
  <si>
    <t>201300023983</t>
  </si>
  <si>
    <t>MI2207186676</t>
  </si>
  <si>
    <t>WI220720532</t>
  </si>
  <si>
    <t>MI2207186692</t>
  </si>
  <si>
    <t>WI220720539</t>
  </si>
  <si>
    <t>MI2207186695</t>
  </si>
  <si>
    <t>WI220720540</t>
  </si>
  <si>
    <t>MI2207186701</t>
  </si>
  <si>
    <t>WI220720541</t>
  </si>
  <si>
    <t>MI2207186686</t>
  </si>
  <si>
    <t>WI220720558</t>
  </si>
  <si>
    <t>201100015240</t>
  </si>
  <si>
    <t>MI2207186958</t>
  </si>
  <si>
    <t>WI220720559</t>
  </si>
  <si>
    <t>MI2207186965</t>
  </si>
  <si>
    <t>WI220720562</t>
  </si>
  <si>
    <t>MI2207187002</t>
  </si>
  <si>
    <t>WI220720684</t>
  </si>
  <si>
    <t>MI2207187949</t>
  </si>
  <si>
    <t>WI220720722</t>
  </si>
  <si>
    <t>MI2207188461</t>
  </si>
  <si>
    <t>WI220720804</t>
  </si>
  <si>
    <t>MI2207189092</t>
  </si>
  <si>
    <t>WI220720898</t>
  </si>
  <si>
    <t>MI2207190524</t>
  </si>
  <si>
    <t>WI220720900</t>
  </si>
  <si>
    <t>MI2207190531</t>
  </si>
  <si>
    <t>WI220720910</t>
  </si>
  <si>
    <t>WI220721036</t>
  </si>
  <si>
    <t>201300024010</t>
  </si>
  <si>
    <t>MI2207191834</t>
  </si>
  <si>
    <t>WI220721067</t>
  </si>
  <si>
    <t>WI220721227</t>
  </si>
  <si>
    <t>201340000876</t>
  </si>
  <si>
    <t>MI2207193724</t>
  </si>
  <si>
    <t>WI220721254</t>
  </si>
  <si>
    <t>201300024384</t>
  </si>
  <si>
    <t>MI2207194098</t>
  </si>
  <si>
    <t>WI220721269</t>
  </si>
  <si>
    <t>201130013999</t>
  </si>
  <si>
    <t>MI2207194432</t>
  </si>
  <si>
    <t>WI220721304</t>
  </si>
  <si>
    <t>WI220721369</t>
  </si>
  <si>
    <t>201110012901</t>
  </si>
  <si>
    <t>MI2207195684</t>
  </si>
  <si>
    <t>WI220721550</t>
  </si>
  <si>
    <t>201130013559</t>
  </si>
  <si>
    <t>MI2207197323</t>
  </si>
  <si>
    <t>WI22072156</t>
  </si>
  <si>
    <t>201330007417</t>
  </si>
  <si>
    <t>MI220719280</t>
  </si>
  <si>
    <t>WI220721750</t>
  </si>
  <si>
    <t>201330007815</t>
  </si>
  <si>
    <t>MI2207199494</t>
  </si>
  <si>
    <t>WI220721752</t>
  </si>
  <si>
    <t>201300023762</t>
  </si>
  <si>
    <t>MI2207199530</t>
  </si>
  <si>
    <t>WI220721755</t>
  </si>
  <si>
    <t>MI2207199548</t>
  </si>
  <si>
    <t>WI22072195</t>
  </si>
  <si>
    <t>WI220722000</t>
  </si>
  <si>
    <t>MI2207202132</t>
  </si>
  <si>
    <t>14-07-2022</t>
  </si>
  <si>
    <t>WI220722214</t>
  </si>
  <si>
    <t>201110012947</t>
  </si>
  <si>
    <t>MI2207204760</t>
  </si>
  <si>
    <t>WI220722216</t>
  </si>
  <si>
    <t>MI2207204770</t>
  </si>
  <si>
    <t>WI220722239</t>
  </si>
  <si>
    <t>MI2207204923</t>
  </si>
  <si>
    <t>WI220722317</t>
  </si>
  <si>
    <t>MI2207205969</t>
  </si>
  <si>
    <t>WI220722321</t>
  </si>
  <si>
    <t>MI2207206004</t>
  </si>
  <si>
    <t>WI220722324</t>
  </si>
  <si>
    <t>MI2207206031</t>
  </si>
  <si>
    <t>WI220722325</t>
  </si>
  <si>
    <t>MI2207206048</t>
  </si>
  <si>
    <t>WI220722327</t>
  </si>
  <si>
    <t>MI2207206060</t>
  </si>
  <si>
    <t>WI220722408</t>
  </si>
  <si>
    <t>WI220722426</t>
  </si>
  <si>
    <t>201110012961</t>
  </si>
  <si>
    <t>MI2207206952</t>
  </si>
  <si>
    <t>WI220722499</t>
  </si>
  <si>
    <t>201300023982</t>
  </si>
  <si>
    <t>MI2207207662</t>
  </si>
  <si>
    <t>WI22072250</t>
  </si>
  <si>
    <t>201330007695</t>
  </si>
  <si>
    <t>MI220720289</t>
  </si>
  <si>
    <t>WI22072252</t>
  </si>
  <si>
    <t>MI220720296</t>
  </si>
  <si>
    <t>WI220722678</t>
  </si>
  <si>
    <t>201300023449</t>
  </si>
  <si>
    <t>MI2207209154</t>
  </si>
  <si>
    <t>WI220722681</t>
  </si>
  <si>
    <t>MI2207209169</t>
  </si>
  <si>
    <t>WI220722684</t>
  </si>
  <si>
    <t>MI2207209211</t>
  </si>
  <si>
    <t>WI220722687</t>
  </si>
  <si>
    <t>MI2207209224</t>
  </si>
  <si>
    <t>WI220722688</t>
  </si>
  <si>
    <t>MI2207209276</t>
  </si>
  <si>
    <t>WI220722689</t>
  </si>
  <si>
    <t>MI2207209297</t>
  </si>
  <si>
    <t>WI220722691</t>
  </si>
  <si>
    <t>MI2207209303</t>
  </si>
  <si>
    <t>WI220722692</t>
  </si>
  <si>
    <t>MI2207209313</t>
  </si>
  <si>
    <t>WI220722693</t>
  </si>
  <si>
    <t>MI2207209324</t>
  </si>
  <si>
    <t>WI220722696</t>
  </si>
  <si>
    <t>MI2207209337</t>
  </si>
  <si>
    <t>Nikita Mandage</t>
  </si>
  <si>
    <t>WI220722697</t>
  </si>
  <si>
    <t>MI2207209343</t>
  </si>
  <si>
    <t>WI220722698</t>
  </si>
  <si>
    <t>MI2207209357</t>
  </si>
  <si>
    <t>WI220722709</t>
  </si>
  <si>
    <t>201110012959</t>
  </si>
  <si>
    <t>MI2207209440</t>
  </si>
  <si>
    <t>WI220722760</t>
  </si>
  <si>
    <t>201300024311</t>
  </si>
  <si>
    <t>MI2207210043</t>
  </si>
  <si>
    <t>WI220722781</t>
  </si>
  <si>
    <t>MI2207210203</t>
  </si>
  <si>
    <t>WI220722790</t>
  </si>
  <si>
    <t>MI2207210442</t>
  </si>
  <si>
    <t>WI220722817</t>
  </si>
  <si>
    <t>201330007663</t>
  </si>
  <si>
    <t>MI2207210679</t>
  </si>
  <si>
    <t>WI220722818</t>
  </si>
  <si>
    <t>MI2207210673</t>
  </si>
  <si>
    <t>WI220722821</t>
  </si>
  <si>
    <t>MI2207210705</t>
  </si>
  <si>
    <t>WI220722822</t>
  </si>
  <si>
    <t>MI2207210718</t>
  </si>
  <si>
    <t>WI220722823</t>
  </si>
  <si>
    <t>MI2207210744</t>
  </si>
  <si>
    <t>WI220722824</t>
  </si>
  <si>
    <t>MI2207210756</t>
  </si>
  <si>
    <t>WI220722999</t>
  </si>
  <si>
    <t>201110012955</t>
  </si>
  <si>
    <t>MI2207212848</t>
  </si>
  <si>
    <t>WI220723246</t>
  </si>
  <si>
    <t>201330007845</t>
  </si>
  <si>
    <t>MI2207215124</t>
  </si>
  <si>
    <t>WI220723412</t>
  </si>
  <si>
    <t>201340001099</t>
  </si>
  <si>
    <t>MI2207217195</t>
  </si>
  <si>
    <t>WI220723618</t>
  </si>
  <si>
    <t>201300024338</t>
  </si>
  <si>
    <t>MI2207219237</t>
  </si>
  <si>
    <t>WI220723619</t>
  </si>
  <si>
    <t>201110012505</t>
  </si>
  <si>
    <t>MI2207219247</t>
  </si>
  <si>
    <t>WI220723622</t>
  </si>
  <si>
    <t>MI2207219260</t>
  </si>
  <si>
    <t>WI220723624</t>
  </si>
  <si>
    <t>MI2207219268</t>
  </si>
  <si>
    <t>WI220723625</t>
  </si>
  <si>
    <t>MI2207219271</t>
  </si>
  <si>
    <t>WI220723627</t>
  </si>
  <si>
    <t>MI2207219281</t>
  </si>
  <si>
    <t>WI220723628</t>
  </si>
  <si>
    <t>MI2207219297</t>
  </si>
  <si>
    <t>WI220723639</t>
  </si>
  <si>
    <t>WI220723674</t>
  </si>
  <si>
    <t>WI22072370</t>
  </si>
  <si>
    <t>201110012931</t>
  </si>
  <si>
    <t>MI220721004</t>
  </si>
  <si>
    <t>WI220723907</t>
  </si>
  <si>
    <t>MI2207222726</t>
  </si>
  <si>
    <t>WI220723914</t>
  </si>
  <si>
    <t>MI2207222804</t>
  </si>
  <si>
    <t>WI220723925</t>
  </si>
  <si>
    <t>MI2207222910</t>
  </si>
  <si>
    <t>WI220724001</t>
  </si>
  <si>
    <t>MI2207224053</t>
  </si>
  <si>
    <t>WI220724003</t>
  </si>
  <si>
    <t>MI2207224056</t>
  </si>
  <si>
    <t>WI220724172</t>
  </si>
  <si>
    <t>MI2207226043</t>
  </si>
  <si>
    <t>15-07-2022</t>
  </si>
  <si>
    <t>WI220724218</t>
  </si>
  <si>
    <t>MI2207226725</t>
  </si>
  <si>
    <t>WI220724306</t>
  </si>
  <si>
    <t>MI2207227710</t>
  </si>
  <si>
    <t>WI220724307</t>
  </si>
  <si>
    <t>MI2207227718</t>
  </si>
  <si>
    <t>WI220724535</t>
  </si>
  <si>
    <t>MI2207229805</t>
  </si>
  <si>
    <t>WI22072455</t>
  </si>
  <si>
    <t>WI220724877</t>
  </si>
  <si>
    <t>MI2207232509</t>
  </si>
  <si>
    <t>WI220724895</t>
  </si>
  <si>
    <t>201110012962</t>
  </si>
  <si>
    <t>MI2207232587</t>
  </si>
  <si>
    <t>WI220725010</t>
  </si>
  <si>
    <t>MI2207234035</t>
  </si>
  <si>
    <t>WI220725092</t>
  </si>
  <si>
    <t>201300020305</t>
  </si>
  <si>
    <t>MI2207235019</t>
  </si>
  <si>
    <t>WI220725095</t>
  </si>
  <si>
    <t>MI2207235023</t>
  </si>
  <si>
    <t>WI220725096</t>
  </si>
  <si>
    <t>MI2207235029</t>
  </si>
  <si>
    <t>WI220725097</t>
  </si>
  <si>
    <t>MI2207235065</t>
  </si>
  <si>
    <t>WI220725098</t>
  </si>
  <si>
    <t>MI2207235073</t>
  </si>
  <si>
    <t>WI220725129</t>
  </si>
  <si>
    <t>WI22072513</t>
  </si>
  <si>
    <t>201300023911</t>
  </si>
  <si>
    <t>MI220722344</t>
  </si>
  <si>
    <t>Supriya Khape</t>
  </si>
  <si>
    <t>WI22072542</t>
  </si>
  <si>
    <t>MI220722607</t>
  </si>
  <si>
    <t>WI22072543</t>
  </si>
  <si>
    <t>MI220722609</t>
  </si>
  <si>
    <t>WI22072551</t>
  </si>
  <si>
    <t>MI220722747</t>
  </si>
  <si>
    <t>WI220725603</t>
  </si>
  <si>
    <t>MI2207239449</t>
  </si>
  <si>
    <t>WI220725678</t>
  </si>
  <si>
    <t>201330020124</t>
  </si>
  <si>
    <t>MI2207240065</t>
  </si>
  <si>
    <t>WI220726047</t>
  </si>
  <si>
    <t>MI2207242999</t>
  </si>
  <si>
    <t>WI220726049</t>
  </si>
  <si>
    <t>MI2207243037</t>
  </si>
  <si>
    <t>WI220726135</t>
  </si>
  <si>
    <t>MI2207244307</t>
  </si>
  <si>
    <t>WI220726194</t>
  </si>
  <si>
    <t>201330007809</t>
  </si>
  <si>
    <t>MI2207245166</t>
  </si>
  <si>
    <t>Sanjana Uttekar</t>
  </si>
  <si>
    <t>WI220726195</t>
  </si>
  <si>
    <t>MI2207245170</t>
  </si>
  <si>
    <t>WI220726219</t>
  </si>
  <si>
    <t>201300024420</t>
  </si>
  <si>
    <t>MI2207245375</t>
  </si>
  <si>
    <t>16-07-2022</t>
  </si>
  <si>
    <t>WI220726902</t>
  </si>
  <si>
    <t>MI2207252614</t>
  </si>
  <si>
    <t>18-07-2022</t>
  </si>
  <si>
    <t>WI220727001</t>
  </si>
  <si>
    <t>MI2207253479</t>
  </si>
  <si>
    <t>WI220727079</t>
  </si>
  <si>
    <t>MI2207254277</t>
  </si>
  <si>
    <t>WI220727202</t>
  </si>
  <si>
    <t>MI2207255044</t>
  </si>
  <si>
    <t>WI220727204</t>
  </si>
  <si>
    <t>MI2207255114</t>
  </si>
  <si>
    <t>WI220727314</t>
  </si>
  <si>
    <t>201130013804</t>
  </si>
  <si>
    <t>MI2207256800</t>
  </si>
  <si>
    <t>WI220727331</t>
  </si>
  <si>
    <t>201340001100</t>
  </si>
  <si>
    <t>MI2207257021</t>
  </si>
  <si>
    <t>WI220727376</t>
  </si>
  <si>
    <t>201340001070</t>
  </si>
  <si>
    <t>MI2207257355</t>
  </si>
  <si>
    <t>WI220727676</t>
  </si>
  <si>
    <t>201340001094</t>
  </si>
  <si>
    <t>MI2207259916</t>
  </si>
  <si>
    <t>WI220727783</t>
  </si>
  <si>
    <t>MI2207261076</t>
  </si>
  <si>
    <t>WI220728008</t>
  </si>
  <si>
    <t>MI2207263365</t>
  </si>
  <si>
    <t>WI220728087</t>
  </si>
  <si>
    <t>201330007600</t>
  </si>
  <si>
    <t>MI2207263974</t>
  </si>
  <si>
    <t>WI220728494</t>
  </si>
  <si>
    <t>201330007730</t>
  </si>
  <si>
    <t>MI2207269166</t>
  </si>
  <si>
    <t>WI220728495</t>
  </si>
  <si>
    <t>MI2207269163</t>
  </si>
  <si>
    <t>WI220728641</t>
  </si>
  <si>
    <t>Malleshwari Bonla</t>
  </si>
  <si>
    <t>19-07-2022</t>
  </si>
  <si>
    <t>WI220728642</t>
  </si>
  <si>
    <t>WI220728810</t>
  </si>
  <si>
    <t>MI2207271841</t>
  </si>
  <si>
    <t>WI220728900</t>
  </si>
  <si>
    <t>201300024429</t>
  </si>
  <si>
    <t>MI2207272998</t>
  </si>
  <si>
    <t>WI220728901</t>
  </si>
  <si>
    <t>MI2207273008</t>
  </si>
  <si>
    <t>WI220728908</t>
  </si>
  <si>
    <t>MI2207273099</t>
  </si>
  <si>
    <t>WI220728909</t>
  </si>
  <si>
    <t>MI2207273062</t>
  </si>
  <si>
    <t>WI220728911</t>
  </si>
  <si>
    <t>MI2207273064</t>
  </si>
  <si>
    <t>WI220728914</t>
  </si>
  <si>
    <t>MI2207273069</t>
  </si>
  <si>
    <t>WI220728997</t>
  </si>
  <si>
    <t>201300024379</t>
  </si>
  <si>
    <t>MI2207274067</t>
  </si>
  <si>
    <t>WI220729000</t>
  </si>
  <si>
    <t>MI2207274072</t>
  </si>
  <si>
    <t>WI220729025</t>
  </si>
  <si>
    <t>201340001039</t>
  </si>
  <si>
    <t>MI2207274334</t>
  </si>
  <si>
    <t>WI220729059</t>
  </si>
  <si>
    <t>201300023104</t>
  </si>
  <si>
    <t>MI2207274613</t>
  </si>
  <si>
    <t>Nayan Naramshettiwar</t>
  </si>
  <si>
    <t>WI220729062</t>
  </si>
  <si>
    <t>MI2207274767</t>
  </si>
  <si>
    <t>WI220729066</t>
  </si>
  <si>
    <t>MI2207274818</t>
  </si>
  <si>
    <t>WI220729069</t>
  </si>
  <si>
    <t>201130014050</t>
  </si>
  <si>
    <t>MI2207274897</t>
  </si>
  <si>
    <t>WI220729075</t>
  </si>
  <si>
    <t>MI2207274951</t>
  </si>
  <si>
    <t>WI220729076</t>
  </si>
  <si>
    <t>201130013952</t>
  </si>
  <si>
    <t>MI2207274977</t>
  </si>
  <si>
    <t>WI220729095</t>
  </si>
  <si>
    <t>MI2207275197</t>
  </si>
  <si>
    <t>WI220729097</t>
  </si>
  <si>
    <t>MI2207275236</t>
  </si>
  <si>
    <t>WI220729100</t>
  </si>
  <si>
    <t>MI2207275256</t>
  </si>
  <si>
    <t>WI220729101</t>
  </si>
  <si>
    <t>MI2207275276</t>
  </si>
  <si>
    <t>WI220729541</t>
  </si>
  <si>
    <t>WI220729569</t>
  </si>
  <si>
    <t>201300024440</t>
  </si>
  <si>
    <t>MI2207279294</t>
  </si>
  <si>
    <t>WI220729581</t>
  </si>
  <si>
    <t>MI2207279450</t>
  </si>
  <si>
    <t>WI220729592</t>
  </si>
  <si>
    <t>MI2207279574</t>
  </si>
  <si>
    <t>WI220729788</t>
  </si>
  <si>
    <t>MI2207281633</t>
  </si>
  <si>
    <t>WI220729906</t>
  </si>
  <si>
    <t>201340000767</t>
  </si>
  <si>
    <t>MI2207282939</t>
  </si>
  <si>
    <t>WI220729991</t>
  </si>
  <si>
    <t>MI2207283467</t>
  </si>
  <si>
    <t>WI220730004</t>
  </si>
  <si>
    <t>MI2207283490</t>
  </si>
  <si>
    <t>WI220730233</t>
  </si>
  <si>
    <t>MI2207285528</t>
  </si>
  <si>
    <t>WI220730235</t>
  </si>
  <si>
    <t>MI2207285480</t>
  </si>
  <si>
    <t>WI220730251</t>
  </si>
  <si>
    <t>MI2207285507</t>
  </si>
  <si>
    <t>WI220730269</t>
  </si>
  <si>
    <t>MI2207285765</t>
  </si>
  <si>
    <t>WI220730270</t>
  </si>
  <si>
    <t>MI2207285801</t>
  </si>
  <si>
    <t>WI220730274</t>
  </si>
  <si>
    <t>201300023339</t>
  </si>
  <si>
    <t>MI2207285855</t>
  </si>
  <si>
    <t>WI220730340</t>
  </si>
  <si>
    <t>201100015214</t>
  </si>
  <si>
    <t>MI2207286463</t>
  </si>
  <si>
    <t>WI220730391</t>
  </si>
  <si>
    <t>MI2207286957</t>
  </si>
  <si>
    <t>WI220730518</t>
  </si>
  <si>
    <t>WI220730538</t>
  </si>
  <si>
    <t>WI220731067</t>
  </si>
  <si>
    <t>201330007837</t>
  </si>
  <si>
    <t>MI2207295184</t>
  </si>
  <si>
    <t>WI220731229</t>
  </si>
  <si>
    <t>20-07-2022</t>
  </si>
  <si>
    <t>WI220731325</t>
  </si>
  <si>
    <t>MI2207297288</t>
  </si>
  <si>
    <t>WI220731326</t>
  </si>
  <si>
    <t>MI2207297289</t>
  </si>
  <si>
    <t>WI220731327</t>
  </si>
  <si>
    <t>MI2207297292</t>
  </si>
  <si>
    <t>WI220731328</t>
  </si>
  <si>
    <t>MI2207297305</t>
  </si>
  <si>
    <t>WI220731330</t>
  </si>
  <si>
    <t>MI2207297316</t>
  </si>
  <si>
    <t>WI220731331</t>
  </si>
  <si>
    <t>MI2207297322</t>
  </si>
  <si>
    <t>WI220731346</t>
  </si>
  <si>
    <t>MI2207297404</t>
  </si>
  <si>
    <t>WI220731416</t>
  </si>
  <si>
    <t>MI2207298233</t>
  </si>
  <si>
    <t>WI220731600</t>
  </si>
  <si>
    <t>201340001035</t>
  </si>
  <si>
    <t>MI2207299679</t>
  </si>
  <si>
    <t>WI220731602</t>
  </si>
  <si>
    <t>MI2207299661</t>
  </si>
  <si>
    <t>WI220731635</t>
  </si>
  <si>
    <t>201340001085</t>
  </si>
  <si>
    <t>MI2207300120</t>
  </si>
  <si>
    <t>WI220731651</t>
  </si>
  <si>
    <t>201130013995</t>
  </si>
  <si>
    <t>MI2207300342</t>
  </si>
  <si>
    <t>WI220731806</t>
  </si>
  <si>
    <t>201340001034</t>
  </si>
  <si>
    <t>MI2207301495</t>
  </si>
  <si>
    <t>WI22073189</t>
  </si>
  <si>
    <t>MI220728303</t>
  </si>
  <si>
    <t>05-07-2022</t>
  </si>
  <si>
    <t>WI22073190</t>
  </si>
  <si>
    <t>MI220728311</t>
  </si>
  <si>
    <t>WI22073192</t>
  </si>
  <si>
    <t>MI220728339</t>
  </si>
  <si>
    <t>WI220731927</t>
  </si>
  <si>
    <t>201130013966</t>
  </si>
  <si>
    <t>MI2207302476</t>
  </si>
  <si>
    <t>WI22073194</t>
  </si>
  <si>
    <t>MI220728350</t>
  </si>
  <si>
    <t>WI22073195</t>
  </si>
  <si>
    <t>MI220728355</t>
  </si>
  <si>
    <t>WI220731970</t>
  </si>
  <si>
    <t>201300024397</t>
  </si>
  <si>
    <t>MI2207303000</t>
  </si>
  <si>
    <t>WI220732058</t>
  </si>
  <si>
    <t>MI2207303543</t>
  </si>
  <si>
    <t>WI220732169</t>
  </si>
  <si>
    <t>201330007637</t>
  </si>
  <si>
    <t>MI2207304765</t>
  </si>
  <si>
    <t>WI220732170</t>
  </si>
  <si>
    <t>MI2207304788</t>
  </si>
  <si>
    <t>WI220732189</t>
  </si>
  <si>
    <t>MI2207305037</t>
  </si>
  <si>
    <t>WI220732270</t>
  </si>
  <si>
    <t>201340000998</t>
  </si>
  <si>
    <t>MI2207305648</t>
  </si>
  <si>
    <t>WI220732313</t>
  </si>
  <si>
    <t>WI220732320</t>
  </si>
  <si>
    <t>WI220732988</t>
  </si>
  <si>
    <t>201100015228</t>
  </si>
  <si>
    <t>MI2207314147</t>
  </si>
  <si>
    <t>Sunny Yadav</t>
  </si>
  <si>
    <t>WI220733220</t>
  </si>
  <si>
    <t>MI2207316904</t>
  </si>
  <si>
    <t>WI220733224</t>
  </si>
  <si>
    <t>MI2207316912</t>
  </si>
  <si>
    <t>WI220733226</t>
  </si>
  <si>
    <t>MI2207316952</t>
  </si>
  <si>
    <t>WI220733327</t>
  </si>
  <si>
    <t>MI2207318191</t>
  </si>
  <si>
    <t>WI220733329</t>
  </si>
  <si>
    <t>MI2207318192</t>
  </si>
  <si>
    <t>WI220733330</t>
  </si>
  <si>
    <t>MI2207318255</t>
  </si>
  <si>
    <t>WI220733358</t>
  </si>
  <si>
    <t>201110012978</t>
  </si>
  <si>
    <t>MI2207318985</t>
  </si>
  <si>
    <t>WI220733359</t>
  </si>
  <si>
    <t>MI2207318983</t>
  </si>
  <si>
    <t>WI220733368</t>
  </si>
  <si>
    <t>21-07-2022</t>
  </si>
  <si>
    <t>WI220733372</t>
  </si>
  <si>
    <t>201330007834</t>
  </si>
  <si>
    <t>MI2207319493</t>
  </si>
  <si>
    <t>WI220733373</t>
  </si>
  <si>
    <t>MI2207319499</t>
  </si>
  <si>
    <t>WI220733374</t>
  </si>
  <si>
    <t>MI2207319501</t>
  </si>
  <si>
    <t>WI220733375</t>
  </si>
  <si>
    <t>WI220733579</t>
  </si>
  <si>
    <t>201130014030</t>
  </si>
  <si>
    <t>MI2207321757</t>
  </si>
  <si>
    <t>WI220733601</t>
  </si>
  <si>
    <t>MI2207322036</t>
  </si>
  <si>
    <t>WI220733645</t>
  </si>
  <si>
    <t>MI2207322527</t>
  </si>
  <si>
    <t>WI220733863</t>
  </si>
  <si>
    <t>201300024229</t>
  </si>
  <si>
    <t>MI2207323958</t>
  </si>
  <si>
    <t>WI220733865</t>
  </si>
  <si>
    <t>MI2207323968</t>
  </si>
  <si>
    <t>WI220733874</t>
  </si>
  <si>
    <t>MI2207324031</t>
  </si>
  <si>
    <t>WI220733890</t>
  </si>
  <si>
    <t>201300024390</t>
  </si>
  <si>
    <t>MI2207324192</t>
  </si>
  <si>
    <t>WI220734094</t>
  </si>
  <si>
    <t>201130014008</t>
  </si>
  <si>
    <t>MI2207325963</t>
  </si>
  <si>
    <t>WI220734114</t>
  </si>
  <si>
    <t>201300024357</t>
  </si>
  <si>
    <t>MI2207326088</t>
  </si>
  <si>
    <t>WI220734135</t>
  </si>
  <si>
    <t>201300024438</t>
  </si>
  <si>
    <t>MI2207326485</t>
  </si>
  <si>
    <t>WI220734154</t>
  </si>
  <si>
    <t>WI220734252</t>
  </si>
  <si>
    <t>201330007810</t>
  </si>
  <si>
    <t>MI2207327487</t>
  </si>
  <si>
    <t>WI220734256</t>
  </si>
  <si>
    <t>MI2207327503</t>
  </si>
  <si>
    <t>Swapnil Kadam</t>
  </si>
  <si>
    <t>WI220734321</t>
  </si>
  <si>
    <t>MI2207327909</t>
  </si>
  <si>
    <t>WI220734446</t>
  </si>
  <si>
    <t>MI2207329419</t>
  </si>
  <si>
    <t>WI220734447</t>
  </si>
  <si>
    <t>201330007320</t>
  </si>
  <si>
    <t>MI2207329446</t>
  </si>
  <si>
    <t>WI220734448</t>
  </si>
  <si>
    <t>MI2207329479</t>
  </si>
  <si>
    <t>WI220734449</t>
  </si>
  <si>
    <t>MI2207329498</t>
  </si>
  <si>
    <t>WI220734450</t>
  </si>
  <si>
    <t>MI2207329518</t>
  </si>
  <si>
    <t>WI220734453</t>
  </si>
  <si>
    <t>MI2207329542</t>
  </si>
  <si>
    <t>WI220734456</t>
  </si>
  <si>
    <t>MI2207329551</t>
  </si>
  <si>
    <t>WI22073463</t>
  </si>
  <si>
    <t>MI220729665</t>
  </si>
  <si>
    <t>WI220734700</t>
  </si>
  <si>
    <t>201330007883</t>
  </si>
  <si>
    <t>MI2207331814</t>
  </si>
  <si>
    <t>WI220734775</t>
  </si>
  <si>
    <t>MI2207332407</t>
  </si>
  <si>
    <t>WI220735045</t>
  </si>
  <si>
    <t>WI22073510</t>
  </si>
  <si>
    <t>MI220730218</t>
  </si>
  <si>
    <t>WI220735138</t>
  </si>
  <si>
    <t>201300024449</t>
  </si>
  <si>
    <t>MI2207335247</t>
  </si>
  <si>
    <t>WI220735147</t>
  </si>
  <si>
    <t>MI2207335352</t>
  </si>
  <si>
    <t>WI220735273</t>
  </si>
  <si>
    <t>MI2207336800</t>
  </si>
  <si>
    <t>WI22073560</t>
  </si>
  <si>
    <t>WI220735776</t>
  </si>
  <si>
    <t>MI2207341560</t>
  </si>
  <si>
    <t>WI220735781</t>
  </si>
  <si>
    <t>MI2207341578</t>
  </si>
  <si>
    <t>WI220735790</t>
  </si>
  <si>
    <t>201330007852</t>
  </si>
  <si>
    <t>MI2207341684</t>
  </si>
  <si>
    <t>WI22073580</t>
  </si>
  <si>
    <t>MI220730648</t>
  </si>
  <si>
    <t>WI220735893</t>
  </si>
  <si>
    <t>MI2207342697</t>
  </si>
  <si>
    <t>22-07-2022</t>
  </si>
  <si>
    <t>WI22073620</t>
  </si>
  <si>
    <t>MI220730915</t>
  </si>
  <si>
    <t>WI220736215</t>
  </si>
  <si>
    <t>201330007793</t>
  </si>
  <si>
    <t>MI2207345159</t>
  </si>
  <si>
    <t>WI220736290</t>
  </si>
  <si>
    <t>201330007902</t>
  </si>
  <si>
    <t>MI2207345698</t>
  </si>
  <si>
    <t>WI220736319</t>
  </si>
  <si>
    <t>201130014066</t>
  </si>
  <si>
    <t>MI2207346046</t>
  </si>
  <si>
    <t>WI220736321</t>
  </si>
  <si>
    <t>MI2207346049</t>
  </si>
  <si>
    <t>WI220736384</t>
  </si>
  <si>
    <t>WI220736499</t>
  </si>
  <si>
    <t>MI2207347859</t>
  </si>
  <si>
    <t>WI220736504</t>
  </si>
  <si>
    <t>MI2207347942</t>
  </si>
  <si>
    <t>WI220736558</t>
  </si>
  <si>
    <t>MI2207348196</t>
  </si>
  <si>
    <t>WI220736634</t>
  </si>
  <si>
    <t>MI2207348767</t>
  </si>
  <si>
    <t>Sherri Plooster</t>
  </si>
  <si>
    <t>WI220736642</t>
  </si>
  <si>
    <t>MI2207348879</t>
  </si>
  <si>
    <t>WI220736645</t>
  </si>
  <si>
    <t>MI2207348949</t>
  </si>
  <si>
    <t>WI220736870</t>
  </si>
  <si>
    <t>MI2207351130</t>
  </si>
  <si>
    <t>WI220736955</t>
  </si>
  <si>
    <t>201330007896</t>
  </si>
  <si>
    <t>MI2207351976</t>
  </si>
  <si>
    <t>WI22073708</t>
  </si>
  <si>
    <t>MI220731512</t>
  </si>
  <si>
    <t>WI22073711</t>
  </si>
  <si>
    <t>MI220731525</t>
  </si>
  <si>
    <t>WI22073712</t>
  </si>
  <si>
    <t>MI220731540</t>
  </si>
  <si>
    <t>WI220737141</t>
  </si>
  <si>
    <t>201300024370</t>
  </si>
  <si>
    <t>MI2207353082</t>
  </si>
  <si>
    <t>WI220737229</t>
  </si>
  <si>
    <t>WI220737231</t>
  </si>
  <si>
    <t>WI220737238</t>
  </si>
  <si>
    <t>MI2207354054</t>
  </si>
  <si>
    <t>WI22073726</t>
  </si>
  <si>
    <t>201300023487</t>
  </si>
  <si>
    <t>MI220731653</t>
  </si>
  <si>
    <t>WI220737461</t>
  </si>
  <si>
    <t>MI2207356833</t>
  </si>
  <si>
    <t>WI22073748</t>
  </si>
  <si>
    <t>MI220731974</t>
  </si>
  <si>
    <t>Aparna Chavan</t>
  </si>
  <si>
    <t>WI220737674</t>
  </si>
  <si>
    <t>201300019494</t>
  </si>
  <si>
    <t>MI2207359111</t>
  </si>
  <si>
    <t>WI220737680</t>
  </si>
  <si>
    <t>MI2207359216</t>
  </si>
  <si>
    <t>WI220737711</t>
  </si>
  <si>
    <t>WI220737766</t>
  </si>
  <si>
    <t>201300020534</t>
  </si>
  <si>
    <t>MI2207359724</t>
  </si>
  <si>
    <t>WI220737770</t>
  </si>
  <si>
    <t>MI2207359730</t>
  </si>
  <si>
    <t>WI220737773</t>
  </si>
  <si>
    <t>MI2207359740</t>
  </si>
  <si>
    <t>WI220737775</t>
  </si>
  <si>
    <t>MI2207359754</t>
  </si>
  <si>
    <t>WI220737776</t>
  </si>
  <si>
    <t>MI2207359766</t>
  </si>
  <si>
    <t>WI220737778</t>
  </si>
  <si>
    <t>MI2207359783</t>
  </si>
  <si>
    <t>WI220737782</t>
  </si>
  <si>
    <t>MI2207359907</t>
  </si>
  <si>
    <t>WI220737910</t>
  </si>
  <si>
    <t>WI220738168</t>
  </si>
  <si>
    <t>201300024400</t>
  </si>
  <si>
    <t>MI2207362986</t>
  </si>
  <si>
    <t>Prajakta Jagannath Mane</t>
  </si>
  <si>
    <t>WI22073818</t>
  </si>
  <si>
    <t>201300024128</t>
  </si>
  <si>
    <t>MI220732559</t>
  </si>
  <si>
    <t>WI22073819</t>
  </si>
  <si>
    <t>WI22073821</t>
  </si>
  <si>
    <t>MI220732570</t>
  </si>
  <si>
    <t>WI22073822</t>
  </si>
  <si>
    <t>MI220732582</t>
  </si>
  <si>
    <t>WI22073824</t>
  </si>
  <si>
    <t>MI220732593</t>
  </si>
  <si>
    <t>WI22073825</t>
  </si>
  <si>
    <t>MI220732614</t>
  </si>
  <si>
    <t>WI22073826</t>
  </si>
  <si>
    <t>MI220732632</t>
  </si>
  <si>
    <t>WI22073828</t>
  </si>
  <si>
    <t>MI220732652</t>
  </si>
  <si>
    <t>WI220738407</t>
  </si>
  <si>
    <t>MI2207366414</t>
  </si>
  <si>
    <t>25-07-2022</t>
  </si>
  <si>
    <t>WI220738422</t>
  </si>
  <si>
    <t>MI2207366710</t>
  </si>
  <si>
    <t>WI220738431</t>
  </si>
  <si>
    <t>MI2207366777</t>
  </si>
  <si>
    <t>WI220738494</t>
  </si>
  <si>
    <t>WI220738500</t>
  </si>
  <si>
    <t>WI220738591</t>
  </si>
  <si>
    <t>MI2207367853</t>
  </si>
  <si>
    <t>WI220738603</t>
  </si>
  <si>
    <t>MI2207367947</t>
  </si>
  <si>
    <t>WI220738831</t>
  </si>
  <si>
    <t>201300023930</t>
  </si>
  <si>
    <t>MI2207369431</t>
  </si>
  <si>
    <t>WI220738857</t>
  </si>
  <si>
    <t>201340001107</t>
  </si>
  <si>
    <t>MI2207369627</t>
  </si>
  <si>
    <t>WI220738962</t>
  </si>
  <si>
    <t>MI2207370570</t>
  </si>
  <si>
    <t>WI220738965</t>
  </si>
  <si>
    <t>MI2207370616</t>
  </si>
  <si>
    <t>WI220738967</t>
  </si>
  <si>
    <t>MI2207370647</t>
  </si>
  <si>
    <t>WI220738972</t>
  </si>
  <si>
    <t>MI2207370794</t>
  </si>
  <si>
    <t>WI220738976</t>
  </si>
  <si>
    <t>MI2207370806</t>
  </si>
  <si>
    <t>WI220739712</t>
  </si>
  <si>
    <t>201330007818</t>
  </si>
  <si>
    <t>MI2207376314</t>
  </si>
  <si>
    <t>WI220739713</t>
  </si>
  <si>
    <t>MI2207376330</t>
  </si>
  <si>
    <t>WI220739725</t>
  </si>
  <si>
    <t>201340001071</t>
  </si>
  <si>
    <t>MI2207376279</t>
  </si>
  <si>
    <t>WI220739767</t>
  </si>
  <si>
    <t>201110012979</t>
  </si>
  <si>
    <t>MI2207376804</t>
  </si>
  <si>
    <t>WI220739791</t>
  </si>
  <si>
    <t>201330007731</t>
  </si>
  <si>
    <t>MI2207376944</t>
  </si>
  <si>
    <t>WI220739896</t>
  </si>
  <si>
    <t>WI220739985</t>
  </si>
  <si>
    <t>MI2207379256</t>
  </si>
  <si>
    <t>WI22074001</t>
  </si>
  <si>
    <t>201300024189</t>
  </si>
  <si>
    <t>MI220734378</t>
  </si>
  <si>
    <t>WI220740356</t>
  </si>
  <si>
    <t>201130014053</t>
  </si>
  <si>
    <t>MI2207383183</t>
  </si>
  <si>
    <t>WI220740484</t>
  </si>
  <si>
    <t>WI220740603</t>
  </si>
  <si>
    <t>201330007935</t>
  </si>
  <si>
    <t>MI2207385806</t>
  </si>
  <si>
    <t>WI220740606</t>
  </si>
  <si>
    <t>MI2207385810</t>
  </si>
  <si>
    <t>WI220740609</t>
  </si>
  <si>
    <t>MI2207385812</t>
  </si>
  <si>
    <t>WI220740610</t>
  </si>
  <si>
    <t>MI2207385834</t>
  </si>
  <si>
    <t>WI220740918</t>
  </si>
  <si>
    <t>201300024553</t>
  </si>
  <si>
    <t>MI2207389163</t>
  </si>
  <si>
    <t>WI220740987</t>
  </si>
  <si>
    <t>MI2207389766</t>
  </si>
  <si>
    <t>WI220741220</t>
  </si>
  <si>
    <t>MI2207392014</t>
  </si>
  <si>
    <t>26-07-2022</t>
  </si>
  <si>
    <t>WI220741260</t>
  </si>
  <si>
    <t>201130013961</t>
  </si>
  <si>
    <t>MI2207392344</t>
  </si>
  <si>
    <t>WI220741431</t>
  </si>
  <si>
    <t>MI2207394123</t>
  </si>
  <si>
    <t>WI220741488</t>
  </si>
  <si>
    <t>MI2207394745</t>
  </si>
  <si>
    <t>WI220741519</t>
  </si>
  <si>
    <t>WI220741616</t>
  </si>
  <si>
    <t>201130014074</t>
  </si>
  <si>
    <t>MI2207396841</t>
  </si>
  <si>
    <t>WI220741641</t>
  </si>
  <si>
    <t>201130014038</t>
  </si>
  <si>
    <t>MI2207397089</t>
  </si>
  <si>
    <t>WI220741680</t>
  </si>
  <si>
    <t>WI220741784</t>
  </si>
  <si>
    <t>MI2207398502</t>
  </si>
  <si>
    <t>WI220741798</t>
  </si>
  <si>
    <t>MI2207398639</t>
  </si>
  <si>
    <t>WI220741900</t>
  </si>
  <si>
    <t>MI2207399129</t>
  </si>
  <si>
    <t>WI220741902</t>
  </si>
  <si>
    <t>MI2207399155</t>
  </si>
  <si>
    <t>WI220741907</t>
  </si>
  <si>
    <t>MI2207399181</t>
  </si>
  <si>
    <t>WI220741908</t>
  </si>
  <si>
    <t>MI2207399201</t>
  </si>
  <si>
    <t>WI220741914</t>
  </si>
  <si>
    <t>MI2207399230</t>
  </si>
  <si>
    <t>WI220741916</t>
  </si>
  <si>
    <t>MI2207399249</t>
  </si>
  <si>
    <t>WI220741918</t>
  </si>
  <si>
    <t>MI2207399269</t>
  </si>
  <si>
    <t>WI220741945</t>
  </si>
  <si>
    <t>MI2207399476</t>
  </si>
  <si>
    <t>WI220741972</t>
  </si>
  <si>
    <t>MI2207399653</t>
  </si>
  <si>
    <t>WI220742029</t>
  </si>
  <si>
    <t>MI2207399846</t>
  </si>
  <si>
    <t>WI220742157</t>
  </si>
  <si>
    <t>MI2207400197</t>
  </si>
  <si>
    <t>WI220742166</t>
  </si>
  <si>
    <t>MI2207400374</t>
  </si>
  <si>
    <t>WI22074225</t>
  </si>
  <si>
    <t>201300024282</t>
  </si>
  <si>
    <t>MI220736287</t>
  </si>
  <si>
    <t>WI220742482</t>
  </si>
  <si>
    <t>201330014570</t>
  </si>
  <si>
    <t>MI2207402943</t>
  </si>
  <si>
    <t>WI220742487</t>
  </si>
  <si>
    <t>MI2207402989</t>
  </si>
  <si>
    <t>WI220742555</t>
  </si>
  <si>
    <t>201300024554</t>
  </si>
  <si>
    <t>MI2207403842</t>
  </si>
  <si>
    <t>WI220742750</t>
  </si>
  <si>
    <t>MI2207405631</t>
  </si>
  <si>
    <t>WI220742751</t>
  </si>
  <si>
    <t>MI2207405625</t>
  </si>
  <si>
    <t>WI220743101</t>
  </si>
  <si>
    <t>201330007946</t>
  </si>
  <si>
    <t>MI2207408241</t>
  </si>
  <si>
    <t>WI220743159</t>
  </si>
  <si>
    <t>MI2207408627</t>
  </si>
  <si>
    <t>WI220743253</t>
  </si>
  <si>
    <t>WI220743329</t>
  </si>
  <si>
    <t>MI2207409995</t>
  </si>
  <si>
    <t>WI220743333</t>
  </si>
  <si>
    <t>MI2207410050</t>
  </si>
  <si>
    <t>WI220743334</t>
  </si>
  <si>
    <t>MI2207410051</t>
  </si>
  <si>
    <t>WI220743335</t>
  </si>
  <si>
    <t>MI2207410055</t>
  </si>
  <si>
    <t>WI220743397</t>
  </si>
  <si>
    <t>MI2207410792</t>
  </si>
  <si>
    <t>WI220743746</t>
  </si>
  <si>
    <t>MI2207414705</t>
  </si>
  <si>
    <t>27-07-2022</t>
  </si>
  <si>
    <t>WI220743747</t>
  </si>
  <si>
    <t>MI2207414704</t>
  </si>
  <si>
    <t>WI220743752</t>
  </si>
  <si>
    <t>WI220743753</t>
  </si>
  <si>
    <t>WI220743767</t>
  </si>
  <si>
    <t>201340000795</t>
  </si>
  <si>
    <t>MI2207415181</t>
  </si>
  <si>
    <t>WI220744153</t>
  </si>
  <si>
    <t>201110012750</t>
  </si>
  <si>
    <t>MI2207418427</t>
  </si>
  <si>
    <t>WI220744159</t>
  </si>
  <si>
    <t>MI2207418440</t>
  </si>
  <si>
    <t>WI220744191</t>
  </si>
  <si>
    <t>MI2207418522</t>
  </si>
  <si>
    <t>WI220744193</t>
  </si>
  <si>
    <t>MI2207418527</t>
  </si>
  <si>
    <t>WI220744195</t>
  </si>
  <si>
    <t>MI2207418534</t>
  </si>
  <si>
    <t>WI220744197</t>
  </si>
  <si>
    <t>MI2207418581</t>
  </si>
  <si>
    <t>WI220744200</t>
  </si>
  <si>
    <t>MI2207418591</t>
  </si>
  <si>
    <t>WI220744201</t>
  </si>
  <si>
    <t>MI2207418596</t>
  </si>
  <si>
    <t>WI220744388</t>
  </si>
  <si>
    <t>MI2207420488</t>
  </si>
  <si>
    <t>WI22074465</t>
  </si>
  <si>
    <t>201330007526</t>
  </si>
  <si>
    <t>MI220738462</t>
  </si>
  <si>
    <t>WI220744666</t>
  </si>
  <si>
    <t>201340001104</t>
  </si>
  <si>
    <t>MI2207422969</t>
  </si>
  <si>
    <t>WI220744855</t>
  </si>
  <si>
    <t>MI2207424785</t>
  </si>
  <si>
    <t>Garry Warner Jr.</t>
  </si>
  <si>
    <t>WI220745085</t>
  </si>
  <si>
    <t>201340001041</t>
  </si>
  <si>
    <t>MI2207426511</t>
  </si>
  <si>
    <t>WI220745166</t>
  </si>
  <si>
    <t>MI2207427518</t>
  </si>
  <si>
    <t>WI220745202</t>
  </si>
  <si>
    <t>MI2207427940</t>
  </si>
  <si>
    <t>WI22074526</t>
  </si>
  <si>
    <t>201340001004</t>
  </si>
  <si>
    <t>MI220739393</t>
  </si>
  <si>
    <t>WI220745446</t>
  </si>
  <si>
    <t>MI2207430176</t>
  </si>
  <si>
    <t>WI220745626</t>
  </si>
  <si>
    <t>201110012497</t>
  </si>
  <si>
    <t>MI2207431491</t>
  </si>
  <si>
    <t>WI220745963</t>
  </si>
  <si>
    <t>MI2207434346</t>
  </si>
  <si>
    <t>WI220745968</t>
  </si>
  <si>
    <t>201300023876</t>
  </si>
  <si>
    <t>MI2207434440</t>
  </si>
  <si>
    <t>WI220745987</t>
  </si>
  <si>
    <t>201340000872</t>
  </si>
  <si>
    <t>MI2207434754</t>
  </si>
  <si>
    <t>WI220745993</t>
  </si>
  <si>
    <t>WI220746033</t>
  </si>
  <si>
    <t>MI2207435270</t>
  </si>
  <si>
    <t>WI220746041</t>
  </si>
  <si>
    <t>MI2207435277</t>
  </si>
  <si>
    <t>WI220746042</t>
  </si>
  <si>
    <t>MI2207435283</t>
  </si>
  <si>
    <t>WI220746043</t>
  </si>
  <si>
    <t>MI2207435287</t>
  </si>
  <si>
    <t>WI220746180</t>
  </si>
  <si>
    <t>MI2207437125</t>
  </si>
  <si>
    <t>WI220746325</t>
  </si>
  <si>
    <t>MI2207438815</t>
  </si>
  <si>
    <t>28-07-2022</t>
  </si>
  <si>
    <t>WI220746327</t>
  </si>
  <si>
    <t>WI220746381</t>
  </si>
  <si>
    <t>MI2207439491</t>
  </si>
  <si>
    <t>WI220746491</t>
  </si>
  <si>
    <t>MI2207440199</t>
  </si>
  <si>
    <t>WI220746538</t>
  </si>
  <si>
    <t>WI220746628</t>
  </si>
  <si>
    <t>201130014014</t>
  </si>
  <si>
    <t>MI2207441668</t>
  </si>
  <si>
    <t>WI220746910</t>
  </si>
  <si>
    <t>201300024469</t>
  </si>
  <si>
    <t>MI2207443927</t>
  </si>
  <si>
    <t>WI220746968</t>
  </si>
  <si>
    <t>201130014067</t>
  </si>
  <si>
    <t>MI2207444615</t>
  </si>
  <si>
    <t>WI220746969</t>
  </si>
  <si>
    <t>MI2207444625</t>
  </si>
  <si>
    <t>WI220746973</t>
  </si>
  <si>
    <t>MI2207444631</t>
  </si>
  <si>
    <t>WI22074712</t>
  </si>
  <si>
    <t>201130013880</t>
  </si>
  <si>
    <t>MI220740994</t>
  </si>
  <si>
    <t>WI220747154</t>
  </si>
  <si>
    <t>201130013982</t>
  </si>
  <si>
    <t>MI2207446312</t>
  </si>
  <si>
    <t>WI220747161</t>
  </si>
  <si>
    <t>MI2207446415</t>
  </si>
  <si>
    <t>WI22074736</t>
  </si>
  <si>
    <t>201340000984</t>
  </si>
  <si>
    <t>MI220741257</t>
  </si>
  <si>
    <t>WI220747413</t>
  </si>
  <si>
    <t>MI2207449025</t>
  </si>
  <si>
    <t>WI220747453</t>
  </si>
  <si>
    <t>MI2207449407</t>
  </si>
  <si>
    <t>WI220747469</t>
  </si>
  <si>
    <t>MI2207449556</t>
  </si>
  <si>
    <t>WI220747481</t>
  </si>
  <si>
    <t>WI220747733</t>
  </si>
  <si>
    <t>201300018558</t>
  </si>
  <si>
    <t>MI2207452758</t>
  </si>
  <si>
    <t>WI220747734</t>
  </si>
  <si>
    <t>MI2207452778</t>
  </si>
  <si>
    <t>WI220747766</t>
  </si>
  <si>
    <t>201330007944</t>
  </si>
  <si>
    <t>MI2207453227</t>
  </si>
  <si>
    <t>WI22074777</t>
  </si>
  <si>
    <t>MI220741649</t>
  </si>
  <si>
    <t>WI220747880</t>
  </si>
  <si>
    <t>201330007865</t>
  </si>
  <si>
    <t>MI2207454417</t>
  </si>
  <si>
    <t>WI220747888</t>
  </si>
  <si>
    <t>MI2207454454</t>
  </si>
  <si>
    <t>WI22074791</t>
  </si>
  <si>
    <t>MI220741757</t>
  </si>
  <si>
    <t>WI220748020</t>
  </si>
  <si>
    <t>MI2207456027</t>
  </si>
  <si>
    <t>WI220748021</t>
  </si>
  <si>
    <t>MI2207456049</t>
  </si>
  <si>
    <t>WI220748064</t>
  </si>
  <si>
    <t>WI220748082</t>
  </si>
  <si>
    <t>WI220748092</t>
  </si>
  <si>
    <t>201130013086</t>
  </si>
  <si>
    <t>MI2207456831</t>
  </si>
  <si>
    <t>WI2207481</t>
  </si>
  <si>
    <t>201300022161</t>
  </si>
  <si>
    <t>MI22073977</t>
  </si>
  <si>
    <t>WI220748123</t>
  </si>
  <si>
    <t>WI220748134</t>
  </si>
  <si>
    <t>MI2207457217</t>
  </si>
  <si>
    <t>WI220748136</t>
  </si>
  <si>
    <t>MI2207457225</t>
  </si>
  <si>
    <t>WI220748158</t>
  </si>
  <si>
    <t>MI2207457427</t>
  </si>
  <si>
    <t>WI2207482</t>
  </si>
  <si>
    <t>MI22073980</t>
  </si>
  <si>
    <t>WI220748766</t>
  </si>
  <si>
    <t>201330014578</t>
  </si>
  <si>
    <t>MI2207461285</t>
  </si>
  <si>
    <t>WI220748799</t>
  </si>
  <si>
    <t>WI22074886</t>
  </si>
  <si>
    <t>201100015064</t>
  </si>
  <si>
    <t>MI220742431</t>
  </si>
  <si>
    <t>WI220749185</t>
  </si>
  <si>
    <t>201340001115</t>
  </si>
  <si>
    <t>MI2207464544</t>
  </si>
  <si>
    <t>29-07-2022</t>
  </si>
  <si>
    <t>WI220749307</t>
  </si>
  <si>
    <t>201340001112</t>
  </si>
  <si>
    <t>MI2207465881</t>
  </si>
  <si>
    <t>WI22074935</t>
  </si>
  <si>
    <t>MI220743085</t>
  </si>
  <si>
    <t>WI220749795</t>
  </si>
  <si>
    <t>201300024350</t>
  </si>
  <si>
    <t>MI2207469792</t>
  </si>
  <si>
    <t>WI220749803</t>
  </si>
  <si>
    <t>MI2207469859</t>
  </si>
  <si>
    <t>WI220749848</t>
  </si>
  <si>
    <t>WI220749979</t>
  </si>
  <si>
    <t>201300024046</t>
  </si>
  <si>
    <t>MI2207471550</t>
  </si>
  <si>
    <t>WI220750136</t>
  </si>
  <si>
    <t>201300024466</t>
  </si>
  <si>
    <t>MI2207472674</t>
  </si>
  <si>
    <t>WI22075033</t>
  </si>
  <si>
    <t>MI220743941</t>
  </si>
  <si>
    <t>WI220750393</t>
  </si>
  <si>
    <t>MI2207475105</t>
  </si>
  <si>
    <t>WI220750451</t>
  </si>
  <si>
    <t>MI2207475517</t>
  </si>
  <si>
    <t>WI22075049</t>
  </si>
  <si>
    <t>MI220744215</t>
  </si>
  <si>
    <t>WI22075051</t>
  </si>
  <si>
    <t>MI220744234</t>
  </si>
  <si>
    <t>WI220750553</t>
  </si>
  <si>
    <t>MI2207476360</t>
  </si>
  <si>
    <t>WI220750665</t>
  </si>
  <si>
    <t>MI2207477762</t>
  </si>
  <si>
    <t>WI220750681</t>
  </si>
  <si>
    <t>MI2207477891</t>
  </si>
  <si>
    <t>WI220750734</t>
  </si>
  <si>
    <t>MI2207478450</t>
  </si>
  <si>
    <t>WI22075085</t>
  </si>
  <si>
    <t>201330007090</t>
  </si>
  <si>
    <t>MI220744669</t>
  </si>
  <si>
    <t>WI22075086</t>
  </si>
  <si>
    <t>MI220744672</t>
  </si>
  <si>
    <t>WI22075102</t>
  </si>
  <si>
    <t>WI220751024</t>
  </si>
  <si>
    <t>201300018869</t>
  </si>
  <si>
    <t>MI2207481771</t>
  </si>
  <si>
    <t>WI220751025</t>
  </si>
  <si>
    <t>MI2207481772</t>
  </si>
  <si>
    <t>Rohit Mawal</t>
  </si>
  <si>
    <t>WI220751027</t>
  </si>
  <si>
    <t>MI2207481775</t>
  </si>
  <si>
    <t>WI220751029</t>
  </si>
  <si>
    <t>MI2207481776</t>
  </si>
  <si>
    <t>WI22075104</t>
  </si>
  <si>
    <t>MI220744885</t>
  </si>
  <si>
    <t>WI220751044</t>
  </si>
  <si>
    <t>WI220751049</t>
  </si>
  <si>
    <t>201330007131</t>
  </si>
  <si>
    <t>MI2207482038</t>
  </si>
  <si>
    <t>WI22075105</t>
  </si>
  <si>
    <t>WI220751062</t>
  </si>
  <si>
    <t>30-07-2022</t>
  </si>
  <si>
    <t>WI22075167</t>
  </si>
  <si>
    <t>201330007440</t>
  </si>
  <si>
    <t>MI220745401</t>
  </si>
  <si>
    <t>WI2207534</t>
  </si>
  <si>
    <t>201340001021</t>
  </si>
  <si>
    <t>MI22074510</t>
  </si>
  <si>
    <t>WI22075681</t>
  </si>
  <si>
    <t>201130013922</t>
  </si>
  <si>
    <t>MI220751973</t>
  </si>
  <si>
    <t>06-07-2022</t>
  </si>
  <si>
    <t>WI22075722</t>
  </si>
  <si>
    <t>MI220752207</t>
  </si>
  <si>
    <t>WI22075723</t>
  </si>
  <si>
    <t>MI220752226</t>
  </si>
  <si>
    <t>WI22075958</t>
  </si>
  <si>
    <t>MI220754133</t>
  </si>
  <si>
    <t>WI22075973</t>
  </si>
  <si>
    <t>MI220754268</t>
  </si>
  <si>
    <t>WI22075981</t>
  </si>
  <si>
    <t>MI220754304</t>
  </si>
  <si>
    <t>WI22075985</t>
  </si>
  <si>
    <t>MI220754344</t>
  </si>
  <si>
    <t>WI22075986</t>
  </si>
  <si>
    <t>MI220754357</t>
  </si>
  <si>
    <t>WI22076025</t>
  </si>
  <si>
    <t>MI220754909</t>
  </si>
  <si>
    <t>WI22076048</t>
  </si>
  <si>
    <t>MI220755096</t>
  </si>
  <si>
    <t>WI2207618</t>
  </si>
  <si>
    <t>201300023738</t>
  </si>
  <si>
    <t>MI22074979</t>
  </si>
  <si>
    <t>WI22076468</t>
  </si>
  <si>
    <t>201110012882</t>
  </si>
  <si>
    <t>MI220758825</t>
  </si>
  <si>
    <t>WI22076487</t>
  </si>
  <si>
    <t>201100015167</t>
  </si>
  <si>
    <t>MI220758970</t>
  </si>
  <si>
    <t>WI22076514</t>
  </si>
  <si>
    <t>MI220759247</t>
  </si>
  <si>
    <t>WI22076516</t>
  </si>
  <si>
    <t>MI220759263</t>
  </si>
  <si>
    <t>WI22076518</t>
  </si>
  <si>
    <t>MI220759282</t>
  </si>
  <si>
    <t>WI22076520</t>
  </si>
  <si>
    <t>MI220759300</t>
  </si>
  <si>
    <t>WI22076522</t>
  </si>
  <si>
    <t>MI220759316</t>
  </si>
  <si>
    <t>WI22076632</t>
  </si>
  <si>
    <t>MI220759938</t>
  </si>
  <si>
    <t>WI22076694</t>
  </si>
  <si>
    <t>MI220760554</t>
  </si>
  <si>
    <t>WI22076732</t>
  </si>
  <si>
    <t>201330006764</t>
  </si>
  <si>
    <t>MI220760876</t>
  </si>
  <si>
    <t>WI22076733</t>
  </si>
  <si>
    <t>WI22076838</t>
  </si>
  <si>
    <t>MI220761994</t>
  </si>
  <si>
    <t>WI22077067</t>
  </si>
  <si>
    <t>201340001017</t>
  </si>
  <si>
    <t>MI220763656</t>
  </si>
  <si>
    <t>WI22077090</t>
  </si>
  <si>
    <t>201110012780</t>
  </si>
  <si>
    <t>MI220763858</t>
  </si>
  <si>
    <t>Jessica Belen</t>
  </si>
  <si>
    <t>WI22077106</t>
  </si>
  <si>
    <t>201130013839</t>
  </si>
  <si>
    <t>MI220764098</t>
  </si>
  <si>
    <t>WI22077107</t>
  </si>
  <si>
    <t>MI220764113</t>
  </si>
  <si>
    <t>WI22077109</t>
  </si>
  <si>
    <t>MI220764139</t>
  </si>
  <si>
    <t>WI22077110</t>
  </si>
  <si>
    <t>MI220764146</t>
  </si>
  <si>
    <t>WI22077179</t>
  </si>
  <si>
    <t>MI220764558</t>
  </si>
  <si>
    <t>WI22077658</t>
  </si>
  <si>
    <t>MI220767247</t>
  </si>
  <si>
    <t>Swapnil Chavan</t>
  </si>
  <si>
    <t>WI22077823</t>
  </si>
  <si>
    <t>WI22077851</t>
  </si>
  <si>
    <t>MI220768477</t>
  </si>
  <si>
    <t>WI22077876</t>
  </si>
  <si>
    <t>201130013974</t>
  </si>
  <si>
    <t>MI220768586</t>
  </si>
  <si>
    <t>WI22077884</t>
  </si>
  <si>
    <t>201130013912</t>
  </si>
  <si>
    <t>MI220768677</t>
  </si>
  <si>
    <t>WI22077899</t>
  </si>
  <si>
    <t>MI220768801</t>
  </si>
  <si>
    <t>WI22077981</t>
  </si>
  <si>
    <t>MI220769179</t>
  </si>
  <si>
    <t>WI22078001</t>
  </si>
  <si>
    <t>MI220769311</t>
  </si>
  <si>
    <t>WI22078031</t>
  </si>
  <si>
    <t>WI22078062</t>
  </si>
  <si>
    <t>MI220769709</t>
  </si>
  <si>
    <t>WI22078090</t>
  </si>
  <si>
    <t>MI220769927</t>
  </si>
  <si>
    <t>WI22078130</t>
  </si>
  <si>
    <t>MI220770401</t>
  </si>
  <si>
    <t>WI22078132</t>
  </si>
  <si>
    <t>MI220770423</t>
  </si>
  <si>
    <t>WI22078459</t>
  </si>
  <si>
    <t>MI220773383</t>
  </si>
  <si>
    <t>WI22078465</t>
  </si>
  <si>
    <t>WI2207864</t>
  </si>
  <si>
    <t>201330005749</t>
  </si>
  <si>
    <t>MI22076729</t>
  </si>
  <si>
    <t>WI2207866</t>
  </si>
  <si>
    <t>MI22076733</t>
  </si>
  <si>
    <t>WI22078878</t>
  </si>
  <si>
    <t>MI220777370</t>
  </si>
  <si>
    <t>WI22079045</t>
  </si>
  <si>
    <t>MI220778248</t>
  </si>
  <si>
    <t>WI22079214</t>
  </si>
  <si>
    <t>MI220779341</t>
  </si>
  <si>
    <t>WI22079224</t>
  </si>
  <si>
    <t>MI220779412</t>
  </si>
  <si>
    <t>WI22079278</t>
  </si>
  <si>
    <t>201340000932</t>
  </si>
  <si>
    <t>MI220779724</t>
  </si>
  <si>
    <t>WI2207933</t>
  </si>
  <si>
    <t>201330007393</t>
  </si>
  <si>
    <t>MI22077871</t>
  </si>
  <si>
    <t>WI2207936</t>
  </si>
  <si>
    <t>MI22077908</t>
  </si>
  <si>
    <t>WI22079365</t>
  </si>
  <si>
    <t>MI220780564</t>
  </si>
  <si>
    <t>WI22079382</t>
  </si>
  <si>
    <t>MI220780764</t>
  </si>
  <si>
    <t>WI22079383</t>
  </si>
  <si>
    <t>MI220780784</t>
  </si>
  <si>
    <t>WI22079384</t>
  </si>
  <si>
    <t>MI220780779</t>
  </si>
  <si>
    <t>WI22079501</t>
  </si>
  <si>
    <t>WI22079626</t>
  </si>
  <si>
    <t>WI22079673</t>
  </si>
  <si>
    <t>201330007544</t>
  </si>
  <si>
    <t>MI220782915</t>
  </si>
  <si>
    <t>WI22079855</t>
  </si>
  <si>
    <t>MI220784297</t>
  </si>
  <si>
    <t>WI22079859</t>
  </si>
  <si>
    <t>MI220784344</t>
  </si>
  <si>
    <t>WI22079931</t>
  </si>
  <si>
    <t>MI220784868</t>
  </si>
  <si>
    <t>WI22079934</t>
  </si>
  <si>
    <t>MI220784876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</si>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</sst>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44773.416684849537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44773.416684849537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8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</row>
    <row r="2" spans="1:60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HYPERLINK("capsilon://?command=openfolder&amp;siteaddress=FAM.docvelocity-na8.net&amp;folderid=FXA0C29250-3F9D-3D58-C139-C7B6D7ADB235","FX22069566")</f>
        <v>FX22069566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2</v>
      </c>
      <c r="O2" s="1">
        <v>44749.526701388888</v>
      </c>
      <c r="P2" s="1">
        <v>44749.566354166665</v>
      </c>
      <c r="Q2">
        <v>2442</v>
      </c>
      <c r="R2">
        <v>984</v>
      </c>
      <c r="S2" t="b">
        <v>0</v>
      </c>
      <c r="T2" t="s">
        <v>90</v>
      </c>
      <c r="U2" t="b">
        <v>1</v>
      </c>
      <c r="V2" t="s">
        <v>91</v>
      </c>
      <c r="W2" s="1">
        <v>44749.538773148146</v>
      </c>
      <c r="X2">
        <v>892</v>
      </c>
      <c r="Y2">
        <v>37</v>
      </c>
      <c r="Z2">
        <v>0</v>
      </c>
      <c r="AA2">
        <v>37</v>
      </c>
      <c r="AB2">
        <v>37</v>
      </c>
      <c r="AC2">
        <v>35</v>
      </c>
      <c r="AD2">
        <v>-37</v>
      </c>
      <c r="AE2">
        <v>0</v>
      </c>
      <c r="AF2">
        <v>0</v>
      </c>
      <c r="AG2">
        <v>0</v>
      </c>
      <c r="AH2" t="s">
        <v>92</v>
      </c>
      <c r="AI2" s="1">
        <v>44749.566354166665</v>
      </c>
      <c r="AJ2">
        <v>92</v>
      </c>
      <c r="AK2">
        <v>0</v>
      </c>
      <c r="AL2">
        <v>0</v>
      </c>
      <c r="AM2">
        <v>0</v>
      </c>
      <c r="AN2">
        <v>37</v>
      </c>
      <c r="AO2">
        <v>0</v>
      </c>
      <c r="AP2">
        <v>-37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57</v>
      </c>
      <c r="BH2" t="s">
        <v>94</v>
      </c>
    </row>
    <row r="3" spans="1:60">
      <c r="A3" t="s">
        <v>95</v>
      </c>
      <c r="B3" t="s">
        <v>82</v>
      </c>
      <c r="C3" t="s">
        <v>96</v>
      </c>
      <c r="D3" t="s">
        <v>84</v>
      </c>
      <c r="E3" s="2" t="str">
        <f>HYPERLINK("capsilon://?command=openfolder&amp;siteaddress=FAM.docvelocity-na8.net&amp;folderid=FX392980CE-9451-B267-5FDA-E813F45A9ED9","FX22066031")</f>
        <v>FX22066031</v>
      </c>
      <c r="F3" t="s">
        <v>19</v>
      </c>
      <c r="G3" t="s">
        <v>19</v>
      </c>
      <c r="H3" t="s">
        <v>85</v>
      </c>
      <c r="I3" t="s">
        <v>97</v>
      </c>
      <c r="J3">
        <v>30</v>
      </c>
      <c r="K3" t="s">
        <v>87</v>
      </c>
      <c r="L3" t="s">
        <v>88</v>
      </c>
      <c r="M3" t="s">
        <v>89</v>
      </c>
      <c r="N3">
        <v>2</v>
      </c>
      <c r="O3" s="1">
        <v>44749.527743055558</v>
      </c>
      <c r="P3" s="1">
        <v>44749.570428240739</v>
      </c>
      <c r="Q3">
        <v>3323</v>
      </c>
      <c r="R3">
        <v>365</v>
      </c>
      <c r="S3" t="b">
        <v>0</v>
      </c>
      <c r="T3" t="s">
        <v>90</v>
      </c>
      <c r="U3" t="b">
        <v>0</v>
      </c>
      <c r="V3" t="s">
        <v>98</v>
      </c>
      <c r="W3" s="1">
        <v>44749.532835648148</v>
      </c>
      <c r="X3">
        <v>321</v>
      </c>
      <c r="Y3">
        <v>9</v>
      </c>
      <c r="Z3">
        <v>0</v>
      </c>
      <c r="AA3">
        <v>9</v>
      </c>
      <c r="AB3">
        <v>0</v>
      </c>
      <c r="AC3">
        <v>0</v>
      </c>
      <c r="AD3">
        <v>21</v>
      </c>
      <c r="AE3">
        <v>0</v>
      </c>
      <c r="AF3">
        <v>0</v>
      </c>
      <c r="AG3">
        <v>0</v>
      </c>
      <c r="AH3" t="s">
        <v>92</v>
      </c>
      <c r="AI3" s="1">
        <v>44749.570428240739</v>
      </c>
      <c r="AJ3">
        <v>44</v>
      </c>
      <c r="AK3">
        <v>0</v>
      </c>
      <c r="AL3">
        <v>0</v>
      </c>
      <c r="AM3">
        <v>0</v>
      </c>
      <c r="AN3">
        <v>0</v>
      </c>
      <c r="AO3">
        <v>0</v>
      </c>
      <c r="AP3">
        <v>21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93</v>
      </c>
      <c r="BG3">
        <v>61</v>
      </c>
      <c r="BH3" t="s">
        <v>94</v>
      </c>
    </row>
    <row r="4" spans="1:60">
      <c r="A4" t="s">
        <v>99</v>
      </c>
      <c r="B4" t="s">
        <v>82</v>
      </c>
      <c r="C4" t="s">
        <v>100</v>
      </c>
      <c r="D4" t="s">
        <v>84</v>
      </c>
      <c r="E4" s="2" t="str">
        <f>HYPERLINK("capsilon://?command=openfolder&amp;siteaddress=FAM.docvelocity-na8.net&amp;folderid=FXB515A268-B779-A669-98B9-AF3D6F7D34CB","FX2206878")</f>
        <v>FX2206878</v>
      </c>
      <c r="F4" t="s">
        <v>19</v>
      </c>
      <c r="G4" t="s">
        <v>19</v>
      </c>
      <c r="H4" t="s">
        <v>85</v>
      </c>
      <c r="I4" t="s">
        <v>101</v>
      </c>
      <c r="J4">
        <v>306</v>
      </c>
      <c r="K4" t="s">
        <v>87</v>
      </c>
      <c r="L4" t="s">
        <v>88</v>
      </c>
      <c r="M4" t="s">
        <v>89</v>
      </c>
      <c r="N4">
        <v>2</v>
      </c>
      <c r="O4" s="1">
        <v>44749.531412037039</v>
      </c>
      <c r="P4" s="1">
        <v>44749.569907407407</v>
      </c>
      <c r="Q4">
        <v>1652</v>
      </c>
      <c r="R4">
        <v>1674</v>
      </c>
      <c r="S4" t="b">
        <v>0</v>
      </c>
      <c r="T4" t="s">
        <v>90</v>
      </c>
      <c r="U4" t="b">
        <v>1</v>
      </c>
      <c r="V4" t="s">
        <v>91</v>
      </c>
      <c r="W4" s="1">
        <v>44749.554398148146</v>
      </c>
      <c r="X4">
        <v>1349</v>
      </c>
      <c r="Y4">
        <v>190</v>
      </c>
      <c r="Z4">
        <v>0</v>
      </c>
      <c r="AA4">
        <v>190</v>
      </c>
      <c r="AB4">
        <v>55</v>
      </c>
      <c r="AC4">
        <v>30</v>
      </c>
      <c r="AD4">
        <v>116</v>
      </c>
      <c r="AE4">
        <v>0</v>
      </c>
      <c r="AF4">
        <v>0</v>
      </c>
      <c r="AG4">
        <v>0</v>
      </c>
      <c r="AH4" t="s">
        <v>92</v>
      </c>
      <c r="AI4" s="1">
        <v>44749.569907407407</v>
      </c>
      <c r="AJ4">
        <v>306</v>
      </c>
      <c r="AK4">
        <v>6</v>
      </c>
      <c r="AL4">
        <v>0</v>
      </c>
      <c r="AM4">
        <v>6</v>
      </c>
      <c r="AN4">
        <v>65</v>
      </c>
      <c r="AO4">
        <v>7</v>
      </c>
      <c r="AP4">
        <v>110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93</v>
      </c>
      <c r="BG4">
        <v>55</v>
      </c>
      <c r="BH4" t="s">
        <v>94</v>
      </c>
    </row>
    <row r="5" spans="1:60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HYPERLINK("capsilon://?command=openfolder&amp;siteaddress=FAM.docvelocity-na8.net&amp;folderid=FX442C9660-D047-D614-0D8D-5AD1A5A2717B","FX22067545")</f>
        <v>FX22067545</v>
      </c>
      <c r="F5" t="s">
        <v>19</v>
      </c>
      <c r="G5" t="s">
        <v>19</v>
      </c>
      <c r="H5" t="s">
        <v>85</v>
      </c>
      <c r="I5" t="s">
        <v>104</v>
      </c>
      <c r="J5">
        <v>28</v>
      </c>
      <c r="K5" t="s">
        <v>87</v>
      </c>
      <c r="L5" t="s">
        <v>88</v>
      </c>
      <c r="M5" t="s">
        <v>89</v>
      </c>
      <c r="N5">
        <v>2</v>
      </c>
      <c r="O5" s="1">
        <v>44749.534016203703</v>
      </c>
      <c r="P5" s="1">
        <v>44749.571157407408</v>
      </c>
      <c r="Q5">
        <v>2752</v>
      </c>
      <c r="R5">
        <v>457</v>
      </c>
      <c r="S5" t="b">
        <v>0</v>
      </c>
      <c r="T5" t="s">
        <v>90</v>
      </c>
      <c r="U5" t="b">
        <v>0</v>
      </c>
      <c r="V5" t="s">
        <v>105</v>
      </c>
      <c r="W5" s="1">
        <v>44749.544027777774</v>
      </c>
      <c r="X5">
        <v>376</v>
      </c>
      <c r="Y5">
        <v>21</v>
      </c>
      <c r="Z5">
        <v>0</v>
      </c>
      <c r="AA5">
        <v>21</v>
      </c>
      <c r="AB5">
        <v>0</v>
      </c>
      <c r="AC5">
        <v>3</v>
      </c>
      <c r="AD5">
        <v>7</v>
      </c>
      <c r="AE5">
        <v>0</v>
      </c>
      <c r="AF5">
        <v>0</v>
      </c>
      <c r="AG5">
        <v>0</v>
      </c>
      <c r="AH5" t="s">
        <v>92</v>
      </c>
      <c r="AI5" s="1">
        <v>44749.571157407408</v>
      </c>
      <c r="AJ5">
        <v>63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93</v>
      </c>
      <c r="BG5">
        <v>53</v>
      </c>
      <c r="BH5" t="s">
        <v>94</v>
      </c>
    </row>
    <row r="6" spans="1:60">
      <c r="A6" t="s">
        <v>106</v>
      </c>
      <c r="B6" t="s">
        <v>82</v>
      </c>
      <c r="C6" t="s">
        <v>103</v>
      </c>
      <c r="D6" t="s">
        <v>84</v>
      </c>
      <c r="E6" s="2" t="str">
        <f>HYPERLINK("capsilon://?command=openfolder&amp;siteaddress=FAM.docvelocity-na8.net&amp;folderid=FX442C9660-D047-D614-0D8D-5AD1A5A2717B","FX22067545")</f>
        <v>FX22067545</v>
      </c>
      <c r="F6" t="s">
        <v>19</v>
      </c>
      <c r="G6" t="s">
        <v>19</v>
      </c>
      <c r="H6" t="s">
        <v>85</v>
      </c>
      <c r="I6" t="s">
        <v>107</v>
      </c>
      <c r="J6">
        <v>28</v>
      </c>
      <c r="K6" t="s">
        <v>87</v>
      </c>
      <c r="L6" t="s">
        <v>88</v>
      </c>
      <c r="M6" t="s">
        <v>89</v>
      </c>
      <c r="N6">
        <v>2</v>
      </c>
      <c r="O6" s="1">
        <v>44749.53466435185</v>
      </c>
      <c r="P6" s="1">
        <v>44749.571898148148</v>
      </c>
      <c r="Q6">
        <v>2993</v>
      </c>
      <c r="R6">
        <v>224</v>
      </c>
      <c r="S6" t="b">
        <v>0</v>
      </c>
      <c r="T6" t="s">
        <v>90</v>
      </c>
      <c r="U6" t="b">
        <v>0</v>
      </c>
      <c r="V6" t="s">
        <v>105</v>
      </c>
      <c r="W6" s="1">
        <v>44749.545567129629</v>
      </c>
      <c r="X6">
        <v>132</v>
      </c>
      <c r="Y6">
        <v>21</v>
      </c>
      <c r="Z6">
        <v>0</v>
      </c>
      <c r="AA6">
        <v>21</v>
      </c>
      <c r="AB6">
        <v>0</v>
      </c>
      <c r="AC6">
        <v>2</v>
      </c>
      <c r="AD6">
        <v>7</v>
      </c>
      <c r="AE6">
        <v>0</v>
      </c>
      <c r="AF6">
        <v>0</v>
      </c>
      <c r="AG6">
        <v>0</v>
      </c>
      <c r="AH6" t="s">
        <v>92</v>
      </c>
      <c r="AI6" s="1">
        <v>44749.571898148148</v>
      </c>
      <c r="AJ6">
        <v>63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93</v>
      </c>
      <c r="BG6">
        <v>53</v>
      </c>
      <c r="BH6" t="s">
        <v>94</v>
      </c>
    </row>
    <row r="7" spans="1:60">
      <c r="A7" t="s">
        <v>108</v>
      </c>
      <c r="B7" t="s">
        <v>82</v>
      </c>
      <c r="C7" t="s">
        <v>109</v>
      </c>
      <c r="D7" t="s">
        <v>84</v>
      </c>
      <c r="E7" s="2" t="str">
        <f>HYPERLINK("capsilon://?command=openfolder&amp;siteaddress=FAM.docvelocity-na8.net&amp;folderid=FX6D10DF10-6A3E-44AB-7B06-693455DA4A99","FX22065930")</f>
        <v>FX22065930</v>
      </c>
      <c r="F7" t="s">
        <v>19</v>
      </c>
      <c r="G7" t="s">
        <v>19</v>
      </c>
      <c r="H7" t="s">
        <v>85</v>
      </c>
      <c r="I7" t="s">
        <v>110</v>
      </c>
      <c r="J7">
        <v>124</v>
      </c>
      <c r="K7" t="s">
        <v>87</v>
      </c>
      <c r="L7" t="s">
        <v>88</v>
      </c>
      <c r="M7" t="s">
        <v>89</v>
      </c>
      <c r="N7">
        <v>2</v>
      </c>
      <c r="O7" s="1">
        <v>44749.537627314814</v>
      </c>
      <c r="P7" s="1">
        <v>44749.574062500003</v>
      </c>
      <c r="Q7">
        <v>1261</v>
      </c>
      <c r="R7">
        <v>1887</v>
      </c>
      <c r="S7" t="b">
        <v>0</v>
      </c>
      <c r="T7" t="s">
        <v>90</v>
      </c>
      <c r="U7" t="b">
        <v>0</v>
      </c>
      <c r="V7" t="s">
        <v>91</v>
      </c>
      <c r="W7" s="1">
        <v>44749.565798611111</v>
      </c>
      <c r="X7">
        <v>343</v>
      </c>
      <c r="Y7">
        <v>101</v>
      </c>
      <c r="Z7">
        <v>0</v>
      </c>
      <c r="AA7">
        <v>101</v>
      </c>
      <c r="AB7">
        <v>0</v>
      </c>
      <c r="AC7">
        <v>8</v>
      </c>
      <c r="AD7">
        <v>23</v>
      </c>
      <c r="AE7">
        <v>0</v>
      </c>
      <c r="AF7">
        <v>0</v>
      </c>
      <c r="AG7">
        <v>0</v>
      </c>
      <c r="AH7" t="s">
        <v>92</v>
      </c>
      <c r="AI7" s="1">
        <v>44749.574062500003</v>
      </c>
      <c r="AJ7">
        <v>187</v>
      </c>
      <c r="AK7">
        <v>1</v>
      </c>
      <c r="AL7">
        <v>0</v>
      </c>
      <c r="AM7">
        <v>1</v>
      </c>
      <c r="AN7">
        <v>0</v>
      </c>
      <c r="AO7">
        <v>1</v>
      </c>
      <c r="AP7">
        <v>22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93</v>
      </c>
      <c r="BG7">
        <v>52</v>
      </c>
      <c r="BH7" t="s">
        <v>94</v>
      </c>
    </row>
    <row r="8" spans="1:60">
      <c r="A8" t="s">
        <v>111</v>
      </c>
      <c r="B8" t="s">
        <v>82</v>
      </c>
      <c r="C8" t="s">
        <v>112</v>
      </c>
      <c r="D8" t="s">
        <v>84</v>
      </c>
      <c r="E8" s="2" t="str">
        <f>HYPERLINK("capsilon://?command=openfolder&amp;siteaddress=FAM.docvelocity-na8.net&amp;folderid=FX1C7CA2E4-DDC7-78CA-E292-29E1C28BA2CB","FX22014392")</f>
        <v>FX22014392</v>
      </c>
      <c r="F8" t="s">
        <v>19</v>
      </c>
      <c r="G8" t="s">
        <v>19</v>
      </c>
      <c r="H8" t="s">
        <v>85</v>
      </c>
      <c r="I8" t="s">
        <v>113</v>
      </c>
      <c r="J8">
        <v>28</v>
      </c>
      <c r="K8" t="s">
        <v>87</v>
      </c>
      <c r="L8" t="s">
        <v>88</v>
      </c>
      <c r="M8" t="s">
        <v>89</v>
      </c>
      <c r="N8">
        <v>2</v>
      </c>
      <c r="O8" s="1">
        <v>44749.557870370372</v>
      </c>
      <c r="P8" s="1">
        <v>44749.574548611112</v>
      </c>
      <c r="Q8">
        <v>1312</v>
      </c>
      <c r="R8">
        <v>129</v>
      </c>
      <c r="S8" t="b">
        <v>0</v>
      </c>
      <c r="T8" t="s">
        <v>90</v>
      </c>
      <c r="U8" t="b">
        <v>0</v>
      </c>
      <c r="V8" t="s">
        <v>91</v>
      </c>
      <c r="W8" s="1">
        <v>44749.560613425929</v>
      </c>
      <c r="X8">
        <v>88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92</v>
      </c>
      <c r="AI8" s="1">
        <v>44749.574548611112</v>
      </c>
      <c r="AJ8">
        <v>41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93</v>
      </c>
      <c r="BG8">
        <v>24</v>
      </c>
      <c r="BH8" t="s">
        <v>94</v>
      </c>
    </row>
    <row r="9" spans="1:60">
      <c r="A9" t="s">
        <v>114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HYPERLINK("capsilon://?command=openfolder&amp;siteaddress=FAM.docvelocity-na8.net&amp;folderid=FX1C7CA2E4-DDC7-78CA-E292-29E1C28BA2CB","FX22014392")</f>
        <v>FX22014392</v>
      </c>
      <c r="F9" t="s">
        <v>19</v>
      </c>
      <c r="G9" t="s">
        <v>19</v>
      </c>
      <c r="H9" t="s">
        <v>85</v>
      </c>
      <c r="I9" t="s">
        <v>115</v>
      </c>
      <c r="J9">
        <v>28</v>
      </c>
      <c r="K9" t="s">
        <v>87</v>
      </c>
      <c r="L9" t="s">
        <v>88</v>
      </c>
      <c r="M9" t="s">
        <v>89</v>
      </c>
      <c r="N9">
        <v>2</v>
      </c>
      <c r="O9" s="1">
        <v>44749.558009259257</v>
      </c>
      <c r="P9" s="1">
        <v>44749.575243055559</v>
      </c>
      <c r="Q9">
        <v>1327</v>
      </c>
      <c r="R9">
        <v>162</v>
      </c>
      <c r="S9" t="b">
        <v>0</v>
      </c>
      <c r="T9" t="s">
        <v>90</v>
      </c>
      <c r="U9" t="b">
        <v>0</v>
      </c>
      <c r="V9" t="s">
        <v>91</v>
      </c>
      <c r="W9" s="1">
        <v>44749.56181712963</v>
      </c>
      <c r="X9">
        <v>103</v>
      </c>
      <c r="Y9">
        <v>21</v>
      </c>
      <c r="Z9">
        <v>0</v>
      </c>
      <c r="AA9">
        <v>21</v>
      </c>
      <c r="AB9">
        <v>0</v>
      </c>
      <c r="AC9">
        <v>0</v>
      </c>
      <c r="AD9">
        <v>7</v>
      </c>
      <c r="AE9">
        <v>0</v>
      </c>
      <c r="AF9">
        <v>0</v>
      </c>
      <c r="AG9">
        <v>0</v>
      </c>
      <c r="AH9" t="s">
        <v>92</v>
      </c>
      <c r="AI9" s="1">
        <v>44749.575243055559</v>
      </c>
      <c r="AJ9">
        <v>59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93</v>
      </c>
      <c r="BG9">
        <v>24</v>
      </c>
      <c r="BH9" t="s">
        <v>94</v>
      </c>
    </row>
    <row r="10" spans="1:60">
      <c r="A10" t="s">
        <v>116</v>
      </c>
      <c r="B10" t="s">
        <v>82</v>
      </c>
      <c r="C10" t="s">
        <v>112</v>
      </c>
      <c r="D10" t="s">
        <v>84</v>
      </c>
      <c r="E10" s="2" t="str">
        <f>HYPERLINK("capsilon://?command=openfolder&amp;siteaddress=FAM.docvelocity-na8.net&amp;folderid=FX1C7CA2E4-DDC7-78CA-E292-29E1C28BA2CB","FX22014392")</f>
        <v>FX22014392</v>
      </c>
      <c r="F10" t="s">
        <v>19</v>
      </c>
      <c r="G10" t="s">
        <v>19</v>
      </c>
      <c r="H10" t="s">
        <v>85</v>
      </c>
      <c r="I10" t="s">
        <v>117</v>
      </c>
      <c r="J10">
        <v>28</v>
      </c>
      <c r="K10" t="s">
        <v>87</v>
      </c>
      <c r="L10" t="s">
        <v>88</v>
      </c>
      <c r="M10" t="s">
        <v>89</v>
      </c>
      <c r="N10">
        <v>2</v>
      </c>
      <c r="O10" s="1">
        <v>44749.55872685185</v>
      </c>
      <c r="P10" s="1">
        <v>44749.575775462959</v>
      </c>
      <c r="Q10">
        <v>1335</v>
      </c>
      <c r="R10">
        <v>138</v>
      </c>
      <c r="S10" t="b">
        <v>0</v>
      </c>
      <c r="T10" t="s">
        <v>90</v>
      </c>
      <c r="U10" t="b">
        <v>0</v>
      </c>
      <c r="V10" t="s">
        <v>91</v>
      </c>
      <c r="W10" s="1">
        <v>44749.566886574074</v>
      </c>
      <c r="X10">
        <v>93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92</v>
      </c>
      <c r="AI10" s="1">
        <v>44749.575775462959</v>
      </c>
      <c r="AJ10">
        <v>45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93</v>
      </c>
      <c r="BG10">
        <v>24</v>
      </c>
      <c r="BH10" t="s">
        <v>94</v>
      </c>
    </row>
    <row r="11" spans="1:60">
      <c r="A11" t="s">
        <v>118</v>
      </c>
      <c r="B11" t="s">
        <v>82</v>
      </c>
      <c r="C11" t="s">
        <v>119</v>
      </c>
      <c r="D11" t="s">
        <v>84</v>
      </c>
      <c r="E11" s="2" t="str">
        <f>HYPERLINK("capsilon://?command=openfolder&amp;siteaddress=FAM.docvelocity-na8.net&amp;folderid=FX89F32D9C-9E45-FD10-17F0-1184D9F777A3","FX22063023")</f>
        <v>FX22063023</v>
      </c>
      <c r="F11" t="s">
        <v>19</v>
      </c>
      <c r="G11" t="s">
        <v>19</v>
      </c>
      <c r="H11" t="s">
        <v>85</v>
      </c>
      <c r="I11" t="s">
        <v>120</v>
      </c>
      <c r="J11">
        <v>34</v>
      </c>
      <c r="K11" t="s">
        <v>87</v>
      </c>
      <c r="L11" t="s">
        <v>88</v>
      </c>
      <c r="M11" t="s">
        <v>89</v>
      </c>
      <c r="N11">
        <v>1</v>
      </c>
      <c r="O11" s="1">
        <v>44749.563043981485</v>
      </c>
      <c r="P11" s="1">
        <v>44749.579502314817</v>
      </c>
      <c r="Q11">
        <v>1133</v>
      </c>
      <c r="R11">
        <v>289</v>
      </c>
      <c r="S11" t="b">
        <v>0</v>
      </c>
      <c r="T11" t="s">
        <v>90</v>
      </c>
      <c r="U11" t="b">
        <v>0</v>
      </c>
      <c r="V11" t="s">
        <v>121</v>
      </c>
      <c r="W11" s="1">
        <v>44749.579502314817</v>
      </c>
      <c r="X11">
        <v>214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34</v>
      </c>
      <c r="AE11">
        <v>21</v>
      </c>
      <c r="AF11">
        <v>0</v>
      </c>
      <c r="AG11">
        <v>3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93</v>
      </c>
      <c r="BG11">
        <v>23</v>
      </c>
      <c r="BH11" t="s">
        <v>94</v>
      </c>
    </row>
    <row r="12" spans="1:60">
      <c r="A12" t="s">
        <v>122</v>
      </c>
      <c r="B12" t="s">
        <v>82</v>
      </c>
      <c r="C12" t="s">
        <v>96</v>
      </c>
      <c r="D12" t="s">
        <v>84</v>
      </c>
      <c r="E12" s="2" t="str">
        <f>HYPERLINK("capsilon://?command=openfolder&amp;siteaddress=FAM.docvelocity-na8.net&amp;folderid=FX392980CE-9451-B267-5FDA-E813F45A9ED9","FX22066031")</f>
        <v>FX22066031</v>
      </c>
      <c r="F12" t="s">
        <v>19</v>
      </c>
      <c r="G12" t="s">
        <v>19</v>
      </c>
      <c r="H12" t="s">
        <v>85</v>
      </c>
      <c r="I12" t="s">
        <v>123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44749.573576388888</v>
      </c>
      <c r="P12" s="1">
        <v>44749.581412037034</v>
      </c>
      <c r="Q12">
        <v>328</v>
      </c>
      <c r="R12">
        <v>349</v>
      </c>
      <c r="S12" t="b">
        <v>0</v>
      </c>
      <c r="T12" t="s">
        <v>90</v>
      </c>
      <c r="U12" t="b">
        <v>0</v>
      </c>
      <c r="V12" t="s">
        <v>121</v>
      </c>
      <c r="W12" s="1">
        <v>44749.581412037034</v>
      </c>
      <c r="X12">
        <v>97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93</v>
      </c>
      <c r="BG12">
        <v>11</v>
      </c>
      <c r="BH12" t="s">
        <v>94</v>
      </c>
    </row>
    <row r="13" spans="1:60">
      <c r="A13" t="s">
        <v>124</v>
      </c>
      <c r="B13" t="s">
        <v>82</v>
      </c>
      <c r="C13" t="s">
        <v>96</v>
      </c>
      <c r="D13" t="s">
        <v>84</v>
      </c>
      <c r="E13" s="2" t="str">
        <f>HYPERLINK("capsilon://?command=openfolder&amp;siteaddress=FAM.docvelocity-na8.net&amp;folderid=FX392980CE-9451-B267-5FDA-E813F45A9ED9","FX22066031")</f>
        <v>FX22066031</v>
      </c>
      <c r="F13" t="s">
        <v>19</v>
      </c>
      <c r="G13" t="s">
        <v>19</v>
      </c>
      <c r="H13" t="s">
        <v>85</v>
      </c>
      <c r="I13" t="s">
        <v>125</v>
      </c>
      <c r="J13">
        <v>28</v>
      </c>
      <c r="K13" t="s">
        <v>87</v>
      </c>
      <c r="L13" t="s">
        <v>88</v>
      </c>
      <c r="M13" t="s">
        <v>89</v>
      </c>
      <c r="N13">
        <v>1</v>
      </c>
      <c r="O13" s="1">
        <v>44749.573645833334</v>
      </c>
      <c r="P13" s="1">
        <v>44749.588460648149</v>
      </c>
      <c r="Q13">
        <v>882</v>
      </c>
      <c r="R13">
        <v>398</v>
      </c>
      <c r="S13" t="b">
        <v>0</v>
      </c>
      <c r="T13" t="s">
        <v>90</v>
      </c>
      <c r="U13" t="b">
        <v>0</v>
      </c>
      <c r="V13" t="s">
        <v>121</v>
      </c>
      <c r="W13" s="1">
        <v>44749.588460648149</v>
      </c>
      <c r="X13">
        <v>250</v>
      </c>
      <c r="Y13">
        <v>10</v>
      </c>
      <c r="Z13">
        <v>0</v>
      </c>
      <c r="AA13">
        <v>10</v>
      </c>
      <c r="AB13">
        <v>0</v>
      </c>
      <c r="AC13">
        <v>0</v>
      </c>
      <c r="AD13">
        <v>18</v>
      </c>
      <c r="AE13">
        <v>21</v>
      </c>
      <c r="AF13">
        <v>0</v>
      </c>
      <c r="AG13">
        <v>2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93</v>
      </c>
      <c r="BG13">
        <v>21</v>
      </c>
      <c r="BH13" t="s">
        <v>94</v>
      </c>
    </row>
    <row r="14" spans="1:60">
      <c r="A14" t="s">
        <v>126</v>
      </c>
      <c r="B14" t="s">
        <v>82</v>
      </c>
      <c r="C14" t="s">
        <v>119</v>
      </c>
      <c r="D14" t="s">
        <v>84</v>
      </c>
      <c r="E14" s="2" t="str">
        <f>HYPERLINK("capsilon://?command=openfolder&amp;siteaddress=FAM.docvelocity-na8.net&amp;folderid=FX89F32D9C-9E45-FD10-17F0-1184D9F777A3","FX22063023")</f>
        <v>FX22063023</v>
      </c>
      <c r="F14" t="s">
        <v>19</v>
      </c>
      <c r="G14" t="s">
        <v>19</v>
      </c>
      <c r="H14" t="s">
        <v>85</v>
      </c>
      <c r="I14" t="s">
        <v>120</v>
      </c>
      <c r="J14">
        <v>90</v>
      </c>
      <c r="K14" t="s">
        <v>87</v>
      </c>
      <c r="L14" t="s">
        <v>88</v>
      </c>
      <c r="M14" t="s">
        <v>89</v>
      </c>
      <c r="N14">
        <v>2</v>
      </c>
      <c r="O14" s="1">
        <v>44749.580347222225</v>
      </c>
      <c r="P14" s="1">
        <v>44749.590011574073</v>
      </c>
      <c r="Q14">
        <v>363</v>
      </c>
      <c r="R14">
        <v>472</v>
      </c>
      <c r="S14" t="b">
        <v>0</v>
      </c>
      <c r="T14" t="s">
        <v>90</v>
      </c>
      <c r="U14" t="b">
        <v>1</v>
      </c>
      <c r="V14" t="s">
        <v>121</v>
      </c>
      <c r="W14" s="1">
        <v>44749.585532407407</v>
      </c>
      <c r="X14">
        <v>355</v>
      </c>
      <c r="Y14">
        <v>63</v>
      </c>
      <c r="Z14">
        <v>0</v>
      </c>
      <c r="AA14">
        <v>63</v>
      </c>
      <c r="AB14">
        <v>0</v>
      </c>
      <c r="AC14">
        <v>4</v>
      </c>
      <c r="AD14">
        <v>27</v>
      </c>
      <c r="AE14">
        <v>0</v>
      </c>
      <c r="AF14">
        <v>0</v>
      </c>
      <c r="AG14">
        <v>0</v>
      </c>
      <c r="AH14" t="s">
        <v>92</v>
      </c>
      <c r="AI14" s="1">
        <v>44749.590011574073</v>
      </c>
      <c r="AJ14">
        <v>117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27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93</v>
      </c>
      <c r="BG14">
        <v>13</v>
      </c>
      <c r="BH14" t="s">
        <v>94</v>
      </c>
    </row>
    <row r="15" spans="1:60">
      <c r="A15" t="s">
        <v>127</v>
      </c>
      <c r="B15" t="s">
        <v>82</v>
      </c>
      <c r="C15" t="s">
        <v>96</v>
      </c>
      <c r="D15" t="s">
        <v>84</v>
      </c>
      <c r="E15" s="2" t="str">
        <f>HYPERLINK("capsilon://?command=openfolder&amp;siteaddress=FAM.docvelocity-na8.net&amp;folderid=FX392980CE-9451-B267-5FDA-E813F45A9ED9","FX22066031")</f>
        <v>FX22066031</v>
      </c>
      <c r="F15" t="s">
        <v>19</v>
      </c>
      <c r="G15" t="s">
        <v>19</v>
      </c>
      <c r="H15" t="s">
        <v>85</v>
      </c>
      <c r="I15" t="s">
        <v>123</v>
      </c>
      <c r="J15">
        <v>104</v>
      </c>
      <c r="K15" t="s">
        <v>87</v>
      </c>
      <c r="L15" t="s">
        <v>88</v>
      </c>
      <c r="M15" t="s">
        <v>89</v>
      </c>
      <c r="N15">
        <v>2</v>
      </c>
      <c r="O15" s="1">
        <v>44749.582256944443</v>
      </c>
      <c r="P15" s="1">
        <v>44749.591562499998</v>
      </c>
      <c r="Q15">
        <v>179</v>
      </c>
      <c r="R15">
        <v>625</v>
      </c>
      <c r="S15" t="b">
        <v>0</v>
      </c>
      <c r="T15" t="s">
        <v>90</v>
      </c>
      <c r="U15" t="b">
        <v>1</v>
      </c>
      <c r="V15" t="s">
        <v>128</v>
      </c>
      <c r="W15" s="1">
        <v>44749.589328703703</v>
      </c>
      <c r="X15">
        <v>476</v>
      </c>
      <c r="Y15">
        <v>89</v>
      </c>
      <c r="Z15">
        <v>0</v>
      </c>
      <c r="AA15">
        <v>89</v>
      </c>
      <c r="AB15">
        <v>0</v>
      </c>
      <c r="AC15">
        <v>24</v>
      </c>
      <c r="AD15">
        <v>15</v>
      </c>
      <c r="AE15">
        <v>0</v>
      </c>
      <c r="AF15">
        <v>0</v>
      </c>
      <c r="AG15">
        <v>0</v>
      </c>
      <c r="AH15" t="s">
        <v>92</v>
      </c>
      <c r="AI15" s="1">
        <v>44749.591562499998</v>
      </c>
      <c r="AJ15">
        <v>134</v>
      </c>
      <c r="AK15">
        <v>2</v>
      </c>
      <c r="AL15">
        <v>0</v>
      </c>
      <c r="AM15">
        <v>2</v>
      </c>
      <c r="AN15">
        <v>0</v>
      </c>
      <c r="AO15">
        <v>1</v>
      </c>
      <c r="AP15">
        <v>13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93</v>
      </c>
      <c r="BG15">
        <v>13</v>
      </c>
      <c r="BH15" t="s">
        <v>94</v>
      </c>
    </row>
    <row r="16" spans="1:60">
      <c r="A16" t="s">
        <v>129</v>
      </c>
      <c r="B16" t="s">
        <v>82</v>
      </c>
      <c r="C16" t="s">
        <v>96</v>
      </c>
      <c r="D16" t="s">
        <v>84</v>
      </c>
      <c r="E16" s="2" t="str">
        <f>HYPERLINK("capsilon://?command=openfolder&amp;siteaddress=FAM.docvelocity-na8.net&amp;folderid=FX392980CE-9451-B267-5FDA-E813F45A9ED9","FX22066031")</f>
        <v>FX22066031</v>
      </c>
      <c r="F16" t="s">
        <v>19</v>
      </c>
      <c r="G16" t="s">
        <v>19</v>
      </c>
      <c r="H16" t="s">
        <v>85</v>
      </c>
      <c r="I16" t="s">
        <v>125</v>
      </c>
      <c r="J16">
        <v>56</v>
      </c>
      <c r="K16" t="s">
        <v>87</v>
      </c>
      <c r="L16" t="s">
        <v>88</v>
      </c>
      <c r="M16" t="s">
        <v>89</v>
      </c>
      <c r="N16">
        <v>2</v>
      </c>
      <c r="O16" s="1">
        <v>44749.589363425926</v>
      </c>
      <c r="P16" s="1">
        <v>44749.599004629628</v>
      </c>
      <c r="Q16">
        <v>416</v>
      </c>
      <c r="R16">
        <v>417</v>
      </c>
      <c r="S16" t="b">
        <v>0</v>
      </c>
      <c r="T16" t="s">
        <v>90</v>
      </c>
      <c r="U16" t="b">
        <v>1</v>
      </c>
      <c r="V16" t="s">
        <v>121</v>
      </c>
      <c r="W16" s="1">
        <v>44749.592592592591</v>
      </c>
      <c r="X16">
        <v>278</v>
      </c>
      <c r="Y16">
        <v>42</v>
      </c>
      <c r="Z16">
        <v>0</v>
      </c>
      <c r="AA16">
        <v>42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130</v>
      </c>
      <c r="AI16" s="1">
        <v>44749.599004629628</v>
      </c>
      <c r="AJ16">
        <v>139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93</v>
      </c>
      <c r="BG16">
        <v>13</v>
      </c>
      <c r="BH16" t="s">
        <v>94</v>
      </c>
    </row>
    <row r="17" spans="1:60">
      <c r="A17" t="s">
        <v>131</v>
      </c>
      <c r="B17" t="s">
        <v>82</v>
      </c>
      <c r="C17" t="s">
        <v>132</v>
      </c>
      <c r="D17" t="s">
        <v>84</v>
      </c>
      <c r="E17" s="2" t="str">
        <f>HYPERLINK("capsilon://?command=openfolder&amp;siteaddress=FAM.docvelocity-na8.net&amp;folderid=FX24B9B667-1A7F-8E51-D616-86A015B28A27","FX22067111")</f>
        <v>FX22067111</v>
      </c>
      <c r="F17" t="s">
        <v>19</v>
      </c>
      <c r="G17" t="s">
        <v>19</v>
      </c>
      <c r="H17" t="s">
        <v>85</v>
      </c>
      <c r="I17" t="s">
        <v>133</v>
      </c>
      <c r="J17">
        <v>352</v>
      </c>
      <c r="K17" t="s">
        <v>87</v>
      </c>
      <c r="L17" t="s">
        <v>88</v>
      </c>
      <c r="M17" t="s">
        <v>89</v>
      </c>
      <c r="N17">
        <v>1</v>
      </c>
      <c r="O17" s="1">
        <v>44749.621064814812</v>
      </c>
      <c r="P17" s="1">
        <v>44749.656747685185</v>
      </c>
      <c r="Q17">
        <v>1841</v>
      </c>
      <c r="R17">
        <v>1242</v>
      </c>
      <c r="S17" t="b">
        <v>0</v>
      </c>
      <c r="T17" t="s">
        <v>90</v>
      </c>
      <c r="U17" t="b">
        <v>0</v>
      </c>
      <c r="V17" t="s">
        <v>121</v>
      </c>
      <c r="W17" s="1">
        <v>44749.656747685185</v>
      </c>
      <c r="X17">
        <v>1206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352</v>
      </c>
      <c r="AE17">
        <v>293</v>
      </c>
      <c r="AF17">
        <v>0</v>
      </c>
      <c r="AG17">
        <v>23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93</v>
      </c>
      <c r="BG17">
        <v>51</v>
      </c>
      <c r="BH17" t="s">
        <v>94</v>
      </c>
    </row>
    <row r="18" spans="1:60">
      <c r="A18" t="s">
        <v>134</v>
      </c>
      <c r="B18" t="s">
        <v>82</v>
      </c>
      <c r="C18" t="s">
        <v>135</v>
      </c>
      <c r="D18" t="s">
        <v>84</v>
      </c>
      <c r="E18" s="2" t="str">
        <f>HYPERLINK("capsilon://?command=openfolder&amp;siteaddress=FAM.docvelocity-na8.net&amp;folderid=FXF77A64E8-FEE3-2B5A-6D23-AA3F9B9B9C56","FX22062502")</f>
        <v>FX22062502</v>
      </c>
      <c r="F18" t="s">
        <v>19</v>
      </c>
      <c r="G18" t="s">
        <v>19</v>
      </c>
      <c r="H18" t="s">
        <v>85</v>
      </c>
      <c r="I18" t="s">
        <v>136</v>
      </c>
      <c r="J18">
        <v>50</v>
      </c>
      <c r="K18" t="s">
        <v>87</v>
      </c>
      <c r="L18" t="s">
        <v>88</v>
      </c>
      <c r="M18" t="s">
        <v>89</v>
      </c>
      <c r="N18">
        <v>2</v>
      </c>
      <c r="O18" s="1">
        <v>44749.648854166669</v>
      </c>
      <c r="P18" s="1">
        <v>44749.657106481478</v>
      </c>
      <c r="Q18">
        <v>382</v>
      </c>
      <c r="R18">
        <v>331</v>
      </c>
      <c r="S18" t="b">
        <v>0</v>
      </c>
      <c r="T18" t="s">
        <v>90</v>
      </c>
      <c r="U18" t="b">
        <v>0</v>
      </c>
      <c r="V18" t="s">
        <v>91</v>
      </c>
      <c r="W18" s="1">
        <v>44749.654594907406</v>
      </c>
      <c r="X18">
        <v>258</v>
      </c>
      <c r="Y18">
        <v>33</v>
      </c>
      <c r="Z18">
        <v>0</v>
      </c>
      <c r="AA18">
        <v>33</v>
      </c>
      <c r="AB18">
        <v>0</v>
      </c>
      <c r="AC18">
        <v>8</v>
      </c>
      <c r="AD18">
        <v>17</v>
      </c>
      <c r="AE18">
        <v>0</v>
      </c>
      <c r="AF18">
        <v>0</v>
      </c>
      <c r="AG18">
        <v>0</v>
      </c>
      <c r="AH18" t="s">
        <v>92</v>
      </c>
      <c r="AI18" s="1">
        <v>44749.657106481478</v>
      </c>
      <c r="AJ18">
        <v>73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17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93</v>
      </c>
      <c r="BG18">
        <v>11</v>
      </c>
      <c r="BH18" t="s">
        <v>94</v>
      </c>
    </row>
    <row r="19" spans="1:60">
      <c r="A19" t="s">
        <v>137</v>
      </c>
      <c r="B19" t="s">
        <v>82</v>
      </c>
      <c r="C19" t="s">
        <v>135</v>
      </c>
      <c r="D19" t="s">
        <v>84</v>
      </c>
      <c r="E19" s="2" t="str">
        <f>HYPERLINK("capsilon://?command=openfolder&amp;siteaddress=FAM.docvelocity-na8.net&amp;folderid=FXF77A64E8-FEE3-2B5A-6D23-AA3F9B9B9C56","FX22062502")</f>
        <v>FX22062502</v>
      </c>
      <c r="F19" t="s">
        <v>19</v>
      </c>
      <c r="G19" t="s">
        <v>19</v>
      </c>
      <c r="H19" t="s">
        <v>85</v>
      </c>
      <c r="I19" t="s">
        <v>138</v>
      </c>
      <c r="J19">
        <v>66</v>
      </c>
      <c r="K19" t="s">
        <v>87</v>
      </c>
      <c r="L19" t="s">
        <v>88</v>
      </c>
      <c r="M19" t="s">
        <v>89</v>
      </c>
      <c r="N19">
        <v>2</v>
      </c>
      <c r="O19" s="1">
        <v>44749.64947916667</v>
      </c>
      <c r="P19" s="1">
        <v>44749.658043981479</v>
      </c>
      <c r="Q19">
        <v>450</v>
      </c>
      <c r="R19">
        <v>290</v>
      </c>
      <c r="S19" t="b">
        <v>0</v>
      </c>
      <c r="T19" t="s">
        <v>90</v>
      </c>
      <c r="U19" t="b">
        <v>0</v>
      </c>
      <c r="V19" t="s">
        <v>91</v>
      </c>
      <c r="W19" s="1">
        <v>44749.657037037039</v>
      </c>
      <c r="X19">
        <v>210</v>
      </c>
      <c r="Y19">
        <v>52</v>
      </c>
      <c r="Z19">
        <v>0</v>
      </c>
      <c r="AA19">
        <v>52</v>
      </c>
      <c r="AB19">
        <v>0</v>
      </c>
      <c r="AC19">
        <v>10</v>
      </c>
      <c r="AD19">
        <v>14</v>
      </c>
      <c r="AE19">
        <v>0</v>
      </c>
      <c r="AF19">
        <v>0</v>
      </c>
      <c r="AG19">
        <v>0</v>
      </c>
      <c r="AH19" t="s">
        <v>92</v>
      </c>
      <c r="AI19" s="1">
        <v>44749.658043981479</v>
      </c>
      <c r="AJ19">
        <v>80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14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93</v>
      </c>
      <c r="BG19">
        <v>12</v>
      </c>
      <c r="BH19" t="s">
        <v>94</v>
      </c>
    </row>
    <row r="20" spans="1:60">
      <c r="A20" t="s">
        <v>139</v>
      </c>
      <c r="B20" t="s">
        <v>82</v>
      </c>
      <c r="C20" t="s">
        <v>140</v>
      </c>
      <c r="D20" t="s">
        <v>84</v>
      </c>
      <c r="E20" s="2" t="str">
        <f>HYPERLINK("capsilon://?command=openfolder&amp;siteaddress=FAM.docvelocity-na8.net&amp;folderid=FXDBBEE9D1-BDCA-1FEB-42B8-C79211237405","FX22063154")</f>
        <v>FX22063154</v>
      </c>
      <c r="F20" t="s">
        <v>19</v>
      </c>
      <c r="G20" t="s">
        <v>19</v>
      </c>
      <c r="H20" t="s">
        <v>85</v>
      </c>
      <c r="I20" t="s">
        <v>141</v>
      </c>
      <c r="J20">
        <v>30</v>
      </c>
      <c r="K20" t="s">
        <v>87</v>
      </c>
      <c r="L20" t="s">
        <v>88</v>
      </c>
      <c r="M20" t="s">
        <v>89</v>
      </c>
      <c r="N20">
        <v>2</v>
      </c>
      <c r="O20" s="1">
        <v>44749.65084490741</v>
      </c>
      <c r="P20" s="1">
        <v>44749.65934027778</v>
      </c>
      <c r="Q20">
        <v>556</v>
      </c>
      <c r="R20">
        <v>178</v>
      </c>
      <c r="S20" t="b">
        <v>0</v>
      </c>
      <c r="T20" t="s">
        <v>90</v>
      </c>
      <c r="U20" t="b">
        <v>0</v>
      </c>
      <c r="V20" t="s">
        <v>121</v>
      </c>
      <c r="W20" s="1">
        <v>44749.65828703704</v>
      </c>
      <c r="X20">
        <v>132</v>
      </c>
      <c r="Y20">
        <v>9</v>
      </c>
      <c r="Z20">
        <v>0</v>
      </c>
      <c r="AA20">
        <v>9</v>
      </c>
      <c r="AB20">
        <v>0</v>
      </c>
      <c r="AC20">
        <v>1</v>
      </c>
      <c r="AD20">
        <v>21</v>
      </c>
      <c r="AE20">
        <v>0</v>
      </c>
      <c r="AF20">
        <v>0</v>
      </c>
      <c r="AG20">
        <v>0</v>
      </c>
      <c r="AH20" t="s">
        <v>92</v>
      </c>
      <c r="AI20" s="1">
        <v>44749.65934027778</v>
      </c>
      <c r="AJ20">
        <v>46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21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93</v>
      </c>
      <c r="BG20">
        <v>12</v>
      </c>
      <c r="BH20" t="s">
        <v>94</v>
      </c>
    </row>
    <row r="21" spans="1:60">
      <c r="A21" t="s">
        <v>142</v>
      </c>
      <c r="B21" t="s">
        <v>82</v>
      </c>
      <c r="C21" t="s">
        <v>135</v>
      </c>
      <c r="D21" t="s">
        <v>84</v>
      </c>
      <c r="E21" s="2" t="str">
        <f>HYPERLINK("capsilon://?command=openfolder&amp;siteaddress=FAM.docvelocity-na8.net&amp;folderid=FXF77A64E8-FEE3-2B5A-6D23-AA3F9B9B9C56","FX22062502")</f>
        <v>FX22062502</v>
      </c>
      <c r="F21" t="s">
        <v>19</v>
      </c>
      <c r="G21" t="s">
        <v>19</v>
      </c>
      <c r="H21" t="s">
        <v>85</v>
      </c>
      <c r="I21" t="s">
        <v>143</v>
      </c>
      <c r="J21">
        <v>66</v>
      </c>
      <c r="K21" t="s">
        <v>87</v>
      </c>
      <c r="L21" t="s">
        <v>88</v>
      </c>
      <c r="M21" t="s">
        <v>89</v>
      </c>
      <c r="N21">
        <v>2</v>
      </c>
      <c r="O21" s="1">
        <v>44749.651504629626</v>
      </c>
      <c r="P21" s="1">
        <v>44749.661192129628</v>
      </c>
      <c r="Q21">
        <v>510</v>
      </c>
      <c r="R21">
        <v>327</v>
      </c>
      <c r="S21" t="b">
        <v>0</v>
      </c>
      <c r="T21" t="s">
        <v>90</v>
      </c>
      <c r="U21" t="b">
        <v>0</v>
      </c>
      <c r="V21" t="s">
        <v>91</v>
      </c>
      <c r="W21" s="1">
        <v>44749.66002314815</v>
      </c>
      <c r="X21">
        <v>257</v>
      </c>
      <c r="Y21">
        <v>52</v>
      </c>
      <c r="Z21">
        <v>0</v>
      </c>
      <c r="AA21">
        <v>52</v>
      </c>
      <c r="AB21">
        <v>0</v>
      </c>
      <c r="AC21">
        <v>14</v>
      </c>
      <c r="AD21">
        <v>14</v>
      </c>
      <c r="AE21">
        <v>0</v>
      </c>
      <c r="AF21">
        <v>0</v>
      </c>
      <c r="AG21">
        <v>0</v>
      </c>
      <c r="AH21" t="s">
        <v>92</v>
      </c>
      <c r="AI21" s="1">
        <v>44749.661192129628</v>
      </c>
      <c r="AJ21">
        <v>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93</v>
      </c>
      <c r="BG21">
        <v>13</v>
      </c>
      <c r="BH21" t="s">
        <v>94</v>
      </c>
    </row>
    <row r="22" spans="1:60">
      <c r="A22" t="s">
        <v>144</v>
      </c>
      <c r="B22" t="s">
        <v>82</v>
      </c>
      <c r="C22" t="s">
        <v>132</v>
      </c>
      <c r="D22" t="s">
        <v>84</v>
      </c>
      <c r="E22" s="2" t="str">
        <f>HYPERLINK("capsilon://?command=openfolder&amp;siteaddress=FAM.docvelocity-na8.net&amp;folderid=FX24B9B667-1A7F-8E51-D616-86A015B28A27","FX22067111")</f>
        <v>FX22067111</v>
      </c>
      <c r="F22" t="s">
        <v>19</v>
      </c>
      <c r="G22" t="s">
        <v>19</v>
      </c>
      <c r="H22" t="s">
        <v>85</v>
      </c>
      <c r="I22" t="s">
        <v>133</v>
      </c>
      <c r="J22">
        <v>749</v>
      </c>
      <c r="K22" t="s">
        <v>87</v>
      </c>
      <c r="L22" t="s">
        <v>88</v>
      </c>
      <c r="M22" t="s">
        <v>89</v>
      </c>
      <c r="N22">
        <v>2</v>
      </c>
      <c r="O22" s="1">
        <v>44749.65865740741</v>
      </c>
      <c r="P22" s="1">
        <v>44749.722951388889</v>
      </c>
      <c r="Q22">
        <v>1518</v>
      </c>
      <c r="R22">
        <v>4037</v>
      </c>
      <c r="S22" t="b">
        <v>0</v>
      </c>
      <c r="T22" t="s">
        <v>90</v>
      </c>
      <c r="U22" t="b">
        <v>1</v>
      </c>
      <c r="V22" t="s">
        <v>105</v>
      </c>
      <c r="W22" s="1">
        <v>44749.707615740743</v>
      </c>
      <c r="X22">
        <v>3127</v>
      </c>
      <c r="Y22">
        <v>588</v>
      </c>
      <c r="Z22">
        <v>0</v>
      </c>
      <c r="AA22">
        <v>588</v>
      </c>
      <c r="AB22">
        <v>0</v>
      </c>
      <c r="AC22">
        <v>165</v>
      </c>
      <c r="AD22">
        <v>161</v>
      </c>
      <c r="AE22">
        <v>0</v>
      </c>
      <c r="AF22">
        <v>0</v>
      </c>
      <c r="AG22">
        <v>0</v>
      </c>
      <c r="AH22" t="s">
        <v>92</v>
      </c>
      <c r="AI22" s="1">
        <v>44749.722951388889</v>
      </c>
      <c r="AJ22">
        <v>842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160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93</v>
      </c>
      <c r="BG22">
        <v>92</v>
      </c>
      <c r="BH22" t="s">
        <v>94</v>
      </c>
    </row>
    <row r="23" spans="1:60">
      <c r="A23" t="s">
        <v>145</v>
      </c>
      <c r="B23" t="s">
        <v>82</v>
      </c>
      <c r="C23" t="s">
        <v>146</v>
      </c>
      <c r="D23" t="s">
        <v>84</v>
      </c>
      <c r="E23" s="2" t="str">
        <f>HYPERLINK("capsilon://?command=openfolder&amp;siteaddress=FAM.docvelocity-na8.net&amp;folderid=FX5032AEDA-A99D-048C-F4A0-EB3866BF8F1A","FX22063403")</f>
        <v>FX22063403</v>
      </c>
      <c r="F23" t="s">
        <v>19</v>
      </c>
      <c r="G23" t="s">
        <v>19</v>
      </c>
      <c r="H23" t="s">
        <v>85</v>
      </c>
      <c r="I23" t="s">
        <v>147</v>
      </c>
      <c r="J23">
        <v>0</v>
      </c>
      <c r="K23" t="s">
        <v>87</v>
      </c>
      <c r="L23" t="s">
        <v>88</v>
      </c>
      <c r="M23" t="s">
        <v>89</v>
      </c>
      <c r="N23">
        <v>2</v>
      </c>
      <c r="O23" s="1">
        <v>44749.669004629628</v>
      </c>
      <c r="P23" s="1">
        <v>44749.698854166665</v>
      </c>
      <c r="Q23">
        <v>2489</v>
      </c>
      <c r="R23">
        <v>90</v>
      </c>
      <c r="S23" t="b">
        <v>0</v>
      </c>
      <c r="T23" t="s">
        <v>90</v>
      </c>
      <c r="U23" t="b">
        <v>0</v>
      </c>
      <c r="V23" t="s">
        <v>128</v>
      </c>
      <c r="W23" s="1">
        <v>44749.67291666667</v>
      </c>
      <c r="X23">
        <v>44</v>
      </c>
      <c r="Y23">
        <v>0</v>
      </c>
      <c r="Z23">
        <v>0</v>
      </c>
      <c r="AA23">
        <v>0</v>
      </c>
      <c r="AB23">
        <v>37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130</v>
      </c>
      <c r="AI23" s="1">
        <v>44749.698854166665</v>
      </c>
      <c r="AJ23">
        <v>46</v>
      </c>
      <c r="AK23">
        <v>0</v>
      </c>
      <c r="AL23">
        <v>0</v>
      </c>
      <c r="AM23">
        <v>0</v>
      </c>
      <c r="AN23">
        <v>37</v>
      </c>
      <c r="AO23">
        <v>0</v>
      </c>
      <c r="AP23">
        <v>0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93</v>
      </c>
      <c r="BG23">
        <v>42</v>
      </c>
      <c r="BH23" t="s">
        <v>94</v>
      </c>
    </row>
    <row r="24" spans="1:60">
      <c r="A24" t="s">
        <v>148</v>
      </c>
      <c r="B24" t="s">
        <v>82</v>
      </c>
      <c r="C24" t="s">
        <v>149</v>
      </c>
      <c r="D24" t="s">
        <v>84</v>
      </c>
      <c r="E24" s="2" t="str">
        <f>HYPERLINK("capsilon://?command=openfolder&amp;siteaddress=FAM.docvelocity-na8.net&amp;folderid=FXD4D84ADD-2553-250D-B95D-9F8506DF3604","FX22068613")</f>
        <v>FX22068613</v>
      </c>
      <c r="F24" t="s">
        <v>19</v>
      </c>
      <c r="G24" t="s">
        <v>19</v>
      </c>
      <c r="H24" t="s">
        <v>85</v>
      </c>
      <c r="I24" t="s">
        <v>150</v>
      </c>
      <c r="J24">
        <v>28</v>
      </c>
      <c r="K24" t="s">
        <v>87</v>
      </c>
      <c r="L24" t="s">
        <v>88</v>
      </c>
      <c r="M24" t="s">
        <v>89</v>
      </c>
      <c r="N24">
        <v>1</v>
      </c>
      <c r="O24" s="1">
        <v>44749.681331018517</v>
      </c>
      <c r="P24" s="1">
        <v>44749.689120370371</v>
      </c>
      <c r="Q24">
        <v>594</v>
      </c>
      <c r="R24">
        <v>79</v>
      </c>
      <c r="S24" t="b">
        <v>0</v>
      </c>
      <c r="T24" t="s">
        <v>90</v>
      </c>
      <c r="U24" t="b">
        <v>0</v>
      </c>
      <c r="V24" t="s">
        <v>151</v>
      </c>
      <c r="W24" s="1">
        <v>44749.689120370371</v>
      </c>
      <c r="X24">
        <v>79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28</v>
      </c>
      <c r="AE24">
        <v>21</v>
      </c>
      <c r="AF24">
        <v>0</v>
      </c>
      <c r="AG24">
        <v>2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93</v>
      </c>
      <c r="BG24">
        <v>11</v>
      </c>
      <c r="BH24" t="s">
        <v>94</v>
      </c>
    </row>
    <row r="25" spans="1:60">
      <c r="A25" t="s">
        <v>152</v>
      </c>
      <c r="B25" t="s">
        <v>82</v>
      </c>
      <c r="C25" t="s">
        <v>153</v>
      </c>
      <c r="D25" t="s">
        <v>84</v>
      </c>
      <c r="E25" s="2" t="str">
        <f>HYPERLINK("capsilon://?command=openfolder&amp;siteaddress=FAM.docvelocity-na8.net&amp;folderid=FXEA302A61-3752-209C-E6A0-E4C2BE9296C4","FX22068941")</f>
        <v>FX22068941</v>
      </c>
      <c r="F25" t="s">
        <v>19</v>
      </c>
      <c r="G25" t="s">
        <v>19</v>
      </c>
      <c r="H25" t="s">
        <v>85</v>
      </c>
      <c r="I25" t="s">
        <v>154</v>
      </c>
      <c r="J25">
        <v>28</v>
      </c>
      <c r="K25" t="s">
        <v>87</v>
      </c>
      <c r="L25" t="s">
        <v>88</v>
      </c>
      <c r="M25" t="s">
        <v>89</v>
      </c>
      <c r="N25">
        <v>1</v>
      </c>
      <c r="O25" s="1">
        <v>44749.683715277781</v>
      </c>
      <c r="P25" s="1">
        <v>44749.689930555556</v>
      </c>
      <c r="Q25">
        <v>468</v>
      </c>
      <c r="R25">
        <v>69</v>
      </c>
      <c r="S25" t="b">
        <v>0</v>
      </c>
      <c r="T25" t="s">
        <v>90</v>
      </c>
      <c r="U25" t="b">
        <v>0</v>
      </c>
      <c r="V25" t="s">
        <v>151</v>
      </c>
      <c r="W25" s="1">
        <v>44749.689930555556</v>
      </c>
      <c r="X25">
        <v>69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28</v>
      </c>
      <c r="AE25">
        <v>21</v>
      </c>
      <c r="AF25">
        <v>0</v>
      </c>
      <c r="AG25">
        <v>3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93</v>
      </c>
      <c r="BG25">
        <v>8</v>
      </c>
      <c r="BH25" t="s">
        <v>94</v>
      </c>
    </row>
    <row r="26" spans="1:60">
      <c r="A26" t="s">
        <v>155</v>
      </c>
      <c r="B26" t="s">
        <v>82</v>
      </c>
      <c r="C26" t="s">
        <v>156</v>
      </c>
      <c r="D26" t="s">
        <v>84</v>
      </c>
      <c r="E26" s="2" t="str">
        <f>HYPERLINK("capsilon://?command=openfolder&amp;siteaddress=FAM.docvelocity-na8.net&amp;folderid=FX3EDC61B5-9476-D5D8-34A4-D120F54A9E28","FX211011481")</f>
        <v>FX211011481</v>
      </c>
      <c r="F26" t="s">
        <v>19</v>
      </c>
      <c r="G26" t="s">
        <v>19</v>
      </c>
      <c r="H26" t="s">
        <v>85</v>
      </c>
      <c r="I26" t="s">
        <v>157</v>
      </c>
      <c r="J26">
        <v>132</v>
      </c>
      <c r="K26" t="s">
        <v>87</v>
      </c>
      <c r="L26" t="s">
        <v>88</v>
      </c>
      <c r="M26" t="s">
        <v>89</v>
      </c>
      <c r="N26">
        <v>2</v>
      </c>
      <c r="O26" s="1">
        <v>44749.687824074077</v>
      </c>
      <c r="P26" s="1">
        <v>44749.72960648148</v>
      </c>
      <c r="Q26">
        <v>2724</v>
      </c>
      <c r="R26">
        <v>886</v>
      </c>
      <c r="S26" t="b">
        <v>0</v>
      </c>
      <c r="T26" t="s">
        <v>90</v>
      </c>
      <c r="U26" t="b">
        <v>0</v>
      </c>
      <c r="V26" t="s">
        <v>158</v>
      </c>
      <c r="W26" s="1">
        <v>44749.713078703702</v>
      </c>
      <c r="X26">
        <v>603</v>
      </c>
      <c r="Y26">
        <v>104</v>
      </c>
      <c r="Z26">
        <v>0</v>
      </c>
      <c r="AA26">
        <v>104</v>
      </c>
      <c r="AB26">
        <v>0</v>
      </c>
      <c r="AC26">
        <v>36</v>
      </c>
      <c r="AD26">
        <v>28</v>
      </c>
      <c r="AE26">
        <v>0</v>
      </c>
      <c r="AF26">
        <v>0</v>
      </c>
      <c r="AG26">
        <v>0</v>
      </c>
      <c r="AH26" t="s">
        <v>92</v>
      </c>
      <c r="AI26" s="1">
        <v>44749.72960648148</v>
      </c>
      <c r="AJ26">
        <v>271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28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93</v>
      </c>
      <c r="BG26">
        <v>60</v>
      </c>
      <c r="BH26" t="s">
        <v>94</v>
      </c>
    </row>
    <row r="27" spans="1:60">
      <c r="A27" t="s">
        <v>159</v>
      </c>
      <c r="B27" t="s">
        <v>82</v>
      </c>
      <c r="C27" t="s">
        <v>156</v>
      </c>
      <c r="D27" t="s">
        <v>84</v>
      </c>
      <c r="E27" s="2" t="str">
        <f>HYPERLINK("capsilon://?command=openfolder&amp;siteaddress=FAM.docvelocity-na8.net&amp;folderid=FX3EDC61B5-9476-D5D8-34A4-D120F54A9E28","FX211011481")</f>
        <v>FX211011481</v>
      </c>
      <c r="F27" t="s">
        <v>19</v>
      </c>
      <c r="G27" t="s">
        <v>19</v>
      </c>
      <c r="H27" t="s">
        <v>85</v>
      </c>
      <c r="I27" t="s">
        <v>160</v>
      </c>
      <c r="J27">
        <v>66</v>
      </c>
      <c r="K27" t="s">
        <v>87</v>
      </c>
      <c r="L27" t="s">
        <v>88</v>
      </c>
      <c r="M27" t="s">
        <v>89</v>
      </c>
      <c r="N27">
        <v>2</v>
      </c>
      <c r="O27" s="1">
        <v>44749.68822916667</v>
      </c>
      <c r="P27" s="1">
        <v>44749.730532407404</v>
      </c>
      <c r="Q27">
        <v>1719</v>
      </c>
      <c r="R27">
        <v>1936</v>
      </c>
      <c r="S27" t="b">
        <v>0</v>
      </c>
      <c r="T27" t="s">
        <v>90</v>
      </c>
      <c r="U27" t="b">
        <v>0</v>
      </c>
      <c r="V27" t="s">
        <v>91</v>
      </c>
      <c r="W27" s="1">
        <v>44749.72792824074</v>
      </c>
      <c r="X27">
        <v>1849</v>
      </c>
      <c r="Y27">
        <v>52</v>
      </c>
      <c r="Z27">
        <v>0</v>
      </c>
      <c r="AA27">
        <v>52</v>
      </c>
      <c r="AB27">
        <v>0</v>
      </c>
      <c r="AC27">
        <v>9</v>
      </c>
      <c r="AD27">
        <v>14</v>
      </c>
      <c r="AE27">
        <v>0</v>
      </c>
      <c r="AF27">
        <v>0</v>
      </c>
      <c r="AG27">
        <v>0</v>
      </c>
      <c r="AH27" t="s">
        <v>92</v>
      </c>
      <c r="AI27" s="1">
        <v>44749.730532407404</v>
      </c>
      <c r="AJ27">
        <v>79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13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93</v>
      </c>
      <c r="BG27">
        <v>60</v>
      </c>
      <c r="BH27" t="s">
        <v>94</v>
      </c>
    </row>
    <row r="28" spans="1:60">
      <c r="A28" t="s">
        <v>161</v>
      </c>
      <c r="B28" t="s">
        <v>82</v>
      </c>
      <c r="C28" t="s">
        <v>149</v>
      </c>
      <c r="D28" t="s">
        <v>84</v>
      </c>
      <c r="E28" s="2" t="str">
        <f>HYPERLINK("capsilon://?command=openfolder&amp;siteaddress=FAM.docvelocity-na8.net&amp;folderid=FXD4D84ADD-2553-250D-B95D-9F8506DF3604","FX22068613")</f>
        <v>FX22068613</v>
      </c>
      <c r="F28" t="s">
        <v>19</v>
      </c>
      <c r="G28" t="s">
        <v>19</v>
      </c>
      <c r="H28" t="s">
        <v>85</v>
      </c>
      <c r="I28" t="s">
        <v>150</v>
      </c>
      <c r="J28">
        <v>56</v>
      </c>
      <c r="K28" t="s">
        <v>87</v>
      </c>
      <c r="L28" t="s">
        <v>88</v>
      </c>
      <c r="M28" t="s">
        <v>89</v>
      </c>
      <c r="N28">
        <v>2</v>
      </c>
      <c r="O28" s="1">
        <v>44749.690150462964</v>
      </c>
      <c r="P28" s="1">
        <v>44749.727673611109</v>
      </c>
      <c r="Q28">
        <v>1305</v>
      </c>
      <c r="R28">
        <v>1937</v>
      </c>
      <c r="S28" t="b">
        <v>0</v>
      </c>
      <c r="T28" t="s">
        <v>90</v>
      </c>
      <c r="U28" t="b">
        <v>1</v>
      </c>
      <c r="V28" t="s">
        <v>91</v>
      </c>
      <c r="W28" s="1">
        <v>44749.706516203703</v>
      </c>
      <c r="X28">
        <v>814</v>
      </c>
      <c r="Y28">
        <v>42</v>
      </c>
      <c r="Z28">
        <v>0</v>
      </c>
      <c r="AA28">
        <v>42</v>
      </c>
      <c r="AB28">
        <v>0</v>
      </c>
      <c r="AC28">
        <v>8</v>
      </c>
      <c r="AD28">
        <v>14</v>
      </c>
      <c r="AE28">
        <v>0</v>
      </c>
      <c r="AF28">
        <v>0</v>
      </c>
      <c r="AG28">
        <v>0</v>
      </c>
      <c r="AH28" t="s">
        <v>130</v>
      </c>
      <c r="AI28" s="1">
        <v>44749.727673611109</v>
      </c>
      <c r="AJ28">
        <v>1119</v>
      </c>
      <c r="AK28">
        <v>8</v>
      </c>
      <c r="AL28">
        <v>0</v>
      </c>
      <c r="AM28">
        <v>8</v>
      </c>
      <c r="AN28">
        <v>0</v>
      </c>
      <c r="AO28">
        <v>8</v>
      </c>
      <c r="AP28">
        <v>6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93</v>
      </c>
      <c r="BG28">
        <v>54</v>
      </c>
      <c r="BH28" t="s">
        <v>94</v>
      </c>
    </row>
    <row r="29" spans="1:60">
      <c r="A29" t="s">
        <v>162</v>
      </c>
      <c r="B29" t="s">
        <v>82</v>
      </c>
      <c r="C29" t="s">
        <v>153</v>
      </c>
      <c r="D29" t="s">
        <v>84</v>
      </c>
      <c r="E29" s="2" t="str">
        <f>HYPERLINK("capsilon://?command=openfolder&amp;siteaddress=FAM.docvelocity-na8.net&amp;folderid=FXEA302A61-3752-209C-E6A0-E4C2BE9296C4","FX22068941")</f>
        <v>FX22068941</v>
      </c>
      <c r="F29" t="s">
        <v>19</v>
      </c>
      <c r="G29" t="s">
        <v>19</v>
      </c>
      <c r="H29" t="s">
        <v>85</v>
      </c>
      <c r="I29" t="s">
        <v>154</v>
      </c>
      <c r="J29">
        <v>84</v>
      </c>
      <c r="K29" t="s">
        <v>87</v>
      </c>
      <c r="L29" t="s">
        <v>88</v>
      </c>
      <c r="M29" t="s">
        <v>89</v>
      </c>
      <c r="N29">
        <v>2</v>
      </c>
      <c r="O29" s="1">
        <v>44749.690879629627</v>
      </c>
      <c r="P29" s="1">
        <v>44749.726458333331</v>
      </c>
      <c r="Q29">
        <v>2231</v>
      </c>
      <c r="R29">
        <v>843</v>
      </c>
      <c r="S29" t="b">
        <v>0</v>
      </c>
      <c r="T29" t="s">
        <v>90</v>
      </c>
      <c r="U29" t="b">
        <v>1</v>
      </c>
      <c r="V29" t="s">
        <v>158</v>
      </c>
      <c r="W29" s="1">
        <v>44749.706099537034</v>
      </c>
      <c r="X29">
        <v>541</v>
      </c>
      <c r="Y29">
        <v>42</v>
      </c>
      <c r="Z29">
        <v>0</v>
      </c>
      <c r="AA29">
        <v>42</v>
      </c>
      <c r="AB29">
        <v>21</v>
      </c>
      <c r="AC29">
        <v>22</v>
      </c>
      <c r="AD29">
        <v>42</v>
      </c>
      <c r="AE29">
        <v>0</v>
      </c>
      <c r="AF29">
        <v>0</v>
      </c>
      <c r="AG29">
        <v>0</v>
      </c>
      <c r="AH29" t="s">
        <v>92</v>
      </c>
      <c r="AI29" s="1">
        <v>44749.726458333331</v>
      </c>
      <c r="AJ29">
        <v>302</v>
      </c>
      <c r="AK29">
        <v>2</v>
      </c>
      <c r="AL29">
        <v>0</v>
      </c>
      <c r="AM29">
        <v>2</v>
      </c>
      <c r="AN29">
        <v>21</v>
      </c>
      <c r="AO29">
        <v>1</v>
      </c>
      <c r="AP29">
        <v>40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93</v>
      </c>
      <c r="BG29">
        <v>51</v>
      </c>
      <c r="BH29" t="s">
        <v>94</v>
      </c>
    </row>
    <row r="30" spans="1:60">
      <c r="A30" t="s">
        <v>163</v>
      </c>
      <c r="B30" t="s">
        <v>82</v>
      </c>
      <c r="C30" t="s">
        <v>109</v>
      </c>
      <c r="D30" t="s">
        <v>84</v>
      </c>
      <c r="E30" s="2" t="str">
        <f>HYPERLINK("capsilon://?command=openfolder&amp;siteaddress=FAM.docvelocity-na8.net&amp;folderid=FX6D10DF10-6A3E-44AB-7B06-693455DA4A99","FX22065930")</f>
        <v>FX22065930</v>
      </c>
      <c r="F30" t="s">
        <v>19</v>
      </c>
      <c r="G30" t="s">
        <v>19</v>
      </c>
      <c r="H30" t="s">
        <v>85</v>
      </c>
      <c r="I30" t="s">
        <v>164</v>
      </c>
      <c r="J30">
        <v>0</v>
      </c>
      <c r="K30" t="s">
        <v>87</v>
      </c>
      <c r="L30" t="s">
        <v>88</v>
      </c>
      <c r="M30" t="s">
        <v>89</v>
      </c>
      <c r="N30">
        <v>2</v>
      </c>
      <c r="O30" s="1">
        <v>44749.700092592589</v>
      </c>
      <c r="P30" s="1">
        <v>44749.732800925929</v>
      </c>
      <c r="Q30">
        <v>1756</v>
      </c>
      <c r="R30">
        <v>1070</v>
      </c>
      <c r="S30" t="b">
        <v>0</v>
      </c>
      <c r="T30" t="s">
        <v>90</v>
      </c>
      <c r="U30" t="b">
        <v>0</v>
      </c>
      <c r="V30" t="s">
        <v>128</v>
      </c>
      <c r="W30" s="1">
        <v>44749.72016203704</v>
      </c>
      <c r="X30">
        <v>554</v>
      </c>
      <c r="Y30">
        <v>38</v>
      </c>
      <c r="Z30">
        <v>0</v>
      </c>
      <c r="AA30">
        <v>38</v>
      </c>
      <c r="AB30">
        <v>0</v>
      </c>
      <c r="AC30">
        <v>23</v>
      </c>
      <c r="AD30">
        <v>-38</v>
      </c>
      <c r="AE30">
        <v>0</v>
      </c>
      <c r="AF30">
        <v>0</v>
      </c>
      <c r="AG30">
        <v>0</v>
      </c>
      <c r="AH30" t="s">
        <v>130</v>
      </c>
      <c r="AI30" s="1">
        <v>44749.732800925929</v>
      </c>
      <c r="AJ30">
        <v>442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-39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93</v>
      </c>
      <c r="BG30">
        <v>47</v>
      </c>
      <c r="BH30" t="s">
        <v>94</v>
      </c>
    </row>
    <row r="31" spans="1:60">
      <c r="A31" t="s">
        <v>165</v>
      </c>
      <c r="B31" t="s">
        <v>82</v>
      </c>
      <c r="C31" t="s">
        <v>166</v>
      </c>
      <c r="D31" t="s">
        <v>84</v>
      </c>
      <c r="E31" s="2" t="str">
        <f>HYPERLINK("capsilon://?command=openfolder&amp;siteaddress=FAM.docvelocity-na8.net&amp;folderid=FXEC2D2672-792F-D5E6-C02B-1BC315AA6B6B","FX22069402")</f>
        <v>FX22069402</v>
      </c>
      <c r="F31" t="s">
        <v>19</v>
      </c>
      <c r="G31" t="s">
        <v>19</v>
      </c>
      <c r="H31" t="s">
        <v>85</v>
      </c>
      <c r="I31" t="s">
        <v>167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44749.708043981482</v>
      </c>
      <c r="P31" s="1">
        <v>44749.731203703705</v>
      </c>
      <c r="Q31">
        <v>1789</v>
      </c>
      <c r="R31">
        <v>212</v>
      </c>
      <c r="S31" t="b">
        <v>0</v>
      </c>
      <c r="T31" t="s">
        <v>90</v>
      </c>
      <c r="U31" t="b">
        <v>0</v>
      </c>
      <c r="V31" t="s">
        <v>158</v>
      </c>
      <c r="W31" s="1">
        <v>44749.715590277781</v>
      </c>
      <c r="X31">
        <v>155</v>
      </c>
      <c r="Y31">
        <v>37</v>
      </c>
      <c r="Z31">
        <v>0</v>
      </c>
      <c r="AA31">
        <v>37</v>
      </c>
      <c r="AB31">
        <v>0</v>
      </c>
      <c r="AC31">
        <v>24</v>
      </c>
      <c r="AD31">
        <v>-37</v>
      </c>
      <c r="AE31">
        <v>0</v>
      </c>
      <c r="AF31">
        <v>0</v>
      </c>
      <c r="AG31">
        <v>0</v>
      </c>
      <c r="AH31" t="s">
        <v>92</v>
      </c>
      <c r="AI31" s="1">
        <v>44749.731203703705</v>
      </c>
      <c r="AJ31">
        <v>57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-37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93</v>
      </c>
      <c r="BG31">
        <v>33</v>
      </c>
      <c r="BH31" t="s">
        <v>94</v>
      </c>
    </row>
    <row r="32" spans="1:60">
      <c r="A32" t="s">
        <v>168</v>
      </c>
      <c r="B32" t="s">
        <v>82</v>
      </c>
      <c r="C32" t="s">
        <v>83</v>
      </c>
      <c r="D32" t="s">
        <v>84</v>
      </c>
      <c r="E32" s="2" t="str">
        <f>HYPERLINK("capsilon://?command=openfolder&amp;siteaddress=FAM.docvelocity-na8.net&amp;folderid=FXA0C29250-3F9D-3D58-C139-C7B6D7ADB235","FX22069566")</f>
        <v>FX22069566</v>
      </c>
      <c r="F32" t="s">
        <v>19</v>
      </c>
      <c r="G32" t="s">
        <v>19</v>
      </c>
      <c r="H32" t="s">
        <v>85</v>
      </c>
      <c r="I32" t="s">
        <v>169</v>
      </c>
      <c r="J32">
        <v>66</v>
      </c>
      <c r="K32" t="s">
        <v>87</v>
      </c>
      <c r="L32" t="s">
        <v>88</v>
      </c>
      <c r="M32" t="s">
        <v>89</v>
      </c>
      <c r="N32">
        <v>1</v>
      </c>
      <c r="O32" s="1">
        <v>44749.725358796299</v>
      </c>
      <c r="P32" s="1">
        <v>44749.730717592596</v>
      </c>
      <c r="Q32">
        <v>281</v>
      </c>
      <c r="R32">
        <v>182</v>
      </c>
      <c r="S32" t="b">
        <v>0</v>
      </c>
      <c r="T32" t="s">
        <v>90</v>
      </c>
      <c r="U32" t="b">
        <v>0</v>
      </c>
      <c r="V32" t="s">
        <v>151</v>
      </c>
      <c r="W32" s="1">
        <v>44749.730717592596</v>
      </c>
      <c r="X32">
        <v>138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66</v>
      </c>
      <c r="AE32">
        <v>52</v>
      </c>
      <c r="AF32">
        <v>0</v>
      </c>
      <c r="AG32">
        <v>3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93</v>
      </c>
      <c r="BG32">
        <v>7</v>
      </c>
      <c r="BH32" t="s">
        <v>94</v>
      </c>
    </row>
    <row r="33" spans="1:60">
      <c r="A33" t="s">
        <v>170</v>
      </c>
      <c r="B33" t="s">
        <v>82</v>
      </c>
      <c r="C33" t="s">
        <v>83</v>
      </c>
      <c r="D33" t="s">
        <v>84</v>
      </c>
      <c r="E33" s="2" t="str">
        <f>HYPERLINK("capsilon://?command=openfolder&amp;siteaddress=FAM.docvelocity-na8.net&amp;folderid=FXA0C29250-3F9D-3D58-C139-C7B6D7ADB235","FX22069566")</f>
        <v>FX22069566</v>
      </c>
      <c r="F33" t="s">
        <v>19</v>
      </c>
      <c r="G33" t="s">
        <v>19</v>
      </c>
      <c r="H33" t="s">
        <v>85</v>
      </c>
      <c r="I33" t="s">
        <v>169</v>
      </c>
      <c r="J33">
        <v>0</v>
      </c>
      <c r="K33" t="s">
        <v>87</v>
      </c>
      <c r="L33" t="s">
        <v>88</v>
      </c>
      <c r="M33" t="s">
        <v>89</v>
      </c>
      <c r="N33">
        <v>2</v>
      </c>
      <c r="O33" s="1">
        <v>44749.731145833335</v>
      </c>
      <c r="P33" s="1">
        <v>44749.759398148148</v>
      </c>
      <c r="Q33">
        <v>714</v>
      </c>
      <c r="R33">
        <v>1727</v>
      </c>
      <c r="S33" t="b">
        <v>0</v>
      </c>
      <c r="T33" t="s">
        <v>90</v>
      </c>
      <c r="U33" t="b">
        <v>1</v>
      </c>
      <c r="V33" t="s">
        <v>121</v>
      </c>
      <c r="W33" s="1">
        <v>44749.751909722225</v>
      </c>
      <c r="X33">
        <v>1198</v>
      </c>
      <c r="Y33">
        <v>37</v>
      </c>
      <c r="Z33">
        <v>0</v>
      </c>
      <c r="AA33">
        <v>37</v>
      </c>
      <c r="AB33">
        <v>74</v>
      </c>
      <c r="AC33">
        <v>33</v>
      </c>
      <c r="AD33">
        <v>-37</v>
      </c>
      <c r="AE33">
        <v>0</v>
      </c>
      <c r="AF33">
        <v>0</v>
      </c>
      <c r="AG33">
        <v>0</v>
      </c>
      <c r="AH33" t="s">
        <v>130</v>
      </c>
      <c r="AI33" s="1">
        <v>44749.759398148148</v>
      </c>
      <c r="AJ33">
        <v>289</v>
      </c>
      <c r="AK33">
        <v>1</v>
      </c>
      <c r="AL33">
        <v>0</v>
      </c>
      <c r="AM33">
        <v>1</v>
      </c>
      <c r="AN33">
        <v>74</v>
      </c>
      <c r="AO33">
        <v>1</v>
      </c>
      <c r="AP33">
        <v>-38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93</v>
      </c>
      <c r="BG33">
        <v>40</v>
      </c>
      <c r="BH33" t="s">
        <v>94</v>
      </c>
    </row>
    <row r="34" spans="1:60">
      <c r="A34" t="s">
        <v>171</v>
      </c>
      <c r="B34" t="s">
        <v>82</v>
      </c>
      <c r="C34" t="s">
        <v>172</v>
      </c>
      <c r="D34" t="s">
        <v>84</v>
      </c>
      <c r="E34" s="2" t="str">
        <f>HYPERLINK("capsilon://?command=openfolder&amp;siteaddress=FAM.docvelocity-na8.net&amp;folderid=FX569CCC6D-7652-364C-02A8-FDD1442726A7","FX22053330")</f>
        <v>FX22053330</v>
      </c>
      <c r="F34" t="s">
        <v>19</v>
      </c>
      <c r="G34" t="s">
        <v>19</v>
      </c>
      <c r="H34" t="s">
        <v>85</v>
      </c>
      <c r="I34" t="s">
        <v>173</v>
      </c>
      <c r="J34">
        <v>66</v>
      </c>
      <c r="K34" t="s">
        <v>87</v>
      </c>
      <c r="L34" t="s">
        <v>88</v>
      </c>
      <c r="M34" t="s">
        <v>89</v>
      </c>
      <c r="N34">
        <v>2</v>
      </c>
      <c r="O34" s="1">
        <v>44749.733518518522</v>
      </c>
      <c r="P34" s="1">
        <v>44749.742731481485</v>
      </c>
      <c r="Q34">
        <v>541</v>
      </c>
      <c r="R34">
        <v>255</v>
      </c>
      <c r="S34" t="b">
        <v>0</v>
      </c>
      <c r="T34" t="s">
        <v>90</v>
      </c>
      <c r="U34" t="b">
        <v>0</v>
      </c>
      <c r="V34" t="s">
        <v>128</v>
      </c>
      <c r="W34" s="1">
        <v>44749.739432870374</v>
      </c>
      <c r="X34">
        <v>146</v>
      </c>
      <c r="Y34">
        <v>52</v>
      </c>
      <c r="Z34">
        <v>0</v>
      </c>
      <c r="AA34">
        <v>52</v>
      </c>
      <c r="AB34">
        <v>0</v>
      </c>
      <c r="AC34">
        <v>5</v>
      </c>
      <c r="AD34">
        <v>14</v>
      </c>
      <c r="AE34">
        <v>0</v>
      </c>
      <c r="AF34">
        <v>0</v>
      </c>
      <c r="AG34">
        <v>0</v>
      </c>
      <c r="AH34" t="s">
        <v>92</v>
      </c>
      <c r="AI34" s="1">
        <v>44749.742731481485</v>
      </c>
      <c r="AJ34">
        <v>109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93</v>
      </c>
      <c r="BG34">
        <v>13</v>
      </c>
      <c r="BH34" t="s">
        <v>94</v>
      </c>
    </row>
    <row r="35" spans="1:60">
      <c r="A35" t="s">
        <v>174</v>
      </c>
      <c r="B35" t="s">
        <v>82</v>
      </c>
      <c r="C35" t="s">
        <v>175</v>
      </c>
      <c r="D35" t="s">
        <v>84</v>
      </c>
      <c r="E35" s="2" t="str">
        <f>HYPERLINK("capsilon://?command=openfolder&amp;siteaddress=FAM.docvelocity-na8.net&amp;folderid=FX3046CE4B-187C-B2DA-CC96-763E0CB89034","FX22067292")</f>
        <v>FX22067292</v>
      </c>
      <c r="F35" t="s">
        <v>19</v>
      </c>
      <c r="G35" t="s">
        <v>19</v>
      </c>
      <c r="H35" t="s">
        <v>85</v>
      </c>
      <c r="I35" t="s">
        <v>176</v>
      </c>
      <c r="J35">
        <v>66</v>
      </c>
      <c r="K35" t="s">
        <v>87</v>
      </c>
      <c r="L35" t="s">
        <v>88</v>
      </c>
      <c r="M35" t="s">
        <v>89</v>
      </c>
      <c r="N35">
        <v>2</v>
      </c>
      <c r="O35" s="1">
        <v>44749.74181712963</v>
      </c>
      <c r="P35" s="1">
        <v>44749.742974537039</v>
      </c>
      <c r="Q35">
        <v>39</v>
      </c>
      <c r="R35">
        <v>61</v>
      </c>
      <c r="S35" t="b">
        <v>0</v>
      </c>
      <c r="T35" t="s">
        <v>90</v>
      </c>
      <c r="U35" t="b">
        <v>0</v>
      </c>
      <c r="V35" t="s">
        <v>91</v>
      </c>
      <c r="W35" s="1">
        <v>44749.742395833331</v>
      </c>
      <c r="X35">
        <v>41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92</v>
      </c>
      <c r="AI35" s="1">
        <v>44749.742974537039</v>
      </c>
      <c r="AJ35">
        <v>20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93</v>
      </c>
      <c r="BG35">
        <v>1</v>
      </c>
      <c r="BH35" t="s">
        <v>94</v>
      </c>
    </row>
    <row r="36" spans="1:60">
      <c r="A36" t="s">
        <v>177</v>
      </c>
      <c r="B36" t="s">
        <v>82</v>
      </c>
      <c r="C36" t="s">
        <v>178</v>
      </c>
      <c r="D36" t="s">
        <v>84</v>
      </c>
      <c r="E36" s="2" t="str">
        <f>HYPERLINK("capsilon://?command=openfolder&amp;siteaddress=FAM.docvelocity-na8.net&amp;folderid=FXAC81421C-153D-08B2-3E50-BB5165237294","FX22069457")</f>
        <v>FX22069457</v>
      </c>
      <c r="F36" t="s">
        <v>19</v>
      </c>
      <c r="G36" t="s">
        <v>19</v>
      </c>
      <c r="H36" t="s">
        <v>85</v>
      </c>
      <c r="I36" t="s">
        <v>179</v>
      </c>
      <c r="J36">
        <v>30</v>
      </c>
      <c r="K36" t="s">
        <v>87</v>
      </c>
      <c r="L36" t="s">
        <v>88</v>
      </c>
      <c r="M36" t="s">
        <v>89</v>
      </c>
      <c r="N36">
        <v>2</v>
      </c>
      <c r="O36" s="1">
        <v>44749.753680555557</v>
      </c>
      <c r="P36" s="1">
        <v>44749.758449074077</v>
      </c>
      <c r="Q36">
        <v>288</v>
      </c>
      <c r="R36">
        <v>124</v>
      </c>
      <c r="S36" t="b">
        <v>0</v>
      </c>
      <c r="T36" t="s">
        <v>90</v>
      </c>
      <c r="U36" t="b">
        <v>0</v>
      </c>
      <c r="V36" t="s">
        <v>91</v>
      </c>
      <c r="W36" s="1">
        <v>44749.755115740743</v>
      </c>
      <c r="X36">
        <v>77</v>
      </c>
      <c r="Y36">
        <v>9</v>
      </c>
      <c r="Z36">
        <v>0</v>
      </c>
      <c r="AA36">
        <v>9</v>
      </c>
      <c r="AB36">
        <v>0</v>
      </c>
      <c r="AC36">
        <v>1</v>
      </c>
      <c r="AD36">
        <v>21</v>
      </c>
      <c r="AE36">
        <v>0</v>
      </c>
      <c r="AF36">
        <v>0</v>
      </c>
      <c r="AG36">
        <v>0</v>
      </c>
      <c r="AH36" t="s">
        <v>92</v>
      </c>
      <c r="AI36" s="1">
        <v>44749.758449074077</v>
      </c>
      <c r="AJ36">
        <v>47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21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93</v>
      </c>
      <c r="BG36">
        <v>6</v>
      </c>
      <c r="BH36" t="s">
        <v>94</v>
      </c>
    </row>
    <row r="37" spans="1:60">
      <c r="A37" t="s">
        <v>180</v>
      </c>
      <c r="B37" t="s">
        <v>82</v>
      </c>
      <c r="C37" t="s">
        <v>181</v>
      </c>
      <c r="D37" t="s">
        <v>84</v>
      </c>
      <c r="E37" s="2" t="str">
        <f>HYPERLINK("capsilon://?command=openfolder&amp;siteaddress=FAM.docvelocity-na8.net&amp;folderid=FX59525204-7D42-E60E-9541-7EE9E4D7C487","FX22068898")</f>
        <v>FX22068898</v>
      </c>
      <c r="F37" t="s">
        <v>19</v>
      </c>
      <c r="G37" t="s">
        <v>19</v>
      </c>
      <c r="H37" t="s">
        <v>85</v>
      </c>
      <c r="I37" t="s">
        <v>182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44750.359085648146</v>
      </c>
      <c r="P37" s="1">
        <v>44750.364976851852</v>
      </c>
      <c r="Q37">
        <v>48</v>
      </c>
      <c r="R37">
        <v>461</v>
      </c>
      <c r="S37" t="b">
        <v>0</v>
      </c>
      <c r="T37" t="s">
        <v>90</v>
      </c>
      <c r="U37" t="b">
        <v>0</v>
      </c>
      <c r="V37" t="s">
        <v>183</v>
      </c>
      <c r="W37" s="1">
        <v>44750.363425925927</v>
      </c>
      <c r="X37">
        <v>343</v>
      </c>
      <c r="Y37">
        <v>37</v>
      </c>
      <c r="Z37">
        <v>0</v>
      </c>
      <c r="AA37">
        <v>37</v>
      </c>
      <c r="AB37">
        <v>0</v>
      </c>
      <c r="AC37">
        <v>28</v>
      </c>
      <c r="AD37">
        <v>-37</v>
      </c>
      <c r="AE37">
        <v>0</v>
      </c>
      <c r="AF37">
        <v>0</v>
      </c>
      <c r="AG37">
        <v>0</v>
      </c>
      <c r="AH37" t="s">
        <v>184</v>
      </c>
      <c r="AI37" s="1">
        <v>44750.364976851852</v>
      </c>
      <c r="AJ37">
        <v>118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-37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185</v>
      </c>
      <c r="BG37">
        <v>8</v>
      </c>
      <c r="BH37" t="s">
        <v>94</v>
      </c>
    </row>
    <row r="38" spans="1:60">
      <c r="A38" t="s">
        <v>186</v>
      </c>
      <c r="B38" t="s">
        <v>82</v>
      </c>
      <c r="C38" t="s">
        <v>181</v>
      </c>
      <c r="D38" t="s">
        <v>84</v>
      </c>
      <c r="E38" s="2" t="str">
        <f>HYPERLINK("capsilon://?command=openfolder&amp;siteaddress=FAM.docvelocity-na8.net&amp;folderid=FX59525204-7D42-E60E-9541-7EE9E4D7C487","FX22068898")</f>
        <v>FX22068898</v>
      </c>
      <c r="F38" t="s">
        <v>19</v>
      </c>
      <c r="G38" t="s">
        <v>19</v>
      </c>
      <c r="H38" t="s">
        <v>85</v>
      </c>
      <c r="I38" t="s">
        <v>187</v>
      </c>
      <c r="J38">
        <v>66</v>
      </c>
      <c r="K38" t="s">
        <v>87</v>
      </c>
      <c r="L38" t="s">
        <v>88</v>
      </c>
      <c r="M38" t="s">
        <v>89</v>
      </c>
      <c r="N38">
        <v>2</v>
      </c>
      <c r="O38" s="1">
        <v>44750.359293981484</v>
      </c>
      <c r="P38" s="1">
        <v>44750.363599537035</v>
      </c>
      <c r="Q38">
        <v>99</v>
      </c>
      <c r="R38">
        <v>273</v>
      </c>
      <c r="S38" t="b">
        <v>0</v>
      </c>
      <c r="T38" t="s">
        <v>90</v>
      </c>
      <c r="U38" t="b">
        <v>0</v>
      </c>
      <c r="V38" t="s">
        <v>188</v>
      </c>
      <c r="W38" s="1">
        <v>44750.361562500002</v>
      </c>
      <c r="X38">
        <v>130</v>
      </c>
      <c r="Y38">
        <v>52</v>
      </c>
      <c r="Z38">
        <v>0</v>
      </c>
      <c r="AA38">
        <v>52</v>
      </c>
      <c r="AB38">
        <v>0</v>
      </c>
      <c r="AC38">
        <v>0</v>
      </c>
      <c r="AD38">
        <v>14</v>
      </c>
      <c r="AE38">
        <v>0</v>
      </c>
      <c r="AF38">
        <v>0</v>
      </c>
      <c r="AG38">
        <v>0</v>
      </c>
      <c r="AH38" t="s">
        <v>184</v>
      </c>
      <c r="AI38" s="1">
        <v>44750.363599537035</v>
      </c>
      <c r="AJ38">
        <v>143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14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185</v>
      </c>
      <c r="BG38">
        <v>6</v>
      </c>
      <c r="BH38" t="s">
        <v>94</v>
      </c>
    </row>
    <row r="39" spans="1:60">
      <c r="A39" t="s">
        <v>189</v>
      </c>
      <c r="B39" t="s">
        <v>82</v>
      </c>
      <c r="C39" t="s">
        <v>190</v>
      </c>
      <c r="D39" t="s">
        <v>84</v>
      </c>
      <c r="E39" s="2" t="str">
        <f>HYPERLINK("capsilon://?command=openfolder&amp;siteaddress=FAM.docvelocity-na8.net&amp;folderid=FX9B632247-44D5-A7F5-F1EC-B607E57DBF30","FX2207921")</f>
        <v>FX2207921</v>
      </c>
      <c r="F39" t="s">
        <v>19</v>
      </c>
      <c r="G39" t="s">
        <v>19</v>
      </c>
      <c r="H39" t="s">
        <v>85</v>
      </c>
      <c r="I39" t="s">
        <v>191</v>
      </c>
      <c r="J39">
        <v>66</v>
      </c>
      <c r="K39" t="s">
        <v>87</v>
      </c>
      <c r="L39" t="s">
        <v>88</v>
      </c>
      <c r="M39" t="s">
        <v>89</v>
      </c>
      <c r="N39">
        <v>2</v>
      </c>
      <c r="O39" s="1">
        <v>44750.412303240744</v>
      </c>
      <c r="P39" s="1">
        <v>44750.422673611109</v>
      </c>
      <c r="Q39">
        <v>536</v>
      </c>
      <c r="R39">
        <v>360</v>
      </c>
      <c r="S39" t="b">
        <v>0</v>
      </c>
      <c r="T39" t="s">
        <v>90</v>
      </c>
      <c r="U39" t="b">
        <v>0</v>
      </c>
      <c r="V39" t="s">
        <v>192</v>
      </c>
      <c r="W39" s="1">
        <v>44750.415555555555</v>
      </c>
      <c r="X39">
        <v>185</v>
      </c>
      <c r="Y39">
        <v>52</v>
      </c>
      <c r="Z39">
        <v>0</v>
      </c>
      <c r="AA39">
        <v>52</v>
      </c>
      <c r="AB39">
        <v>0</v>
      </c>
      <c r="AC39">
        <v>3</v>
      </c>
      <c r="AD39">
        <v>14</v>
      </c>
      <c r="AE39">
        <v>0</v>
      </c>
      <c r="AF39">
        <v>0</v>
      </c>
      <c r="AG39">
        <v>0</v>
      </c>
      <c r="AH39" t="s">
        <v>193</v>
      </c>
      <c r="AI39" s="1">
        <v>44750.422673611109</v>
      </c>
      <c r="AJ39">
        <v>124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185</v>
      </c>
      <c r="BG39">
        <v>14</v>
      </c>
      <c r="BH39" t="s">
        <v>94</v>
      </c>
    </row>
    <row r="40" spans="1:60">
      <c r="A40" t="s">
        <v>194</v>
      </c>
      <c r="B40" t="s">
        <v>82</v>
      </c>
      <c r="C40" t="s">
        <v>195</v>
      </c>
      <c r="D40" t="s">
        <v>84</v>
      </c>
      <c r="E40" s="2" t="str">
        <f>HYPERLINK("capsilon://?command=openfolder&amp;siteaddress=FAM.docvelocity-na8.net&amp;folderid=FX93479B15-01F2-51EC-673F-05C711287B9D","FX22063808")</f>
        <v>FX22063808</v>
      </c>
      <c r="F40" t="s">
        <v>19</v>
      </c>
      <c r="G40" t="s">
        <v>19</v>
      </c>
      <c r="H40" t="s">
        <v>85</v>
      </c>
      <c r="I40" t="s">
        <v>196</v>
      </c>
      <c r="J40">
        <v>66</v>
      </c>
      <c r="K40" t="s">
        <v>87</v>
      </c>
      <c r="L40" t="s">
        <v>88</v>
      </c>
      <c r="M40" t="s">
        <v>89</v>
      </c>
      <c r="N40">
        <v>2</v>
      </c>
      <c r="O40" s="1">
        <v>44750.454629629632</v>
      </c>
      <c r="P40" s="1">
        <v>44750.461770833332</v>
      </c>
      <c r="Q40">
        <v>235</v>
      </c>
      <c r="R40">
        <v>382</v>
      </c>
      <c r="S40" t="b">
        <v>0</v>
      </c>
      <c r="T40" t="s">
        <v>90</v>
      </c>
      <c r="U40" t="b">
        <v>0</v>
      </c>
      <c r="V40" t="s">
        <v>183</v>
      </c>
      <c r="W40" s="1">
        <v>44750.458009259259</v>
      </c>
      <c r="X40">
        <v>250</v>
      </c>
      <c r="Y40">
        <v>52</v>
      </c>
      <c r="Z40">
        <v>0</v>
      </c>
      <c r="AA40">
        <v>52</v>
      </c>
      <c r="AB40">
        <v>0</v>
      </c>
      <c r="AC40">
        <v>9</v>
      </c>
      <c r="AD40">
        <v>14</v>
      </c>
      <c r="AE40">
        <v>0</v>
      </c>
      <c r="AF40">
        <v>0</v>
      </c>
      <c r="AG40">
        <v>0</v>
      </c>
      <c r="AH40" t="s">
        <v>193</v>
      </c>
      <c r="AI40" s="1">
        <v>44750.461770833332</v>
      </c>
      <c r="AJ40">
        <v>132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185</v>
      </c>
      <c r="BG40">
        <v>10</v>
      </c>
      <c r="BH40" t="s">
        <v>94</v>
      </c>
    </row>
    <row r="41" spans="1:60">
      <c r="A41" t="s">
        <v>197</v>
      </c>
      <c r="B41" t="s">
        <v>82</v>
      </c>
      <c r="C41" t="s">
        <v>195</v>
      </c>
      <c r="D41" t="s">
        <v>84</v>
      </c>
      <c r="E41" s="2" t="str">
        <f>HYPERLINK("capsilon://?command=openfolder&amp;siteaddress=FAM.docvelocity-na8.net&amp;folderid=FX93479B15-01F2-51EC-673F-05C711287B9D","FX22063808")</f>
        <v>FX22063808</v>
      </c>
      <c r="F41" t="s">
        <v>19</v>
      </c>
      <c r="G41" t="s">
        <v>19</v>
      </c>
      <c r="H41" t="s">
        <v>85</v>
      </c>
      <c r="I41" t="s">
        <v>198</v>
      </c>
      <c r="J41">
        <v>66</v>
      </c>
      <c r="K41" t="s">
        <v>87</v>
      </c>
      <c r="L41" t="s">
        <v>88</v>
      </c>
      <c r="M41" t="s">
        <v>89</v>
      </c>
      <c r="N41">
        <v>2</v>
      </c>
      <c r="O41" s="1">
        <v>44750.454745370371</v>
      </c>
      <c r="P41" s="1">
        <v>44750.462905092594</v>
      </c>
      <c r="Q41">
        <v>447</v>
      </c>
      <c r="R41">
        <v>258</v>
      </c>
      <c r="S41" t="b">
        <v>0</v>
      </c>
      <c r="T41" t="s">
        <v>90</v>
      </c>
      <c r="U41" t="b">
        <v>0</v>
      </c>
      <c r="V41" t="s">
        <v>183</v>
      </c>
      <c r="W41" s="1">
        <v>44750.45988425926</v>
      </c>
      <c r="X41">
        <v>161</v>
      </c>
      <c r="Y41">
        <v>52</v>
      </c>
      <c r="Z41">
        <v>0</v>
      </c>
      <c r="AA41">
        <v>52</v>
      </c>
      <c r="AB41">
        <v>0</v>
      </c>
      <c r="AC41">
        <v>7</v>
      </c>
      <c r="AD41">
        <v>14</v>
      </c>
      <c r="AE41">
        <v>0</v>
      </c>
      <c r="AF41">
        <v>0</v>
      </c>
      <c r="AG41">
        <v>0</v>
      </c>
      <c r="AH41" t="s">
        <v>193</v>
      </c>
      <c r="AI41" s="1">
        <v>44750.462905092594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14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185</v>
      </c>
      <c r="BG41">
        <v>11</v>
      </c>
      <c r="BH41" t="s">
        <v>94</v>
      </c>
    </row>
    <row r="42" spans="1:60">
      <c r="A42" t="s">
        <v>199</v>
      </c>
      <c r="B42" t="s">
        <v>82</v>
      </c>
      <c r="C42" t="s">
        <v>195</v>
      </c>
      <c r="D42" t="s">
        <v>84</v>
      </c>
      <c r="E42" s="2" t="str">
        <f>HYPERLINK("capsilon://?command=openfolder&amp;siteaddress=FAM.docvelocity-na8.net&amp;folderid=FX93479B15-01F2-51EC-673F-05C711287B9D","FX22063808")</f>
        <v>FX22063808</v>
      </c>
      <c r="F42" t="s">
        <v>19</v>
      </c>
      <c r="G42" t="s">
        <v>19</v>
      </c>
      <c r="H42" t="s">
        <v>85</v>
      </c>
      <c r="I42" t="s">
        <v>200</v>
      </c>
      <c r="J42">
        <v>66</v>
      </c>
      <c r="K42" t="s">
        <v>87</v>
      </c>
      <c r="L42" t="s">
        <v>88</v>
      </c>
      <c r="M42" t="s">
        <v>89</v>
      </c>
      <c r="N42">
        <v>2</v>
      </c>
      <c r="O42" s="1">
        <v>44750.455000000002</v>
      </c>
      <c r="P42" s="1">
        <v>44750.463692129626</v>
      </c>
      <c r="Q42">
        <v>532</v>
      </c>
      <c r="R42">
        <v>219</v>
      </c>
      <c r="S42" t="b">
        <v>0</v>
      </c>
      <c r="T42" t="s">
        <v>90</v>
      </c>
      <c r="U42" t="b">
        <v>0</v>
      </c>
      <c r="V42" t="s">
        <v>183</v>
      </c>
      <c r="W42" s="1">
        <v>44750.461643518516</v>
      </c>
      <c r="X42">
        <v>151</v>
      </c>
      <c r="Y42">
        <v>52</v>
      </c>
      <c r="Z42">
        <v>0</v>
      </c>
      <c r="AA42">
        <v>52</v>
      </c>
      <c r="AB42">
        <v>0</v>
      </c>
      <c r="AC42">
        <v>9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44750.463692129626</v>
      </c>
      <c r="AJ42">
        <v>68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185</v>
      </c>
      <c r="BG42">
        <v>12</v>
      </c>
      <c r="BH42" t="s">
        <v>94</v>
      </c>
    </row>
    <row r="43" spans="1:60">
      <c r="A43" t="s">
        <v>201</v>
      </c>
      <c r="B43" t="s">
        <v>82</v>
      </c>
      <c r="C43" t="s">
        <v>202</v>
      </c>
      <c r="D43" t="s">
        <v>84</v>
      </c>
      <c r="E43" s="2" t="str">
        <f>HYPERLINK("capsilon://?command=openfolder&amp;siteaddress=FAM.docvelocity-na8.net&amp;folderid=FX2EC53E66-33A1-69C0-3E2F-747643456E86","FX22067538")</f>
        <v>FX22067538</v>
      </c>
      <c r="F43" t="s">
        <v>19</v>
      </c>
      <c r="G43" t="s">
        <v>19</v>
      </c>
      <c r="H43" t="s">
        <v>85</v>
      </c>
      <c r="I43" t="s">
        <v>203</v>
      </c>
      <c r="J43">
        <v>66</v>
      </c>
      <c r="K43" t="s">
        <v>87</v>
      </c>
      <c r="L43" t="s">
        <v>88</v>
      </c>
      <c r="M43" t="s">
        <v>89</v>
      </c>
      <c r="N43">
        <v>2</v>
      </c>
      <c r="O43" s="1">
        <v>44750.469386574077</v>
      </c>
      <c r="P43" s="1">
        <v>44750.510023148148</v>
      </c>
      <c r="Q43">
        <v>3428</v>
      </c>
      <c r="R43">
        <v>83</v>
      </c>
      <c r="S43" t="b">
        <v>0</v>
      </c>
      <c r="T43" t="s">
        <v>90</v>
      </c>
      <c r="U43" t="b">
        <v>0</v>
      </c>
      <c r="V43" t="s">
        <v>128</v>
      </c>
      <c r="W43" s="1">
        <v>44750.482407407406</v>
      </c>
      <c r="X43">
        <v>58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92</v>
      </c>
      <c r="AI43" s="1">
        <v>44750.510023148148</v>
      </c>
      <c r="AJ43">
        <v>13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185</v>
      </c>
      <c r="BG43">
        <v>58</v>
      </c>
      <c r="BH43" t="s">
        <v>94</v>
      </c>
    </row>
    <row r="44" spans="1:60">
      <c r="A44" t="s">
        <v>204</v>
      </c>
      <c r="B44" t="s">
        <v>82</v>
      </c>
      <c r="C44" t="s">
        <v>205</v>
      </c>
      <c r="D44" t="s">
        <v>84</v>
      </c>
      <c r="E44" s="2" t="str">
        <f>HYPERLINK("capsilon://?command=openfolder&amp;siteaddress=FAM.docvelocity-na8.net&amp;folderid=FX26313001-E291-B6C0-AB49-1BBAEAD05C08","FX22052537")</f>
        <v>FX22052537</v>
      </c>
      <c r="F44" t="s">
        <v>19</v>
      </c>
      <c r="G44" t="s">
        <v>19</v>
      </c>
      <c r="H44" t="s">
        <v>85</v>
      </c>
      <c r="I44" t="s">
        <v>206</v>
      </c>
      <c r="J44">
        <v>30</v>
      </c>
      <c r="K44" t="s">
        <v>87</v>
      </c>
      <c r="L44" t="s">
        <v>88</v>
      </c>
      <c r="M44" t="s">
        <v>89</v>
      </c>
      <c r="N44">
        <v>2</v>
      </c>
      <c r="O44" s="1">
        <v>44750.470925925925</v>
      </c>
      <c r="P44" s="1">
        <v>44750.51085648148</v>
      </c>
      <c r="Q44">
        <v>3309</v>
      </c>
      <c r="R44">
        <v>141</v>
      </c>
      <c r="S44" t="b">
        <v>0</v>
      </c>
      <c r="T44" t="s">
        <v>90</v>
      </c>
      <c r="U44" t="b">
        <v>0</v>
      </c>
      <c r="V44" t="s">
        <v>128</v>
      </c>
      <c r="W44" s="1">
        <v>44750.483229166668</v>
      </c>
      <c r="X44">
        <v>70</v>
      </c>
      <c r="Y44">
        <v>9</v>
      </c>
      <c r="Z44">
        <v>0</v>
      </c>
      <c r="AA44">
        <v>9</v>
      </c>
      <c r="AB44">
        <v>0</v>
      </c>
      <c r="AC44">
        <v>1</v>
      </c>
      <c r="AD44">
        <v>21</v>
      </c>
      <c r="AE44">
        <v>0</v>
      </c>
      <c r="AF44">
        <v>0</v>
      </c>
      <c r="AG44">
        <v>0</v>
      </c>
      <c r="AH44" t="s">
        <v>92</v>
      </c>
      <c r="AI44" s="1">
        <v>44750.51085648148</v>
      </c>
      <c r="AJ44">
        <v>71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185</v>
      </c>
      <c r="BG44">
        <v>57</v>
      </c>
      <c r="BH44" t="s">
        <v>94</v>
      </c>
    </row>
    <row r="45" spans="1:60">
      <c r="A45" t="s">
        <v>207</v>
      </c>
      <c r="B45" t="s">
        <v>82</v>
      </c>
      <c r="C45" t="s">
        <v>202</v>
      </c>
      <c r="D45" t="s">
        <v>84</v>
      </c>
      <c r="E45" s="2" t="str">
        <f>HYPERLINK("capsilon://?command=openfolder&amp;siteaddress=FAM.docvelocity-na8.net&amp;folderid=FX2EC53E66-33A1-69C0-3E2F-747643456E86","FX22067538")</f>
        <v>FX22067538</v>
      </c>
      <c r="F45" t="s">
        <v>19</v>
      </c>
      <c r="G45" t="s">
        <v>19</v>
      </c>
      <c r="H45" t="s">
        <v>85</v>
      </c>
      <c r="I45" t="s">
        <v>208</v>
      </c>
      <c r="J45">
        <v>66</v>
      </c>
      <c r="K45" t="s">
        <v>87</v>
      </c>
      <c r="L45" t="s">
        <v>88</v>
      </c>
      <c r="M45" t="s">
        <v>89</v>
      </c>
      <c r="N45">
        <v>2</v>
      </c>
      <c r="O45" s="1">
        <v>44750.472696759258</v>
      </c>
      <c r="P45" s="1">
        <v>44750.511087962965</v>
      </c>
      <c r="Q45">
        <v>3192</v>
      </c>
      <c r="R45">
        <v>125</v>
      </c>
      <c r="S45" t="b">
        <v>0</v>
      </c>
      <c r="T45" t="s">
        <v>90</v>
      </c>
      <c r="U45" t="b">
        <v>0</v>
      </c>
      <c r="V45" t="s">
        <v>128</v>
      </c>
      <c r="W45" s="1">
        <v>44750.484432870369</v>
      </c>
      <c r="X45">
        <v>103</v>
      </c>
      <c r="Y45">
        <v>0</v>
      </c>
      <c r="Z45">
        <v>0</v>
      </c>
      <c r="AA45">
        <v>0</v>
      </c>
      <c r="AB45">
        <v>52</v>
      </c>
      <c r="AC45">
        <v>0</v>
      </c>
      <c r="AD45">
        <v>66</v>
      </c>
      <c r="AE45">
        <v>0</v>
      </c>
      <c r="AF45">
        <v>0</v>
      </c>
      <c r="AG45">
        <v>0</v>
      </c>
      <c r="AH45" t="s">
        <v>92</v>
      </c>
      <c r="AI45" s="1">
        <v>44750.511087962965</v>
      </c>
      <c r="AJ45">
        <v>19</v>
      </c>
      <c r="AK45">
        <v>0</v>
      </c>
      <c r="AL45">
        <v>0</v>
      </c>
      <c r="AM45">
        <v>0</v>
      </c>
      <c r="AN45">
        <v>52</v>
      </c>
      <c r="AO45">
        <v>0</v>
      </c>
      <c r="AP45">
        <v>66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185</v>
      </c>
      <c r="BG45">
        <v>55</v>
      </c>
      <c r="BH45" t="s">
        <v>94</v>
      </c>
    </row>
    <row r="46" spans="1:60">
      <c r="A46" t="s">
        <v>209</v>
      </c>
      <c r="B46" t="s">
        <v>82</v>
      </c>
      <c r="C46" t="s">
        <v>202</v>
      </c>
      <c r="D46" t="s">
        <v>84</v>
      </c>
      <c r="E46" s="2" t="str">
        <f>HYPERLINK("capsilon://?command=openfolder&amp;siteaddress=FAM.docvelocity-na8.net&amp;folderid=FX2EC53E66-33A1-69C0-3E2F-747643456E86","FX22067538")</f>
        <v>FX22067538</v>
      </c>
      <c r="F46" t="s">
        <v>19</v>
      </c>
      <c r="G46" t="s">
        <v>19</v>
      </c>
      <c r="H46" t="s">
        <v>85</v>
      </c>
      <c r="I46" t="s">
        <v>210</v>
      </c>
      <c r="J46">
        <v>66</v>
      </c>
      <c r="K46" t="s">
        <v>87</v>
      </c>
      <c r="L46" t="s">
        <v>88</v>
      </c>
      <c r="M46" t="s">
        <v>89</v>
      </c>
      <c r="N46">
        <v>2</v>
      </c>
      <c r="O46" s="1">
        <v>44750.473136574074</v>
      </c>
      <c r="P46" s="1">
        <v>44750.51116898148</v>
      </c>
      <c r="Q46">
        <v>3149</v>
      </c>
      <c r="R46">
        <v>137</v>
      </c>
      <c r="S46" t="b">
        <v>0</v>
      </c>
      <c r="T46" t="s">
        <v>90</v>
      </c>
      <c r="U46" t="b">
        <v>0</v>
      </c>
      <c r="V46" t="s">
        <v>128</v>
      </c>
      <c r="W46" s="1">
        <v>44750.485914351855</v>
      </c>
      <c r="X46">
        <v>127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66</v>
      </c>
      <c r="AE46">
        <v>0</v>
      </c>
      <c r="AF46">
        <v>0</v>
      </c>
      <c r="AG46">
        <v>0</v>
      </c>
      <c r="AH46" t="s">
        <v>92</v>
      </c>
      <c r="AI46" s="1">
        <v>44750.51116898148</v>
      </c>
      <c r="AJ46">
        <v>6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66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185</v>
      </c>
      <c r="BG46">
        <v>54</v>
      </c>
      <c r="BH46" t="s">
        <v>94</v>
      </c>
    </row>
    <row r="47" spans="1:60">
      <c r="A47" t="s">
        <v>211</v>
      </c>
      <c r="B47" t="s">
        <v>82</v>
      </c>
      <c r="C47" t="s">
        <v>212</v>
      </c>
      <c r="D47" t="s">
        <v>84</v>
      </c>
      <c r="E47" s="2" t="str">
        <f>HYPERLINK("capsilon://?command=openfolder&amp;siteaddress=FAM.docvelocity-na8.net&amp;folderid=FXB4ABE756-2F09-5A3D-02BE-627F65E3C0B6","FX22056065")</f>
        <v>FX22056065</v>
      </c>
      <c r="F47" t="s">
        <v>19</v>
      </c>
      <c r="G47" t="s">
        <v>19</v>
      </c>
      <c r="H47" t="s">
        <v>85</v>
      </c>
      <c r="I47" t="s">
        <v>213</v>
      </c>
      <c r="J47">
        <v>30</v>
      </c>
      <c r="K47" t="s">
        <v>87</v>
      </c>
      <c r="L47" t="s">
        <v>88</v>
      </c>
      <c r="M47" t="s">
        <v>89</v>
      </c>
      <c r="N47">
        <v>2</v>
      </c>
      <c r="O47" s="1">
        <v>44750.490983796299</v>
      </c>
      <c r="P47" s="1">
        <v>44750.51158564815</v>
      </c>
      <c r="Q47">
        <v>1611</v>
      </c>
      <c r="R47">
        <v>169</v>
      </c>
      <c r="S47" t="b">
        <v>0</v>
      </c>
      <c r="T47" t="s">
        <v>90</v>
      </c>
      <c r="U47" t="b">
        <v>0</v>
      </c>
      <c r="V47" t="s">
        <v>128</v>
      </c>
      <c r="W47" s="1">
        <v>44750.493333333332</v>
      </c>
      <c r="X47">
        <v>134</v>
      </c>
      <c r="Y47">
        <v>9</v>
      </c>
      <c r="Z47">
        <v>0</v>
      </c>
      <c r="AA47">
        <v>9</v>
      </c>
      <c r="AB47">
        <v>0</v>
      </c>
      <c r="AC47">
        <v>1</v>
      </c>
      <c r="AD47">
        <v>21</v>
      </c>
      <c r="AE47">
        <v>0</v>
      </c>
      <c r="AF47">
        <v>0</v>
      </c>
      <c r="AG47">
        <v>0</v>
      </c>
      <c r="AH47" t="s">
        <v>92</v>
      </c>
      <c r="AI47" s="1">
        <v>44750.51158564815</v>
      </c>
      <c r="AJ47">
        <v>35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21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185</v>
      </c>
      <c r="BG47">
        <v>29</v>
      </c>
      <c r="BH47" t="s">
        <v>94</v>
      </c>
    </row>
    <row r="48" spans="1:60">
      <c r="A48" t="s">
        <v>214</v>
      </c>
      <c r="B48" t="s">
        <v>82</v>
      </c>
      <c r="C48" t="s">
        <v>212</v>
      </c>
      <c r="D48" t="s">
        <v>84</v>
      </c>
      <c r="E48" s="2" t="str">
        <f>HYPERLINK("capsilon://?command=openfolder&amp;siteaddress=FAM.docvelocity-na8.net&amp;folderid=FXB4ABE756-2F09-5A3D-02BE-627F65E3C0B6","FX22056065")</f>
        <v>FX22056065</v>
      </c>
      <c r="F48" t="s">
        <v>19</v>
      </c>
      <c r="G48" t="s">
        <v>19</v>
      </c>
      <c r="H48" t="s">
        <v>85</v>
      </c>
      <c r="I48" t="s">
        <v>215</v>
      </c>
      <c r="J48">
        <v>21</v>
      </c>
      <c r="K48" t="s">
        <v>87</v>
      </c>
      <c r="L48" t="s">
        <v>88</v>
      </c>
      <c r="M48" t="s">
        <v>89</v>
      </c>
      <c r="N48">
        <v>2</v>
      </c>
      <c r="O48" s="1">
        <v>44750.491319444445</v>
      </c>
      <c r="P48" s="1">
        <v>44750.511770833335</v>
      </c>
      <c r="Q48">
        <v>1687</v>
      </c>
      <c r="R48">
        <v>80</v>
      </c>
      <c r="S48" t="b">
        <v>0</v>
      </c>
      <c r="T48" t="s">
        <v>90</v>
      </c>
      <c r="U48" t="b">
        <v>0</v>
      </c>
      <c r="V48" t="s">
        <v>121</v>
      </c>
      <c r="W48" s="1">
        <v>44750.493310185186</v>
      </c>
      <c r="X48">
        <v>64</v>
      </c>
      <c r="Y48">
        <v>0</v>
      </c>
      <c r="Z48">
        <v>0</v>
      </c>
      <c r="AA48">
        <v>0</v>
      </c>
      <c r="AB48">
        <v>9</v>
      </c>
      <c r="AC48">
        <v>0</v>
      </c>
      <c r="AD48">
        <v>21</v>
      </c>
      <c r="AE48">
        <v>0</v>
      </c>
      <c r="AF48">
        <v>0</v>
      </c>
      <c r="AG48">
        <v>0</v>
      </c>
      <c r="AH48" t="s">
        <v>92</v>
      </c>
      <c r="AI48" s="1">
        <v>44750.511770833335</v>
      </c>
      <c r="AJ48">
        <v>16</v>
      </c>
      <c r="AK48">
        <v>0</v>
      </c>
      <c r="AL48">
        <v>0</v>
      </c>
      <c r="AM48">
        <v>0</v>
      </c>
      <c r="AN48">
        <v>9</v>
      </c>
      <c r="AO48">
        <v>0</v>
      </c>
      <c r="AP48">
        <v>21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185</v>
      </c>
      <c r="BG48">
        <v>29</v>
      </c>
      <c r="BH48" t="s">
        <v>94</v>
      </c>
    </row>
    <row r="49" spans="1:60">
      <c r="A49" t="s">
        <v>216</v>
      </c>
      <c r="B49" t="s">
        <v>82</v>
      </c>
      <c r="C49" t="s">
        <v>195</v>
      </c>
      <c r="D49" t="s">
        <v>84</v>
      </c>
      <c r="E49" s="2" t="str">
        <f>HYPERLINK("capsilon://?command=openfolder&amp;siteaddress=FAM.docvelocity-na8.net&amp;folderid=FX93479B15-01F2-51EC-673F-05C711287B9D","FX22063808")</f>
        <v>FX22063808</v>
      </c>
      <c r="F49" t="s">
        <v>19</v>
      </c>
      <c r="G49" t="s">
        <v>19</v>
      </c>
      <c r="H49" t="s">
        <v>85</v>
      </c>
      <c r="I49" t="s">
        <v>217</v>
      </c>
      <c r="J49">
        <v>66</v>
      </c>
      <c r="K49" t="s">
        <v>87</v>
      </c>
      <c r="L49" t="s">
        <v>88</v>
      </c>
      <c r="M49" t="s">
        <v>89</v>
      </c>
      <c r="N49">
        <v>2</v>
      </c>
      <c r="O49" s="1">
        <v>44750.501469907409</v>
      </c>
      <c r="P49" s="1">
        <v>44750.511932870373</v>
      </c>
      <c r="Q49">
        <v>869</v>
      </c>
      <c r="R49">
        <v>35</v>
      </c>
      <c r="S49" t="b">
        <v>0</v>
      </c>
      <c r="T49" t="s">
        <v>90</v>
      </c>
      <c r="U49" t="b">
        <v>0</v>
      </c>
      <c r="V49" t="s">
        <v>105</v>
      </c>
      <c r="W49" s="1">
        <v>44750.507488425923</v>
      </c>
      <c r="X49">
        <v>22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66</v>
      </c>
      <c r="AE49">
        <v>0</v>
      </c>
      <c r="AF49">
        <v>0</v>
      </c>
      <c r="AG49">
        <v>0</v>
      </c>
      <c r="AH49" t="s">
        <v>92</v>
      </c>
      <c r="AI49" s="1">
        <v>44750.511932870373</v>
      </c>
      <c r="AJ49">
        <v>13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66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185</v>
      </c>
      <c r="BG49">
        <v>15</v>
      </c>
      <c r="BH49" t="s">
        <v>94</v>
      </c>
    </row>
    <row r="50" spans="1:60">
      <c r="A50" t="s">
        <v>218</v>
      </c>
      <c r="B50" t="s">
        <v>82</v>
      </c>
      <c r="C50" t="s">
        <v>219</v>
      </c>
      <c r="D50" t="s">
        <v>84</v>
      </c>
      <c r="E50" s="2" t="str">
        <f>HYPERLINK("capsilon://?command=openfolder&amp;siteaddress=FAM.docvelocity-na8.net&amp;folderid=FX6AA57436-0835-1F5F-EF3A-05ABD1762AA5","FX22061730")</f>
        <v>FX22061730</v>
      </c>
      <c r="F50" t="s">
        <v>19</v>
      </c>
      <c r="G50" t="s">
        <v>19</v>
      </c>
      <c r="H50" t="s">
        <v>85</v>
      </c>
      <c r="I50" t="s">
        <v>220</v>
      </c>
      <c r="J50">
        <v>30</v>
      </c>
      <c r="K50" t="s">
        <v>87</v>
      </c>
      <c r="L50" t="s">
        <v>88</v>
      </c>
      <c r="M50" t="s">
        <v>89</v>
      </c>
      <c r="N50">
        <v>2</v>
      </c>
      <c r="O50" s="1">
        <v>44750.51699074074</v>
      </c>
      <c r="P50" s="1">
        <v>44750.563067129631</v>
      </c>
      <c r="Q50">
        <v>3821</v>
      </c>
      <c r="R50">
        <v>160</v>
      </c>
      <c r="S50" t="b">
        <v>0</v>
      </c>
      <c r="T50" t="s">
        <v>90</v>
      </c>
      <c r="U50" t="b">
        <v>0</v>
      </c>
      <c r="V50" t="s">
        <v>121</v>
      </c>
      <c r="W50" s="1">
        <v>44750.518784722219</v>
      </c>
      <c r="X50">
        <v>92</v>
      </c>
      <c r="Y50">
        <v>9</v>
      </c>
      <c r="Z50">
        <v>0</v>
      </c>
      <c r="AA50">
        <v>9</v>
      </c>
      <c r="AB50">
        <v>0</v>
      </c>
      <c r="AC50">
        <v>1</v>
      </c>
      <c r="AD50">
        <v>21</v>
      </c>
      <c r="AE50">
        <v>0</v>
      </c>
      <c r="AF50">
        <v>0</v>
      </c>
      <c r="AG50">
        <v>0</v>
      </c>
      <c r="AH50" t="s">
        <v>130</v>
      </c>
      <c r="AI50" s="1">
        <v>44750.563067129631</v>
      </c>
      <c r="AJ50">
        <v>68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21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185</v>
      </c>
      <c r="BG50">
        <v>66</v>
      </c>
      <c r="BH50" t="s">
        <v>94</v>
      </c>
    </row>
    <row r="51" spans="1:60">
      <c r="A51" t="s">
        <v>221</v>
      </c>
      <c r="B51" t="s">
        <v>82</v>
      </c>
      <c r="C51" t="s">
        <v>222</v>
      </c>
      <c r="D51" t="s">
        <v>84</v>
      </c>
      <c r="E51" s="2" t="str">
        <f>HYPERLINK("capsilon://?command=openfolder&amp;siteaddress=FAM.docvelocity-na8.net&amp;folderid=FX8966DE5D-DD49-9557-0A08-74C840266E32","FX22043199")</f>
        <v>FX22043199</v>
      </c>
      <c r="F51" t="s">
        <v>19</v>
      </c>
      <c r="G51" t="s">
        <v>19</v>
      </c>
      <c r="H51" t="s">
        <v>85</v>
      </c>
      <c r="I51" t="s">
        <v>223</v>
      </c>
      <c r="J51">
        <v>66</v>
      </c>
      <c r="K51" t="s">
        <v>87</v>
      </c>
      <c r="L51" t="s">
        <v>88</v>
      </c>
      <c r="M51" t="s">
        <v>89</v>
      </c>
      <c r="N51">
        <v>2</v>
      </c>
      <c r="O51" s="1">
        <v>44750.520208333335</v>
      </c>
      <c r="P51" s="1">
        <v>44750.566041666665</v>
      </c>
      <c r="Q51">
        <v>2389</v>
      </c>
      <c r="R51">
        <v>1571</v>
      </c>
      <c r="S51" t="b">
        <v>0</v>
      </c>
      <c r="T51" t="s">
        <v>90</v>
      </c>
      <c r="U51" t="b">
        <v>0</v>
      </c>
      <c r="V51" t="s">
        <v>98</v>
      </c>
      <c r="W51" s="1">
        <v>44750.535578703704</v>
      </c>
      <c r="X51">
        <v>1315</v>
      </c>
      <c r="Y51">
        <v>52</v>
      </c>
      <c r="Z51">
        <v>0</v>
      </c>
      <c r="AA51">
        <v>52</v>
      </c>
      <c r="AB51">
        <v>0</v>
      </c>
      <c r="AC51">
        <v>6</v>
      </c>
      <c r="AD51">
        <v>14</v>
      </c>
      <c r="AE51">
        <v>0</v>
      </c>
      <c r="AF51">
        <v>0</v>
      </c>
      <c r="AG51">
        <v>0</v>
      </c>
      <c r="AH51" t="s">
        <v>130</v>
      </c>
      <c r="AI51" s="1">
        <v>44750.566041666665</v>
      </c>
      <c r="AJ51">
        <v>256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185</v>
      </c>
      <c r="BG51">
        <v>66</v>
      </c>
      <c r="BH51" t="s">
        <v>94</v>
      </c>
    </row>
    <row r="52" spans="1:60">
      <c r="A52" t="s">
        <v>224</v>
      </c>
      <c r="B52" t="s">
        <v>82</v>
      </c>
      <c r="C52" t="s">
        <v>222</v>
      </c>
      <c r="D52" t="s">
        <v>84</v>
      </c>
      <c r="E52" s="2" t="str">
        <f>HYPERLINK("capsilon://?command=openfolder&amp;siteaddress=FAM.docvelocity-na8.net&amp;folderid=FX8966DE5D-DD49-9557-0A08-74C840266E32","FX22043199")</f>
        <v>FX22043199</v>
      </c>
      <c r="F52" t="s">
        <v>19</v>
      </c>
      <c r="G52" t="s">
        <v>19</v>
      </c>
      <c r="H52" t="s">
        <v>85</v>
      </c>
      <c r="I52" t="s">
        <v>225</v>
      </c>
      <c r="J52">
        <v>66</v>
      </c>
      <c r="K52" t="s">
        <v>87</v>
      </c>
      <c r="L52" t="s">
        <v>88</v>
      </c>
      <c r="M52" t="s">
        <v>89</v>
      </c>
      <c r="N52">
        <v>2</v>
      </c>
      <c r="O52" s="1">
        <v>44750.520520833335</v>
      </c>
      <c r="P52" s="1">
        <v>44750.568773148145</v>
      </c>
      <c r="Q52">
        <v>2974</v>
      </c>
      <c r="R52">
        <v>1195</v>
      </c>
      <c r="S52" t="b">
        <v>0</v>
      </c>
      <c r="T52" t="s">
        <v>90</v>
      </c>
      <c r="U52" t="b">
        <v>0</v>
      </c>
      <c r="V52" t="s">
        <v>91</v>
      </c>
      <c r="W52" s="1">
        <v>44750.534247685187</v>
      </c>
      <c r="X52">
        <v>960</v>
      </c>
      <c r="Y52">
        <v>52</v>
      </c>
      <c r="Z52">
        <v>0</v>
      </c>
      <c r="AA52">
        <v>52</v>
      </c>
      <c r="AB52">
        <v>0</v>
      </c>
      <c r="AC52">
        <v>4</v>
      </c>
      <c r="AD52">
        <v>14</v>
      </c>
      <c r="AE52">
        <v>0</v>
      </c>
      <c r="AF52">
        <v>0</v>
      </c>
      <c r="AG52">
        <v>0</v>
      </c>
      <c r="AH52" t="s">
        <v>130</v>
      </c>
      <c r="AI52" s="1">
        <v>44750.568773148145</v>
      </c>
      <c r="AJ52">
        <v>235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13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185</v>
      </c>
      <c r="BG52">
        <v>69</v>
      </c>
      <c r="BH52" t="s">
        <v>94</v>
      </c>
    </row>
    <row r="53" spans="1:60">
      <c r="A53" t="s">
        <v>226</v>
      </c>
      <c r="B53" t="s">
        <v>82</v>
      </c>
      <c r="C53" t="s">
        <v>222</v>
      </c>
      <c r="D53" t="s">
        <v>84</v>
      </c>
      <c r="E53" s="2" t="str">
        <f>HYPERLINK("capsilon://?command=openfolder&amp;siteaddress=FAM.docvelocity-na8.net&amp;folderid=FX8966DE5D-DD49-9557-0A08-74C840266E32","FX22043199")</f>
        <v>FX22043199</v>
      </c>
      <c r="F53" t="s">
        <v>19</v>
      </c>
      <c r="G53" t="s">
        <v>19</v>
      </c>
      <c r="H53" t="s">
        <v>85</v>
      </c>
      <c r="I53" t="s">
        <v>227</v>
      </c>
      <c r="J53">
        <v>66</v>
      </c>
      <c r="K53" t="s">
        <v>87</v>
      </c>
      <c r="L53" t="s">
        <v>88</v>
      </c>
      <c r="M53" t="s">
        <v>89</v>
      </c>
      <c r="N53">
        <v>2</v>
      </c>
      <c r="O53" s="1">
        <v>44750.520601851851</v>
      </c>
      <c r="P53" s="1">
        <v>44750.570694444446</v>
      </c>
      <c r="Q53">
        <v>3689</v>
      </c>
      <c r="R53">
        <v>639</v>
      </c>
      <c r="S53" t="b">
        <v>0</v>
      </c>
      <c r="T53" t="s">
        <v>90</v>
      </c>
      <c r="U53" t="b">
        <v>0</v>
      </c>
      <c r="V53" t="s">
        <v>91</v>
      </c>
      <c r="W53" s="1">
        <v>44750.537199074075</v>
      </c>
      <c r="X53">
        <v>254</v>
      </c>
      <c r="Y53">
        <v>52</v>
      </c>
      <c r="Z53">
        <v>0</v>
      </c>
      <c r="AA53">
        <v>52</v>
      </c>
      <c r="AB53">
        <v>0</v>
      </c>
      <c r="AC53">
        <v>5</v>
      </c>
      <c r="AD53">
        <v>14</v>
      </c>
      <c r="AE53">
        <v>0</v>
      </c>
      <c r="AF53">
        <v>0</v>
      </c>
      <c r="AG53">
        <v>0</v>
      </c>
      <c r="AH53" t="s">
        <v>130</v>
      </c>
      <c r="AI53" s="1">
        <v>44750.570694444446</v>
      </c>
      <c r="AJ53">
        <v>165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12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185</v>
      </c>
      <c r="BG53">
        <v>72</v>
      </c>
      <c r="BH53" t="s">
        <v>94</v>
      </c>
    </row>
    <row r="54" spans="1:60">
      <c r="A54" t="s">
        <v>228</v>
      </c>
      <c r="B54" t="s">
        <v>82</v>
      </c>
      <c r="C54" t="s">
        <v>222</v>
      </c>
      <c r="D54" t="s">
        <v>84</v>
      </c>
      <c r="E54" s="2" t="str">
        <f>HYPERLINK("capsilon://?command=openfolder&amp;siteaddress=FAM.docvelocity-na8.net&amp;folderid=FX8966DE5D-DD49-9557-0A08-74C840266E32","FX22043199")</f>
        <v>FX22043199</v>
      </c>
      <c r="F54" t="s">
        <v>19</v>
      </c>
      <c r="G54" t="s">
        <v>19</v>
      </c>
      <c r="H54" t="s">
        <v>85</v>
      </c>
      <c r="I54" t="s">
        <v>229</v>
      </c>
      <c r="J54">
        <v>66</v>
      </c>
      <c r="K54" t="s">
        <v>87</v>
      </c>
      <c r="L54" t="s">
        <v>88</v>
      </c>
      <c r="M54" t="s">
        <v>89</v>
      </c>
      <c r="N54">
        <v>2</v>
      </c>
      <c r="O54" s="1">
        <v>44750.520740740743</v>
      </c>
      <c r="P54" s="1">
        <v>44750.572789351849</v>
      </c>
      <c r="Q54">
        <v>3559</v>
      </c>
      <c r="R54">
        <v>938</v>
      </c>
      <c r="S54" t="b">
        <v>0</v>
      </c>
      <c r="T54" t="s">
        <v>90</v>
      </c>
      <c r="U54" t="b">
        <v>0</v>
      </c>
      <c r="V54" t="s">
        <v>98</v>
      </c>
      <c r="W54" s="1">
        <v>44750.544363425928</v>
      </c>
      <c r="X54">
        <v>758</v>
      </c>
      <c r="Y54">
        <v>52</v>
      </c>
      <c r="Z54">
        <v>0</v>
      </c>
      <c r="AA54">
        <v>52</v>
      </c>
      <c r="AB54">
        <v>0</v>
      </c>
      <c r="AC54">
        <v>20</v>
      </c>
      <c r="AD54">
        <v>14</v>
      </c>
      <c r="AE54">
        <v>0</v>
      </c>
      <c r="AF54">
        <v>0</v>
      </c>
      <c r="AG54">
        <v>0</v>
      </c>
      <c r="AH54" t="s">
        <v>130</v>
      </c>
      <c r="AI54" s="1">
        <v>44750.572789351849</v>
      </c>
      <c r="AJ54">
        <v>180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13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185</v>
      </c>
      <c r="BG54">
        <v>74</v>
      </c>
      <c r="BH54" t="s">
        <v>94</v>
      </c>
    </row>
    <row r="55" spans="1:60">
      <c r="A55" t="s">
        <v>230</v>
      </c>
      <c r="B55" t="s">
        <v>82</v>
      </c>
      <c r="C55" t="s">
        <v>222</v>
      </c>
      <c r="D55" t="s">
        <v>84</v>
      </c>
      <c r="E55" s="2" t="str">
        <f>HYPERLINK("capsilon://?command=openfolder&amp;siteaddress=FAM.docvelocity-na8.net&amp;folderid=FX8966DE5D-DD49-9557-0A08-74C840266E32","FX22043199")</f>
        <v>FX22043199</v>
      </c>
      <c r="F55" t="s">
        <v>19</v>
      </c>
      <c r="G55" t="s">
        <v>19</v>
      </c>
      <c r="H55" t="s">
        <v>85</v>
      </c>
      <c r="I55" t="s">
        <v>231</v>
      </c>
      <c r="J55">
        <v>66</v>
      </c>
      <c r="K55" t="s">
        <v>87</v>
      </c>
      <c r="L55" t="s">
        <v>88</v>
      </c>
      <c r="M55" t="s">
        <v>89</v>
      </c>
      <c r="N55">
        <v>2</v>
      </c>
      <c r="O55" s="1">
        <v>44750.520821759259</v>
      </c>
      <c r="P55" s="1">
        <v>44750.574062500003</v>
      </c>
      <c r="Q55">
        <v>4160</v>
      </c>
      <c r="R55">
        <v>440</v>
      </c>
      <c r="S55" t="b">
        <v>0</v>
      </c>
      <c r="T55" t="s">
        <v>90</v>
      </c>
      <c r="U55" t="b">
        <v>0</v>
      </c>
      <c r="V55" t="s">
        <v>105</v>
      </c>
      <c r="W55" s="1">
        <v>44750.540729166663</v>
      </c>
      <c r="X55">
        <v>330</v>
      </c>
      <c r="Y55">
        <v>52</v>
      </c>
      <c r="Z55">
        <v>0</v>
      </c>
      <c r="AA55">
        <v>52</v>
      </c>
      <c r="AB55">
        <v>0</v>
      </c>
      <c r="AC55">
        <v>24</v>
      </c>
      <c r="AD55">
        <v>14</v>
      </c>
      <c r="AE55">
        <v>0</v>
      </c>
      <c r="AF55">
        <v>0</v>
      </c>
      <c r="AG55">
        <v>0</v>
      </c>
      <c r="AH55" t="s">
        <v>130</v>
      </c>
      <c r="AI55" s="1">
        <v>44750.574062500003</v>
      </c>
      <c r="AJ55">
        <v>110</v>
      </c>
      <c r="AK55">
        <v>1</v>
      </c>
      <c r="AL55">
        <v>0</v>
      </c>
      <c r="AM55">
        <v>1</v>
      </c>
      <c r="AN55">
        <v>0</v>
      </c>
      <c r="AO55">
        <v>1</v>
      </c>
      <c r="AP55">
        <v>13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185</v>
      </c>
      <c r="BG55">
        <v>76</v>
      </c>
      <c r="BH55" t="s">
        <v>94</v>
      </c>
    </row>
    <row r="56" spans="1:60">
      <c r="A56" t="s">
        <v>232</v>
      </c>
      <c r="B56" t="s">
        <v>82</v>
      </c>
      <c r="C56" t="s">
        <v>222</v>
      </c>
      <c r="D56" t="s">
        <v>84</v>
      </c>
      <c r="E56" s="2" t="str">
        <f>HYPERLINK("capsilon://?command=openfolder&amp;siteaddress=FAM.docvelocity-na8.net&amp;folderid=FX8966DE5D-DD49-9557-0A08-74C840266E32","FX22043199")</f>
        <v>FX22043199</v>
      </c>
      <c r="F56" t="s">
        <v>19</v>
      </c>
      <c r="G56" t="s">
        <v>19</v>
      </c>
      <c r="H56" t="s">
        <v>85</v>
      </c>
      <c r="I56" t="s">
        <v>233</v>
      </c>
      <c r="J56">
        <v>66</v>
      </c>
      <c r="K56" t="s">
        <v>87</v>
      </c>
      <c r="L56" t="s">
        <v>88</v>
      </c>
      <c r="M56" t="s">
        <v>89</v>
      </c>
      <c r="N56">
        <v>2</v>
      </c>
      <c r="O56" s="1">
        <v>44750.520972222221</v>
      </c>
      <c r="P56" s="1">
        <v>44750.575775462959</v>
      </c>
      <c r="Q56">
        <v>4152</v>
      </c>
      <c r="R56">
        <v>583</v>
      </c>
      <c r="S56" t="b">
        <v>0</v>
      </c>
      <c r="T56" t="s">
        <v>90</v>
      </c>
      <c r="U56" t="b">
        <v>0</v>
      </c>
      <c r="V56" t="s">
        <v>121</v>
      </c>
      <c r="W56" s="1">
        <v>44750.542245370372</v>
      </c>
      <c r="X56">
        <v>400</v>
      </c>
      <c r="Y56">
        <v>52</v>
      </c>
      <c r="Z56">
        <v>0</v>
      </c>
      <c r="AA56">
        <v>52</v>
      </c>
      <c r="AB56">
        <v>0</v>
      </c>
      <c r="AC56">
        <v>18</v>
      </c>
      <c r="AD56">
        <v>14</v>
      </c>
      <c r="AE56">
        <v>0</v>
      </c>
      <c r="AF56">
        <v>0</v>
      </c>
      <c r="AG56">
        <v>0</v>
      </c>
      <c r="AH56" t="s">
        <v>130</v>
      </c>
      <c r="AI56" s="1">
        <v>44750.575775462959</v>
      </c>
      <c r="AJ56">
        <v>147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13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185</v>
      </c>
      <c r="BG56">
        <v>78</v>
      </c>
      <c r="BH56" t="s">
        <v>94</v>
      </c>
    </row>
    <row r="57" spans="1:60">
      <c r="A57" t="s">
        <v>234</v>
      </c>
      <c r="B57" t="s">
        <v>82</v>
      </c>
      <c r="C57" t="s">
        <v>235</v>
      </c>
      <c r="D57" t="s">
        <v>84</v>
      </c>
      <c r="E57" s="2" t="str">
        <f>HYPERLINK("capsilon://?command=openfolder&amp;siteaddress=FAM.docvelocity-na8.net&amp;folderid=FXC511E0CA-1380-24FB-DC4E-53F83211EF1B","FX22055964")</f>
        <v>FX22055964</v>
      </c>
      <c r="F57" t="s">
        <v>19</v>
      </c>
      <c r="G57" t="s">
        <v>19</v>
      </c>
      <c r="H57" t="s">
        <v>85</v>
      </c>
      <c r="I57" t="s">
        <v>236</v>
      </c>
      <c r="J57">
        <v>66</v>
      </c>
      <c r="K57" t="s">
        <v>87</v>
      </c>
      <c r="L57" t="s">
        <v>88</v>
      </c>
      <c r="M57" t="s">
        <v>89</v>
      </c>
      <c r="N57">
        <v>2</v>
      </c>
      <c r="O57" s="1">
        <v>44750.534768518519</v>
      </c>
      <c r="P57" s="1">
        <v>44750.579710648148</v>
      </c>
      <c r="Q57">
        <v>3223</v>
      </c>
      <c r="R57">
        <v>660</v>
      </c>
      <c r="S57" t="b">
        <v>0</v>
      </c>
      <c r="T57" t="s">
        <v>90</v>
      </c>
      <c r="U57" t="b">
        <v>0</v>
      </c>
      <c r="V57" t="s">
        <v>91</v>
      </c>
      <c r="W57" s="1">
        <v>44750.540833333333</v>
      </c>
      <c r="X57">
        <v>313</v>
      </c>
      <c r="Y57">
        <v>52</v>
      </c>
      <c r="Z57">
        <v>0</v>
      </c>
      <c r="AA57">
        <v>52</v>
      </c>
      <c r="AB57">
        <v>0</v>
      </c>
      <c r="AC57">
        <v>1</v>
      </c>
      <c r="AD57">
        <v>14</v>
      </c>
      <c r="AE57">
        <v>0</v>
      </c>
      <c r="AF57">
        <v>0</v>
      </c>
      <c r="AG57">
        <v>0</v>
      </c>
      <c r="AH57" t="s">
        <v>130</v>
      </c>
      <c r="AI57" s="1">
        <v>44750.579710648148</v>
      </c>
      <c r="AJ57">
        <v>339</v>
      </c>
      <c r="AK57">
        <v>2</v>
      </c>
      <c r="AL57">
        <v>0</v>
      </c>
      <c r="AM57">
        <v>2</v>
      </c>
      <c r="AN57">
        <v>0</v>
      </c>
      <c r="AO57">
        <v>2</v>
      </c>
      <c r="AP57">
        <v>12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185</v>
      </c>
      <c r="BG57">
        <v>64</v>
      </c>
      <c r="BH57" t="s">
        <v>94</v>
      </c>
    </row>
    <row r="58" spans="1:60">
      <c r="A58" t="s">
        <v>237</v>
      </c>
      <c r="B58" t="s">
        <v>82</v>
      </c>
      <c r="C58" t="s">
        <v>235</v>
      </c>
      <c r="D58" t="s">
        <v>84</v>
      </c>
      <c r="E58" s="2" t="str">
        <f>HYPERLINK("capsilon://?command=openfolder&amp;siteaddress=FAM.docvelocity-na8.net&amp;folderid=FXC511E0CA-1380-24FB-DC4E-53F83211EF1B","FX22055964")</f>
        <v>FX22055964</v>
      </c>
      <c r="F58" t="s">
        <v>19</v>
      </c>
      <c r="G58" t="s">
        <v>19</v>
      </c>
      <c r="H58" t="s">
        <v>85</v>
      </c>
      <c r="I58" t="s">
        <v>238</v>
      </c>
      <c r="J58">
        <v>66</v>
      </c>
      <c r="K58" t="s">
        <v>87</v>
      </c>
      <c r="L58" t="s">
        <v>88</v>
      </c>
      <c r="M58" t="s">
        <v>89</v>
      </c>
      <c r="N58">
        <v>2</v>
      </c>
      <c r="O58" s="1">
        <v>44750.53502314815</v>
      </c>
      <c r="P58" s="1">
        <v>44750.586319444446</v>
      </c>
      <c r="Q58">
        <v>2955</v>
      </c>
      <c r="R58">
        <v>1477</v>
      </c>
      <c r="S58" t="b">
        <v>0</v>
      </c>
      <c r="T58" t="s">
        <v>90</v>
      </c>
      <c r="U58" t="b">
        <v>0</v>
      </c>
      <c r="V58" t="s">
        <v>105</v>
      </c>
      <c r="W58" s="1">
        <v>44750.550833333335</v>
      </c>
      <c r="X58">
        <v>872</v>
      </c>
      <c r="Y58">
        <v>52</v>
      </c>
      <c r="Z58">
        <v>0</v>
      </c>
      <c r="AA58">
        <v>52</v>
      </c>
      <c r="AB58">
        <v>0</v>
      </c>
      <c r="AC58">
        <v>37</v>
      </c>
      <c r="AD58">
        <v>14</v>
      </c>
      <c r="AE58">
        <v>0</v>
      </c>
      <c r="AF58">
        <v>0</v>
      </c>
      <c r="AG58">
        <v>0</v>
      </c>
      <c r="AH58" t="s">
        <v>130</v>
      </c>
      <c r="AI58" s="1">
        <v>44750.586319444446</v>
      </c>
      <c r="AJ58">
        <v>570</v>
      </c>
      <c r="AK58">
        <v>4</v>
      </c>
      <c r="AL58">
        <v>0</v>
      </c>
      <c r="AM58">
        <v>4</v>
      </c>
      <c r="AN58">
        <v>0</v>
      </c>
      <c r="AO58">
        <v>4</v>
      </c>
      <c r="AP58">
        <v>10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185</v>
      </c>
      <c r="BG58">
        <v>73</v>
      </c>
      <c r="BH58" t="s">
        <v>94</v>
      </c>
    </row>
    <row r="59" spans="1:60">
      <c r="A59" t="s">
        <v>239</v>
      </c>
      <c r="B59" t="s">
        <v>82</v>
      </c>
      <c r="C59" t="s">
        <v>240</v>
      </c>
      <c r="D59" t="s">
        <v>84</v>
      </c>
      <c r="E59" s="2" t="str">
        <f>HYPERLINK("capsilon://?command=openfolder&amp;siteaddress=FAM.docvelocity-na8.net&amp;folderid=FX90C52D1C-DFC7-FB6D-D7B5-ED015252D31E","FX22069480")</f>
        <v>FX22069480</v>
      </c>
      <c r="F59" t="s">
        <v>19</v>
      </c>
      <c r="G59" t="s">
        <v>19</v>
      </c>
      <c r="H59" t="s">
        <v>85</v>
      </c>
      <c r="I59" t="s">
        <v>241</v>
      </c>
      <c r="J59">
        <v>30</v>
      </c>
      <c r="K59" t="s">
        <v>87</v>
      </c>
      <c r="L59" t="s">
        <v>88</v>
      </c>
      <c r="M59" t="s">
        <v>89</v>
      </c>
      <c r="N59">
        <v>2</v>
      </c>
      <c r="O59" s="1">
        <v>44750.541770833333</v>
      </c>
      <c r="P59" s="1">
        <v>44750.581469907411</v>
      </c>
      <c r="Q59">
        <v>3338</v>
      </c>
      <c r="R59">
        <v>92</v>
      </c>
      <c r="S59" t="b">
        <v>0</v>
      </c>
      <c r="T59" t="s">
        <v>90</v>
      </c>
      <c r="U59" t="b">
        <v>0</v>
      </c>
      <c r="V59" t="s">
        <v>128</v>
      </c>
      <c r="W59" s="1">
        <v>44750.542384259257</v>
      </c>
      <c r="X59">
        <v>49</v>
      </c>
      <c r="Y59">
        <v>9</v>
      </c>
      <c r="Z59">
        <v>0</v>
      </c>
      <c r="AA59">
        <v>9</v>
      </c>
      <c r="AB59">
        <v>0</v>
      </c>
      <c r="AC59">
        <v>1</v>
      </c>
      <c r="AD59">
        <v>21</v>
      </c>
      <c r="AE59">
        <v>0</v>
      </c>
      <c r="AF59">
        <v>0</v>
      </c>
      <c r="AG59">
        <v>0</v>
      </c>
      <c r="AH59" t="s">
        <v>92</v>
      </c>
      <c r="AI59" s="1">
        <v>44750.581469907411</v>
      </c>
      <c r="AJ59">
        <v>43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21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185</v>
      </c>
      <c r="BG59">
        <v>57</v>
      </c>
      <c r="BH59" t="s">
        <v>94</v>
      </c>
    </row>
    <row r="60" spans="1:60">
      <c r="A60" t="s">
        <v>242</v>
      </c>
      <c r="B60" t="s">
        <v>82</v>
      </c>
      <c r="C60" t="s">
        <v>202</v>
      </c>
      <c r="D60" t="s">
        <v>84</v>
      </c>
      <c r="E60" s="2" t="str">
        <f>HYPERLINK("capsilon://?command=openfolder&amp;siteaddress=FAM.docvelocity-na8.net&amp;folderid=FX2EC53E66-33A1-69C0-3E2F-747643456E86","FX22067538")</f>
        <v>FX22067538</v>
      </c>
      <c r="F60" t="s">
        <v>19</v>
      </c>
      <c r="G60" t="s">
        <v>19</v>
      </c>
      <c r="H60" t="s">
        <v>85</v>
      </c>
      <c r="I60" t="s">
        <v>243</v>
      </c>
      <c r="J60">
        <v>66</v>
      </c>
      <c r="K60" t="s">
        <v>87</v>
      </c>
      <c r="L60" t="s">
        <v>88</v>
      </c>
      <c r="M60" t="s">
        <v>89</v>
      </c>
      <c r="N60">
        <v>2</v>
      </c>
      <c r="O60" s="1">
        <v>44750.580023148148</v>
      </c>
      <c r="P60" s="1">
        <v>44750.593587962961</v>
      </c>
      <c r="Q60">
        <v>1059</v>
      </c>
      <c r="R60">
        <v>113</v>
      </c>
      <c r="S60" t="b">
        <v>0</v>
      </c>
      <c r="T60" t="s">
        <v>90</v>
      </c>
      <c r="U60" t="b">
        <v>0</v>
      </c>
      <c r="V60" t="s">
        <v>121</v>
      </c>
      <c r="W60" s="1">
        <v>44750.590046296296</v>
      </c>
      <c r="X60">
        <v>51</v>
      </c>
      <c r="Y60">
        <v>0</v>
      </c>
      <c r="Z60">
        <v>0</v>
      </c>
      <c r="AA60">
        <v>0</v>
      </c>
      <c r="AB60">
        <v>52</v>
      </c>
      <c r="AC60">
        <v>0</v>
      </c>
      <c r="AD60">
        <v>66</v>
      </c>
      <c r="AE60">
        <v>0</v>
      </c>
      <c r="AF60">
        <v>0</v>
      </c>
      <c r="AG60">
        <v>0</v>
      </c>
      <c r="AH60" t="s">
        <v>130</v>
      </c>
      <c r="AI60" s="1">
        <v>44750.593587962961</v>
      </c>
      <c r="AJ60">
        <v>19</v>
      </c>
      <c r="AK60">
        <v>0</v>
      </c>
      <c r="AL60">
        <v>0</v>
      </c>
      <c r="AM60">
        <v>0</v>
      </c>
      <c r="AN60">
        <v>52</v>
      </c>
      <c r="AO60">
        <v>0</v>
      </c>
      <c r="AP60">
        <v>66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185</v>
      </c>
      <c r="BG60">
        <v>19</v>
      </c>
      <c r="BH60" t="s">
        <v>94</v>
      </c>
    </row>
    <row r="61" spans="1:60">
      <c r="A61" t="s">
        <v>244</v>
      </c>
      <c r="B61" t="s">
        <v>82</v>
      </c>
      <c r="C61" t="s">
        <v>202</v>
      </c>
      <c r="D61" t="s">
        <v>84</v>
      </c>
      <c r="E61" s="2" t="str">
        <f>HYPERLINK("capsilon://?command=openfolder&amp;siteaddress=FAM.docvelocity-na8.net&amp;folderid=FX2EC53E66-33A1-69C0-3E2F-747643456E86","FX22067538")</f>
        <v>FX22067538</v>
      </c>
      <c r="F61" t="s">
        <v>19</v>
      </c>
      <c r="G61" t="s">
        <v>19</v>
      </c>
      <c r="H61" t="s">
        <v>85</v>
      </c>
      <c r="I61" t="s">
        <v>245</v>
      </c>
      <c r="J61">
        <v>66</v>
      </c>
      <c r="K61" t="s">
        <v>87</v>
      </c>
      <c r="L61" t="s">
        <v>88</v>
      </c>
      <c r="M61" t="s">
        <v>89</v>
      </c>
      <c r="N61">
        <v>2</v>
      </c>
      <c r="O61" s="1">
        <v>44750.580266203702</v>
      </c>
      <c r="P61" s="1">
        <v>44750.593773148146</v>
      </c>
      <c r="Q61">
        <v>1119</v>
      </c>
      <c r="R61">
        <v>48</v>
      </c>
      <c r="S61" t="b">
        <v>0</v>
      </c>
      <c r="T61" t="s">
        <v>90</v>
      </c>
      <c r="U61" t="b">
        <v>0</v>
      </c>
      <c r="V61" t="s">
        <v>128</v>
      </c>
      <c r="W61" s="1">
        <v>44750.59002314815</v>
      </c>
      <c r="X61">
        <v>24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66</v>
      </c>
      <c r="AE61">
        <v>0</v>
      </c>
      <c r="AF61">
        <v>0</v>
      </c>
      <c r="AG61">
        <v>0</v>
      </c>
      <c r="AH61" t="s">
        <v>130</v>
      </c>
      <c r="AI61" s="1">
        <v>44750.593773148146</v>
      </c>
      <c r="AJ61">
        <v>15</v>
      </c>
      <c r="AK61">
        <v>0</v>
      </c>
      <c r="AL61">
        <v>0</v>
      </c>
      <c r="AM61">
        <v>0</v>
      </c>
      <c r="AN61">
        <v>52</v>
      </c>
      <c r="AO61">
        <v>0</v>
      </c>
      <c r="AP61">
        <v>66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185</v>
      </c>
      <c r="BG61">
        <v>19</v>
      </c>
      <c r="BH61" t="s">
        <v>94</v>
      </c>
    </row>
    <row r="62" spans="1:60">
      <c r="A62" t="s">
        <v>246</v>
      </c>
      <c r="B62" t="s">
        <v>82</v>
      </c>
      <c r="C62" t="s">
        <v>202</v>
      </c>
      <c r="D62" t="s">
        <v>84</v>
      </c>
      <c r="E62" s="2" t="str">
        <f>HYPERLINK("capsilon://?command=openfolder&amp;siteaddress=FAM.docvelocity-na8.net&amp;folderid=FX2EC53E66-33A1-69C0-3E2F-747643456E86","FX22067538")</f>
        <v>FX22067538</v>
      </c>
      <c r="F62" t="s">
        <v>19</v>
      </c>
      <c r="G62" t="s">
        <v>19</v>
      </c>
      <c r="H62" t="s">
        <v>85</v>
      </c>
      <c r="I62" t="s">
        <v>247</v>
      </c>
      <c r="J62">
        <v>66</v>
      </c>
      <c r="K62" t="s">
        <v>87</v>
      </c>
      <c r="L62" t="s">
        <v>88</v>
      </c>
      <c r="M62" t="s">
        <v>89</v>
      </c>
      <c r="N62">
        <v>2</v>
      </c>
      <c r="O62" s="1">
        <v>44750.580474537041</v>
      </c>
      <c r="P62" s="1">
        <v>44750.593993055554</v>
      </c>
      <c r="Q62">
        <v>1103</v>
      </c>
      <c r="R62">
        <v>65</v>
      </c>
      <c r="S62" t="b">
        <v>0</v>
      </c>
      <c r="T62" t="s">
        <v>90</v>
      </c>
      <c r="U62" t="b">
        <v>0</v>
      </c>
      <c r="V62" t="s">
        <v>128</v>
      </c>
      <c r="W62" s="1">
        <v>44750.590439814812</v>
      </c>
      <c r="X62">
        <v>35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66</v>
      </c>
      <c r="AE62">
        <v>0</v>
      </c>
      <c r="AF62">
        <v>0</v>
      </c>
      <c r="AG62">
        <v>0</v>
      </c>
      <c r="AH62" t="s">
        <v>130</v>
      </c>
      <c r="AI62" s="1">
        <v>44750.593993055554</v>
      </c>
      <c r="AJ62">
        <v>18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66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185</v>
      </c>
      <c r="BG62">
        <v>19</v>
      </c>
      <c r="BH62" t="s">
        <v>94</v>
      </c>
    </row>
    <row r="63" spans="1:60">
      <c r="A63" t="s">
        <v>248</v>
      </c>
      <c r="B63" t="s">
        <v>82</v>
      </c>
      <c r="C63" t="s">
        <v>249</v>
      </c>
      <c r="D63" t="s">
        <v>84</v>
      </c>
      <c r="E63" s="2" t="str">
        <f>HYPERLINK("capsilon://?command=openfolder&amp;siteaddress=FAM.docvelocity-na8.net&amp;folderid=FXB9D1F8F3-1947-0F2C-8A96-5F29206576D3","FX22046501")</f>
        <v>FX22046501</v>
      </c>
      <c r="F63" t="s">
        <v>19</v>
      </c>
      <c r="G63" t="s">
        <v>19</v>
      </c>
      <c r="H63" t="s">
        <v>85</v>
      </c>
      <c r="I63" t="s">
        <v>250</v>
      </c>
      <c r="J63">
        <v>0</v>
      </c>
      <c r="K63" t="s">
        <v>87</v>
      </c>
      <c r="L63" t="s">
        <v>88</v>
      </c>
      <c r="M63" t="s">
        <v>89</v>
      </c>
      <c r="N63">
        <v>2</v>
      </c>
      <c r="O63" s="1">
        <v>44750.630277777775</v>
      </c>
      <c r="P63" s="1">
        <v>44750.636944444443</v>
      </c>
      <c r="Q63">
        <v>118</v>
      </c>
      <c r="R63">
        <v>458</v>
      </c>
      <c r="S63" t="b">
        <v>0</v>
      </c>
      <c r="T63" t="s">
        <v>90</v>
      </c>
      <c r="U63" t="b">
        <v>0</v>
      </c>
      <c r="V63" t="s">
        <v>158</v>
      </c>
      <c r="W63" s="1">
        <v>44750.63490740741</v>
      </c>
      <c r="X63">
        <v>390</v>
      </c>
      <c r="Y63">
        <v>37</v>
      </c>
      <c r="Z63">
        <v>0</v>
      </c>
      <c r="AA63">
        <v>37</v>
      </c>
      <c r="AB63">
        <v>0</v>
      </c>
      <c r="AC63">
        <v>33</v>
      </c>
      <c r="AD63">
        <v>-37</v>
      </c>
      <c r="AE63">
        <v>0</v>
      </c>
      <c r="AF63">
        <v>0</v>
      </c>
      <c r="AG63">
        <v>0</v>
      </c>
      <c r="AH63" t="s">
        <v>92</v>
      </c>
      <c r="AI63" s="1">
        <v>44750.636944444443</v>
      </c>
      <c r="AJ63">
        <v>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185</v>
      </c>
      <c r="BG63">
        <v>9</v>
      </c>
      <c r="BH63" t="s">
        <v>94</v>
      </c>
    </row>
    <row r="64" spans="1:60">
      <c r="A64" t="s">
        <v>251</v>
      </c>
      <c r="B64" t="s">
        <v>82</v>
      </c>
      <c r="C64" t="s">
        <v>252</v>
      </c>
      <c r="D64" t="s">
        <v>84</v>
      </c>
      <c r="E64" s="2" t="str">
        <f>HYPERLINK("capsilon://?command=openfolder&amp;siteaddress=FAM.docvelocity-na8.net&amp;folderid=FX11B7E048-1870-C63A-289F-65B11C827BF6","FX220411384")</f>
        <v>FX220411384</v>
      </c>
      <c r="F64" t="s">
        <v>19</v>
      </c>
      <c r="G64" t="s">
        <v>19</v>
      </c>
      <c r="H64" t="s">
        <v>85</v>
      </c>
      <c r="I64" t="s">
        <v>253</v>
      </c>
      <c r="J64">
        <v>1008</v>
      </c>
      <c r="K64" t="s">
        <v>87</v>
      </c>
      <c r="L64" t="s">
        <v>88</v>
      </c>
      <c r="M64" t="s">
        <v>89</v>
      </c>
      <c r="N64">
        <v>1</v>
      </c>
      <c r="O64" s="1">
        <v>44750.647106481483</v>
      </c>
      <c r="P64" s="1">
        <v>44750.679224537038</v>
      </c>
      <c r="Q64">
        <v>2178</v>
      </c>
      <c r="R64">
        <v>597</v>
      </c>
      <c r="S64" t="b">
        <v>0</v>
      </c>
      <c r="T64" t="s">
        <v>90</v>
      </c>
      <c r="U64" t="b">
        <v>0</v>
      </c>
      <c r="V64" t="s">
        <v>128</v>
      </c>
      <c r="W64" s="1">
        <v>44750.679224537038</v>
      </c>
      <c r="X64">
        <v>545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1008</v>
      </c>
      <c r="AE64">
        <v>1003</v>
      </c>
      <c r="AF64">
        <v>0</v>
      </c>
      <c r="AG64">
        <v>16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185</v>
      </c>
      <c r="BG64">
        <v>46</v>
      </c>
      <c r="BH64" t="s">
        <v>94</v>
      </c>
    </row>
    <row r="65" spans="1:60">
      <c r="A65" t="s">
        <v>254</v>
      </c>
      <c r="B65" t="s">
        <v>82</v>
      </c>
      <c r="C65" t="s">
        <v>252</v>
      </c>
      <c r="D65" t="s">
        <v>84</v>
      </c>
      <c r="E65" s="2" t="str">
        <f>HYPERLINK("capsilon://?command=openfolder&amp;siteaddress=FAM.docvelocity-na8.net&amp;folderid=FX11B7E048-1870-C63A-289F-65B11C827BF6","FX220411384")</f>
        <v>FX220411384</v>
      </c>
      <c r="F65" t="s">
        <v>19</v>
      </c>
      <c r="G65" t="s">
        <v>19</v>
      </c>
      <c r="H65" t="s">
        <v>85</v>
      </c>
      <c r="I65" t="s">
        <v>255</v>
      </c>
      <c r="J65">
        <v>994</v>
      </c>
      <c r="K65" t="s">
        <v>87</v>
      </c>
      <c r="L65" t="s">
        <v>88</v>
      </c>
      <c r="M65" t="s">
        <v>89</v>
      </c>
      <c r="N65">
        <v>1</v>
      </c>
      <c r="O65" s="1">
        <v>44750.647326388891</v>
      </c>
      <c r="P65" s="1">
        <v>44750.688599537039</v>
      </c>
      <c r="Q65">
        <v>3331</v>
      </c>
      <c r="R65">
        <v>235</v>
      </c>
      <c r="S65" t="b">
        <v>0</v>
      </c>
      <c r="T65" t="s">
        <v>90</v>
      </c>
      <c r="U65" t="b">
        <v>0</v>
      </c>
      <c r="V65" t="s">
        <v>151</v>
      </c>
      <c r="W65" s="1">
        <v>44750.688599537039</v>
      </c>
      <c r="X65">
        <v>191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994</v>
      </c>
      <c r="AE65">
        <v>989</v>
      </c>
      <c r="AF65">
        <v>0</v>
      </c>
      <c r="AG65">
        <v>16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185</v>
      </c>
      <c r="BG65">
        <v>59</v>
      </c>
      <c r="BH65" t="s">
        <v>94</v>
      </c>
    </row>
    <row r="66" spans="1:60">
      <c r="A66" t="s">
        <v>256</v>
      </c>
      <c r="B66" t="s">
        <v>82</v>
      </c>
      <c r="C66" t="s">
        <v>252</v>
      </c>
      <c r="D66" t="s">
        <v>84</v>
      </c>
      <c r="E66" s="2" t="str">
        <f>HYPERLINK("capsilon://?command=openfolder&amp;siteaddress=FAM.docvelocity-na8.net&amp;folderid=FX11B7E048-1870-C63A-289F-65B11C827BF6","FX220411384")</f>
        <v>FX220411384</v>
      </c>
      <c r="F66" t="s">
        <v>19</v>
      </c>
      <c r="G66" t="s">
        <v>19</v>
      </c>
      <c r="H66" t="s">
        <v>85</v>
      </c>
      <c r="I66" t="s">
        <v>257</v>
      </c>
      <c r="J66">
        <v>103</v>
      </c>
      <c r="K66" t="s">
        <v>87</v>
      </c>
      <c r="L66" t="s">
        <v>88</v>
      </c>
      <c r="M66" t="s">
        <v>89</v>
      </c>
      <c r="N66">
        <v>2</v>
      </c>
      <c r="O66" s="1">
        <v>44750.64738425926</v>
      </c>
      <c r="P66" s="1">
        <v>44750.658807870372</v>
      </c>
      <c r="Q66">
        <v>344</v>
      </c>
      <c r="R66">
        <v>643</v>
      </c>
      <c r="S66" t="b">
        <v>0</v>
      </c>
      <c r="T66" t="s">
        <v>90</v>
      </c>
      <c r="U66" t="b">
        <v>0</v>
      </c>
      <c r="V66" t="s">
        <v>158</v>
      </c>
      <c r="W66" s="1">
        <v>44750.654189814813</v>
      </c>
      <c r="X66">
        <v>497</v>
      </c>
      <c r="Y66">
        <v>89</v>
      </c>
      <c r="Z66">
        <v>0</v>
      </c>
      <c r="AA66">
        <v>89</v>
      </c>
      <c r="AB66">
        <v>0</v>
      </c>
      <c r="AC66">
        <v>25</v>
      </c>
      <c r="AD66">
        <v>14</v>
      </c>
      <c r="AE66">
        <v>0</v>
      </c>
      <c r="AF66">
        <v>0</v>
      </c>
      <c r="AG66">
        <v>0</v>
      </c>
      <c r="AH66" t="s">
        <v>92</v>
      </c>
      <c r="AI66" s="1">
        <v>44750.658807870372</v>
      </c>
      <c r="AJ66">
        <v>146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14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185</v>
      </c>
      <c r="BG66">
        <v>16</v>
      </c>
      <c r="BH66" t="s">
        <v>94</v>
      </c>
    </row>
    <row r="67" spans="1:60">
      <c r="A67" t="s">
        <v>258</v>
      </c>
      <c r="B67" t="s">
        <v>82</v>
      </c>
      <c r="C67" t="s">
        <v>252</v>
      </c>
      <c r="D67" t="s">
        <v>84</v>
      </c>
      <c r="E67" s="2" t="str">
        <f>HYPERLINK("capsilon://?command=openfolder&amp;siteaddress=FAM.docvelocity-na8.net&amp;folderid=FX11B7E048-1870-C63A-289F-65B11C827BF6","FX220411384")</f>
        <v>FX220411384</v>
      </c>
      <c r="F67" t="s">
        <v>19</v>
      </c>
      <c r="G67" t="s">
        <v>19</v>
      </c>
      <c r="H67" t="s">
        <v>85</v>
      </c>
      <c r="I67" t="s">
        <v>259</v>
      </c>
      <c r="J67">
        <v>880</v>
      </c>
      <c r="K67" t="s">
        <v>87</v>
      </c>
      <c r="L67" t="s">
        <v>88</v>
      </c>
      <c r="M67" t="s">
        <v>89</v>
      </c>
      <c r="N67">
        <v>1</v>
      </c>
      <c r="O67" s="1">
        <v>44750.647893518515</v>
      </c>
      <c r="P67" s="1">
        <v>44750.690937500003</v>
      </c>
      <c r="Q67">
        <v>3480</v>
      </c>
      <c r="R67">
        <v>239</v>
      </c>
      <c r="S67" t="b">
        <v>0</v>
      </c>
      <c r="T67" t="s">
        <v>90</v>
      </c>
      <c r="U67" t="b">
        <v>0</v>
      </c>
      <c r="V67" t="s">
        <v>151</v>
      </c>
      <c r="W67" s="1">
        <v>44750.690937500003</v>
      </c>
      <c r="X67">
        <v>201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880</v>
      </c>
      <c r="AE67">
        <v>875</v>
      </c>
      <c r="AF67">
        <v>0</v>
      </c>
      <c r="AG67">
        <v>11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185</v>
      </c>
      <c r="BG67">
        <v>61</v>
      </c>
      <c r="BH67" t="s">
        <v>94</v>
      </c>
    </row>
    <row r="68" spans="1:60">
      <c r="A68" t="s">
        <v>260</v>
      </c>
      <c r="B68" t="s">
        <v>82</v>
      </c>
      <c r="C68" t="s">
        <v>252</v>
      </c>
      <c r="D68" t="s">
        <v>84</v>
      </c>
      <c r="E68" s="2" t="str">
        <f>HYPERLINK("capsilon://?command=openfolder&amp;siteaddress=FAM.docvelocity-na8.net&amp;folderid=FX11B7E048-1870-C63A-289F-65B11C827BF6","FX220411384")</f>
        <v>FX220411384</v>
      </c>
      <c r="F68" t="s">
        <v>19</v>
      </c>
      <c r="G68" t="s">
        <v>19</v>
      </c>
      <c r="H68" t="s">
        <v>85</v>
      </c>
      <c r="I68" t="s">
        <v>261</v>
      </c>
      <c r="J68">
        <v>978</v>
      </c>
      <c r="K68" t="s">
        <v>87</v>
      </c>
      <c r="L68" t="s">
        <v>88</v>
      </c>
      <c r="M68" t="s">
        <v>89</v>
      </c>
      <c r="N68">
        <v>2</v>
      </c>
      <c r="O68" s="1">
        <v>44750.648055555554</v>
      </c>
      <c r="P68" s="1">
        <v>44750.712361111109</v>
      </c>
      <c r="Q68">
        <v>5195</v>
      </c>
      <c r="R68">
        <v>361</v>
      </c>
      <c r="S68" t="b">
        <v>0</v>
      </c>
      <c r="T68" t="s">
        <v>90</v>
      </c>
      <c r="U68" t="b">
        <v>0</v>
      </c>
      <c r="V68" t="s">
        <v>151</v>
      </c>
      <c r="W68" s="1">
        <v>44750.691712962966</v>
      </c>
      <c r="X68">
        <v>55</v>
      </c>
      <c r="Y68">
        <v>0</v>
      </c>
      <c r="Z68">
        <v>0</v>
      </c>
      <c r="AA68">
        <v>0</v>
      </c>
      <c r="AB68">
        <v>973</v>
      </c>
      <c r="AC68">
        <v>0</v>
      </c>
      <c r="AD68">
        <v>978</v>
      </c>
      <c r="AE68">
        <v>0</v>
      </c>
      <c r="AF68">
        <v>0</v>
      </c>
      <c r="AG68">
        <v>0</v>
      </c>
      <c r="AH68" t="s">
        <v>92</v>
      </c>
      <c r="AI68" s="1">
        <v>44750.712361111109</v>
      </c>
      <c r="AJ68">
        <v>253</v>
      </c>
      <c r="AK68">
        <v>0</v>
      </c>
      <c r="AL68">
        <v>0</v>
      </c>
      <c r="AM68">
        <v>0</v>
      </c>
      <c r="AN68">
        <v>973</v>
      </c>
      <c r="AO68">
        <v>0</v>
      </c>
      <c r="AP68">
        <v>978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185</v>
      </c>
      <c r="BG68">
        <v>92</v>
      </c>
      <c r="BH68" t="s">
        <v>94</v>
      </c>
    </row>
    <row r="69" spans="1:60">
      <c r="A69" t="s">
        <v>262</v>
      </c>
      <c r="B69" t="s">
        <v>82</v>
      </c>
      <c r="C69" t="s">
        <v>263</v>
      </c>
      <c r="D69" t="s">
        <v>84</v>
      </c>
      <c r="E69" s="2" t="str">
        <f>HYPERLINK("capsilon://?command=openfolder&amp;siteaddress=FAM.docvelocity-na8.net&amp;folderid=FXA9EBA18D-5FC9-064C-FD6A-13FB8CA818A2","FX220410138")</f>
        <v>FX220410138</v>
      </c>
      <c r="F69" t="s">
        <v>19</v>
      </c>
      <c r="G69" t="s">
        <v>19</v>
      </c>
      <c r="H69" t="s">
        <v>85</v>
      </c>
      <c r="I69" t="s">
        <v>264</v>
      </c>
      <c r="J69">
        <v>66</v>
      </c>
      <c r="K69" t="s">
        <v>87</v>
      </c>
      <c r="L69" t="s">
        <v>88</v>
      </c>
      <c r="M69" t="s">
        <v>89</v>
      </c>
      <c r="N69">
        <v>2</v>
      </c>
      <c r="O69" s="1">
        <v>44750.668900462966</v>
      </c>
      <c r="P69" s="1">
        <v>44750.714432870373</v>
      </c>
      <c r="Q69">
        <v>3482</v>
      </c>
      <c r="R69">
        <v>452</v>
      </c>
      <c r="S69" t="b">
        <v>0</v>
      </c>
      <c r="T69" t="s">
        <v>90</v>
      </c>
      <c r="U69" t="b">
        <v>0</v>
      </c>
      <c r="V69" t="s">
        <v>128</v>
      </c>
      <c r="W69" s="1">
        <v>44750.682974537034</v>
      </c>
      <c r="X69">
        <v>286</v>
      </c>
      <c r="Y69">
        <v>52</v>
      </c>
      <c r="Z69">
        <v>0</v>
      </c>
      <c r="AA69">
        <v>52</v>
      </c>
      <c r="AB69">
        <v>0</v>
      </c>
      <c r="AC69">
        <v>10</v>
      </c>
      <c r="AD69">
        <v>14</v>
      </c>
      <c r="AE69">
        <v>0</v>
      </c>
      <c r="AF69">
        <v>0</v>
      </c>
      <c r="AG69">
        <v>0</v>
      </c>
      <c r="AH69" t="s">
        <v>92</v>
      </c>
      <c r="AI69" s="1">
        <v>44750.714432870373</v>
      </c>
      <c r="AJ69">
        <v>166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13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185</v>
      </c>
      <c r="BG69">
        <v>65</v>
      </c>
      <c r="BH69" t="s">
        <v>94</v>
      </c>
    </row>
    <row r="70" spans="1:60">
      <c r="A70" t="s">
        <v>265</v>
      </c>
      <c r="B70" t="s">
        <v>82</v>
      </c>
      <c r="C70" t="s">
        <v>266</v>
      </c>
      <c r="D70" t="s">
        <v>84</v>
      </c>
      <c r="E70" s="2" t="str">
        <f>HYPERLINK("capsilon://?command=openfolder&amp;siteaddress=FAM.docvelocity-na8.net&amp;folderid=FX848B9306-1F6D-A3BE-7ACA-B16B44565FEA","FX22066352")</f>
        <v>FX22066352</v>
      </c>
      <c r="F70" t="s">
        <v>19</v>
      </c>
      <c r="G70" t="s">
        <v>19</v>
      </c>
      <c r="H70" t="s">
        <v>85</v>
      </c>
      <c r="I70" t="s">
        <v>267</v>
      </c>
      <c r="J70">
        <v>66</v>
      </c>
      <c r="K70" t="s">
        <v>87</v>
      </c>
      <c r="L70" t="s">
        <v>88</v>
      </c>
      <c r="M70" t="s">
        <v>89</v>
      </c>
      <c r="N70">
        <v>1</v>
      </c>
      <c r="O70" s="1">
        <v>44750.670324074075</v>
      </c>
      <c r="P70" s="1">
        <v>44750.693645833337</v>
      </c>
      <c r="Q70">
        <v>1549</v>
      </c>
      <c r="R70">
        <v>466</v>
      </c>
      <c r="S70" t="b">
        <v>0</v>
      </c>
      <c r="T70" t="s">
        <v>90</v>
      </c>
      <c r="U70" t="b">
        <v>0</v>
      </c>
      <c r="V70" t="s">
        <v>151</v>
      </c>
      <c r="W70" s="1">
        <v>44750.693645833337</v>
      </c>
      <c r="X70">
        <v>166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66</v>
      </c>
      <c r="AE70">
        <v>52</v>
      </c>
      <c r="AF70">
        <v>0</v>
      </c>
      <c r="AG70">
        <v>4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185</v>
      </c>
      <c r="BG70">
        <v>33</v>
      </c>
      <c r="BH70" t="s">
        <v>94</v>
      </c>
    </row>
    <row r="71" spans="1:60">
      <c r="A71" t="s">
        <v>268</v>
      </c>
      <c r="B71" t="s">
        <v>82</v>
      </c>
      <c r="C71" t="s">
        <v>252</v>
      </c>
      <c r="D71" t="s">
        <v>84</v>
      </c>
      <c r="E71" s="2" t="str">
        <f>HYPERLINK("capsilon://?command=openfolder&amp;siteaddress=FAM.docvelocity-na8.net&amp;folderid=FX11B7E048-1870-C63A-289F-65B11C827BF6","FX220411384")</f>
        <v>FX220411384</v>
      </c>
      <c r="F71" t="s">
        <v>19</v>
      </c>
      <c r="G71" t="s">
        <v>19</v>
      </c>
      <c r="H71" t="s">
        <v>85</v>
      </c>
      <c r="I71" t="s">
        <v>253</v>
      </c>
      <c r="J71">
        <v>1368</v>
      </c>
      <c r="K71" t="s">
        <v>87</v>
      </c>
      <c r="L71" t="s">
        <v>88</v>
      </c>
      <c r="M71" t="s">
        <v>89</v>
      </c>
      <c r="N71">
        <v>2</v>
      </c>
      <c r="O71" s="1">
        <v>44750.680289351854</v>
      </c>
      <c r="P71" s="1">
        <v>44750.709050925929</v>
      </c>
      <c r="Q71">
        <v>595</v>
      </c>
      <c r="R71">
        <v>1890</v>
      </c>
      <c r="S71" t="b">
        <v>0</v>
      </c>
      <c r="T71" t="s">
        <v>90</v>
      </c>
      <c r="U71" t="b">
        <v>1</v>
      </c>
      <c r="V71" t="s">
        <v>128</v>
      </c>
      <c r="W71" s="1">
        <v>44750.7030787037</v>
      </c>
      <c r="X71">
        <v>1736</v>
      </c>
      <c r="Y71">
        <v>0</v>
      </c>
      <c r="Z71">
        <v>0</v>
      </c>
      <c r="AA71">
        <v>0</v>
      </c>
      <c r="AB71">
        <v>1288</v>
      </c>
      <c r="AC71">
        <v>0</v>
      </c>
      <c r="AD71">
        <v>1368</v>
      </c>
      <c r="AE71">
        <v>0</v>
      </c>
      <c r="AF71">
        <v>0</v>
      </c>
      <c r="AG71">
        <v>0</v>
      </c>
      <c r="AH71" t="s">
        <v>92</v>
      </c>
      <c r="AI71" s="1">
        <v>44750.709050925929</v>
      </c>
      <c r="AJ71">
        <v>140</v>
      </c>
      <c r="AK71">
        <v>0</v>
      </c>
      <c r="AL71">
        <v>0</v>
      </c>
      <c r="AM71">
        <v>0</v>
      </c>
      <c r="AN71">
        <v>1288</v>
      </c>
      <c r="AO71">
        <v>0</v>
      </c>
      <c r="AP71">
        <v>1368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185</v>
      </c>
      <c r="BG71">
        <v>41</v>
      </c>
      <c r="BH71" t="s">
        <v>94</v>
      </c>
    </row>
    <row r="72" spans="1:60">
      <c r="A72" t="s">
        <v>269</v>
      </c>
      <c r="B72" t="s">
        <v>82</v>
      </c>
      <c r="C72" t="s">
        <v>252</v>
      </c>
      <c r="D72" t="s">
        <v>84</v>
      </c>
      <c r="E72" s="2" t="str">
        <f>HYPERLINK("capsilon://?command=openfolder&amp;siteaddress=FAM.docvelocity-na8.net&amp;folderid=FX11B7E048-1870-C63A-289F-65B11C827BF6","FX220411384")</f>
        <v>FX220411384</v>
      </c>
      <c r="F72" t="s">
        <v>19</v>
      </c>
      <c r="G72" t="s">
        <v>19</v>
      </c>
      <c r="H72" t="s">
        <v>85</v>
      </c>
      <c r="I72" t="s">
        <v>255</v>
      </c>
      <c r="J72">
        <v>1377</v>
      </c>
      <c r="K72" t="s">
        <v>87</v>
      </c>
      <c r="L72" t="s">
        <v>88</v>
      </c>
      <c r="M72" t="s">
        <v>89</v>
      </c>
      <c r="N72">
        <v>2</v>
      </c>
      <c r="O72" s="1">
        <v>44750.689699074072</v>
      </c>
      <c r="P72" s="1">
        <v>44750.712500000001</v>
      </c>
      <c r="Q72">
        <v>286</v>
      </c>
      <c r="R72">
        <v>1684</v>
      </c>
      <c r="S72" t="b">
        <v>0</v>
      </c>
      <c r="T72" t="s">
        <v>90</v>
      </c>
      <c r="U72" t="b">
        <v>1</v>
      </c>
      <c r="V72" t="s">
        <v>105</v>
      </c>
      <c r="W72" s="1">
        <v>44750.710532407407</v>
      </c>
      <c r="X72">
        <v>1663</v>
      </c>
      <c r="Y72">
        <v>0</v>
      </c>
      <c r="Z72">
        <v>0</v>
      </c>
      <c r="AA72">
        <v>0</v>
      </c>
      <c r="AB72">
        <v>1297</v>
      </c>
      <c r="AC72">
        <v>0</v>
      </c>
      <c r="AD72">
        <v>1377</v>
      </c>
      <c r="AE72">
        <v>0</v>
      </c>
      <c r="AF72">
        <v>0</v>
      </c>
      <c r="AG72">
        <v>0</v>
      </c>
      <c r="AH72" t="s">
        <v>92</v>
      </c>
      <c r="AI72" s="1">
        <v>44750.712500000001</v>
      </c>
      <c r="AJ72">
        <v>11</v>
      </c>
      <c r="AK72">
        <v>0</v>
      </c>
      <c r="AL72">
        <v>0</v>
      </c>
      <c r="AM72">
        <v>0</v>
      </c>
      <c r="AN72">
        <v>1297</v>
      </c>
      <c r="AO72">
        <v>0</v>
      </c>
      <c r="AP72">
        <v>1377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185</v>
      </c>
      <c r="BG72">
        <v>32</v>
      </c>
      <c r="BH72" t="s">
        <v>94</v>
      </c>
    </row>
    <row r="73" spans="1:60">
      <c r="A73" t="s">
        <v>270</v>
      </c>
      <c r="B73" t="s">
        <v>82</v>
      </c>
      <c r="C73" t="s">
        <v>271</v>
      </c>
      <c r="D73" t="s">
        <v>84</v>
      </c>
      <c r="E73" s="2" t="str">
        <f>HYPERLINK("capsilon://?command=openfolder&amp;siteaddress=FAM.docvelocity-na8.net&amp;folderid=FX251F7E10-EE21-B36A-AA17-75239BFFE183","FX22067772")</f>
        <v>FX22067772</v>
      </c>
      <c r="F73" t="s">
        <v>19</v>
      </c>
      <c r="G73" t="s">
        <v>19</v>
      </c>
      <c r="H73" t="s">
        <v>85</v>
      </c>
      <c r="I73" t="s">
        <v>272</v>
      </c>
      <c r="J73">
        <v>30</v>
      </c>
      <c r="K73" t="s">
        <v>87</v>
      </c>
      <c r="L73" t="s">
        <v>88</v>
      </c>
      <c r="M73" t="s">
        <v>89</v>
      </c>
      <c r="N73">
        <v>2</v>
      </c>
      <c r="O73" s="1">
        <v>44750.69153935185</v>
      </c>
      <c r="P73" s="1">
        <v>44750.714953703704</v>
      </c>
      <c r="Q73">
        <v>1851</v>
      </c>
      <c r="R73">
        <v>172</v>
      </c>
      <c r="S73" t="b">
        <v>0</v>
      </c>
      <c r="T73" t="s">
        <v>90</v>
      </c>
      <c r="U73" t="b">
        <v>0</v>
      </c>
      <c r="V73" t="s">
        <v>105</v>
      </c>
      <c r="W73" s="1">
        <v>44750.711956018517</v>
      </c>
      <c r="X73">
        <v>122</v>
      </c>
      <c r="Y73">
        <v>9</v>
      </c>
      <c r="Z73">
        <v>0</v>
      </c>
      <c r="AA73">
        <v>9</v>
      </c>
      <c r="AB73">
        <v>0</v>
      </c>
      <c r="AC73">
        <v>1</v>
      </c>
      <c r="AD73">
        <v>21</v>
      </c>
      <c r="AE73">
        <v>0</v>
      </c>
      <c r="AF73">
        <v>0</v>
      </c>
      <c r="AG73">
        <v>0</v>
      </c>
      <c r="AH73" t="s">
        <v>92</v>
      </c>
      <c r="AI73" s="1">
        <v>44750.714953703704</v>
      </c>
      <c r="AJ73">
        <v>44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21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185</v>
      </c>
      <c r="BG73">
        <v>33</v>
      </c>
      <c r="BH73" t="s">
        <v>94</v>
      </c>
    </row>
    <row r="74" spans="1:60">
      <c r="A74" t="s">
        <v>273</v>
      </c>
      <c r="B74" t="s">
        <v>82</v>
      </c>
      <c r="C74" t="s">
        <v>252</v>
      </c>
      <c r="D74" t="s">
        <v>84</v>
      </c>
      <c r="E74" s="2" t="str">
        <f>HYPERLINK("capsilon://?command=openfolder&amp;siteaddress=FAM.docvelocity-na8.net&amp;folderid=FX11B7E048-1870-C63A-289F-65B11C827BF6","FX220411384")</f>
        <v>FX220411384</v>
      </c>
      <c r="F74" t="s">
        <v>19</v>
      </c>
      <c r="G74" t="s">
        <v>19</v>
      </c>
      <c r="H74" t="s">
        <v>85</v>
      </c>
      <c r="I74" t="s">
        <v>259</v>
      </c>
      <c r="J74">
        <v>1120</v>
      </c>
      <c r="K74" t="s">
        <v>87</v>
      </c>
      <c r="L74" t="s">
        <v>88</v>
      </c>
      <c r="M74" t="s">
        <v>89</v>
      </c>
      <c r="N74">
        <v>2</v>
      </c>
      <c r="O74" s="1">
        <v>44750.691886574074</v>
      </c>
      <c r="P74" s="1">
        <v>44750.709421296298</v>
      </c>
      <c r="Q74">
        <v>1324</v>
      </c>
      <c r="R74">
        <v>191</v>
      </c>
      <c r="S74" t="b">
        <v>0</v>
      </c>
      <c r="T74" t="s">
        <v>90</v>
      </c>
      <c r="U74" t="b">
        <v>1</v>
      </c>
      <c r="V74" t="s">
        <v>128</v>
      </c>
      <c r="W74" s="1">
        <v>44750.704861111109</v>
      </c>
      <c r="X74">
        <v>153</v>
      </c>
      <c r="Y74">
        <v>0</v>
      </c>
      <c r="Z74">
        <v>0</v>
      </c>
      <c r="AA74">
        <v>0</v>
      </c>
      <c r="AB74">
        <v>1065</v>
      </c>
      <c r="AC74">
        <v>0</v>
      </c>
      <c r="AD74">
        <v>1120</v>
      </c>
      <c r="AE74">
        <v>0</v>
      </c>
      <c r="AF74">
        <v>0</v>
      </c>
      <c r="AG74">
        <v>0</v>
      </c>
      <c r="AH74" t="s">
        <v>92</v>
      </c>
      <c r="AI74" s="1">
        <v>44750.709421296298</v>
      </c>
      <c r="AJ74">
        <v>31</v>
      </c>
      <c r="AK74">
        <v>0</v>
      </c>
      <c r="AL74">
        <v>0</v>
      </c>
      <c r="AM74">
        <v>0</v>
      </c>
      <c r="AN74">
        <v>1065</v>
      </c>
      <c r="AO74">
        <v>0</v>
      </c>
      <c r="AP74">
        <v>1120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185</v>
      </c>
      <c r="BG74">
        <v>25</v>
      </c>
      <c r="BH74" t="s">
        <v>94</v>
      </c>
    </row>
    <row r="75" spans="1:60">
      <c r="A75" t="s">
        <v>274</v>
      </c>
      <c r="B75" t="s">
        <v>82</v>
      </c>
      <c r="C75" t="s">
        <v>266</v>
      </c>
      <c r="D75" t="s">
        <v>84</v>
      </c>
      <c r="E75" s="2" t="str">
        <f>HYPERLINK("capsilon://?command=openfolder&amp;siteaddress=FAM.docvelocity-na8.net&amp;folderid=FX848B9306-1F6D-A3BE-7ACA-B16B44565FEA","FX22066352")</f>
        <v>FX22066352</v>
      </c>
      <c r="F75" t="s">
        <v>19</v>
      </c>
      <c r="G75" t="s">
        <v>19</v>
      </c>
      <c r="H75" t="s">
        <v>85</v>
      </c>
      <c r="I75" t="s">
        <v>267</v>
      </c>
      <c r="J75">
        <v>264</v>
      </c>
      <c r="K75" t="s">
        <v>87</v>
      </c>
      <c r="L75" t="s">
        <v>88</v>
      </c>
      <c r="M75" t="s">
        <v>89</v>
      </c>
      <c r="N75">
        <v>2</v>
      </c>
      <c r="O75" s="1">
        <v>44750.694756944446</v>
      </c>
      <c r="P75" s="1">
        <v>44750.817939814813</v>
      </c>
      <c r="Q75">
        <v>8483</v>
      </c>
      <c r="R75">
        <v>2160</v>
      </c>
      <c r="S75" t="b">
        <v>0</v>
      </c>
      <c r="T75" t="s">
        <v>90</v>
      </c>
      <c r="U75" t="b">
        <v>1</v>
      </c>
      <c r="V75" t="s">
        <v>128</v>
      </c>
      <c r="W75" s="1">
        <v>44750.719502314816</v>
      </c>
      <c r="X75">
        <v>1264</v>
      </c>
      <c r="Y75">
        <v>208</v>
      </c>
      <c r="Z75">
        <v>0</v>
      </c>
      <c r="AA75">
        <v>208</v>
      </c>
      <c r="AB75">
        <v>0</v>
      </c>
      <c r="AC75">
        <v>42</v>
      </c>
      <c r="AD75">
        <v>56</v>
      </c>
      <c r="AE75">
        <v>0</v>
      </c>
      <c r="AF75">
        <v>0</v>
      </c>
      <c r="AG75">
        <v>0</v>
      </c>
      <c r="AH75" t="s">
        <v>130</v>
      </c>
      <c r="AI75" s="1">
        <v>44750.817939814813</v>
      </c>
      <c r="AJ75">
        <v>849</v>
      </c>
      <c r="AK75">
        <v>6</v>
      </c>
      <c r="AL75">
        <v>0</v>
      </c>
      <c r="AM75">
        <v>6</v>
      </c>
      <c r="AN75">
        <v>0</v>
      </c>
      <c r="AO75">
        <v>6</v>
      </c>
      <c r="AP75">
        <v>50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185</v>
      </c>
      <c r="BG75">
        <v>177</v>
      </c>
      <c r="BH75" t="s">
        <v>275</v>
      </c>
    </row>
    <row r="76" spans="1:60">
      <c r="A76" t="s">
        <v>276</v>
      </c>
      <c r="B76" t="s">
        <v>82</v>
      </c>
      <c r="C76" t="s">
        <v>277</v>
      </c>
      <c r="D76" t="s">
        <v>84</v>
      </c>
      <c r="E76" s="2" t="str">
        <f>HYPERLINK("capsilon://?command=openfolder&amp;siteaddress=FAM.docvelocity-na8.net&amp;folderid=FXB9820388-92FC-7763-8F7B-E014F21F2B42","FX220211363")</f>
        <v>FX220211363</v>
      </c>
      <c r="F76" t="s">
        <v>19</v>
      </c>
      <c r="G76" t="s">
        <v>19</v>
      </c>
      <c r="H76" t="s">
        <v>85</v>
      </c>
      <c r="I76" t="s">
        <v>278</v>
      </c>
      <c r="J76">
        <v>36</v>
      </c>
      <c r="K76" t="s">
        <v>87</v>
      </c>
      <c r="L76" t="s">
        <v>88</v>
      </c>
      <c r="M76" t="s">
        <v>89</v>
      </c>
      <c r="N76">
        <v>2</v>
      </c>
      <c r="O76" s="1">
        <v>44750.700636574074</v>
      </c>
      <c r="P76" s="1">
        <v>44750.715648148151</v>
      </c>
      <c r="Q76">
        <v>1160</v>
      </c>
      <c r="R76">
        <v>137</v>
      </c>
      <c r="S76" t="b">
        <v>0</v>
      </c>
      <c r="T76" t="s">
        <v>90</v>
      </c>
      <c r="U76" t="b">
        <v>0</v>
      </c>
      <c r="V76" t="s">
        <v>121</v>
      </c>
      <c r="W76" s="1">
        <v>44750.711840277778</v>
      </c>
      <c r="X76">
        <v>78</v>
      </c>
      <c r="Y76">
        <v>11</v>
      </c>
      <c r="Z76">
        <v>0</v>
      </c>
      <c r="AA76">
        <v>11</v>
      </c>
      <c r="AB76">
        <v>0</v>
      </c>
      <c r="AC76">
        <v>0</v>
      </c>
      <c r="AD76">
        <v>25</v>
      </c>
      <c r="AE76">
        <v>0</v>
      </c>
      <c r="AF76">
        <v>0</v>
      </c>
      <c r="AG76">
        <v>0</v>
      </c>
      <c r="AH76" t="s">
        <v>92</v>
      </c>
      <c r="AI76" s="1">
        <v>44750.715648148151</v>
      </c>
      <c r="AJ76">
        <v>59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25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185</v>
      </c>
      <c r="BG76">
        <v>21</v>
      </c>
      <c r="BH76" t="s">
        <v>94</v>
      </c>
    </row>
    <row r="77" spans="1:60">
      <c r="A77" t="s">
        <v>279</v>
      </c>
      <c r="B77" t="s">
        <v>82</v>
      </c>
      <c r="C77" t="s">
        <v>280</v>
      </c>
      <c r="D77" t="s">
        <v>84</v>
      </c>
      <c r="E77" s="2" t="str">
        <f>HYPERLINK("capsilon://?command=openfolder&amp;siteaddress=FAM.docvelocity-na8.net&amp;folderid=FX0F444323-16BA-CF63-F932-0F8F8D2CFD04","FX22065901")</f>
        <v>FX22065901</v>
      </c>
      <c r="F77" t="s">
        <v>19</v>
      </c>
      <c r="G77" t="s">
        <v>19</v>
      </c>
      <c r="H77" t="s">
        <v>85</v>
      </c>
      <c r="I77" t="s">
        <v>281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44750.702974537038</v>
      </c>
      <c r="P77" s="1">
        <v>44750.717164351852</v>
      </c>
      <c r="Q77">
        <v>890</v>
      </c>
      <c r="R77">
        <v>336</v>
      </c>
      <c r="S77" t="b">
        <v>0</v>
      </c>
      <c r="T77" t="s">
        <v>90</v>
      </c>
      <c r="U77" t="b">
        <v>0</v>
      </c>
      <c r="V77" t="s">
        <v>121</v>
      </c>
      <c r="W77" s="1">
        <v>44750.714236111111</v>
      </c>
      <c r="X77">
        <v>206</v>
      </c>
      <c r="Y77">
        <v>37</v>
      </c>
      <c r="Z77">
        <v>0</v>
      </c>
      <c r="AA77">
        <v>37</v>
      </c>
      <c r="AB77">
        <v>0</v>
      </c>
      <c r="AC77">
        <v>14</v>
      </c>
      <c r="AD77">
        <v>-37</v>
      </c>
      <c r="AE77">
        <v>0</v>
      </c>
      <c r="AF77">
        <v>0</v>
      </c>
      <c r="AG77">
        <v>0</v>
      </c>
      <c r="AH77" t="s">
        <v>92</v>
      </c>
      <c r="AI77" s="1">
        <v>44750.717164351852</v>
      </c>
      <c r="AJ77">
        <v>130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-37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185</v>
      </c>
      <c r="BG77">
        <v>20</v>
      </c>
      <c r="BH77" t="s">
        <v>94</v>
      </c>
    </row>
    <row r="78" spans="1:60">
      <c r="A78" t="s">
        <v>282</v>
      </c>
      <c r="B78" t="s">
        <v>82</v>
      </c>
      <c r="C78" t="s">
        <v>283</v>
      </c>
      <c r="D78" t="s">
        <v>84</v>
      </c>
      <c r="E78" s="2" t="str">
        <f>HYPERLINK("capsilon://?command=openfolder&amp;siteaddress=FAM.docvelocity-na8.net&amp;folderid=FXAF1BA1D3-4193-6EB0-622E-E64CE9EF1E5C","FX22059954")</f>
        <v>FX22059954</v>
      </c>
      <c r="F78" t="s">
        <v>19</v>
      </c>
      <c r="G78" t="s">
        <v>19</v>
      </c>
      <c r="H78" t="s">
        <v>85</v>
      </c>
      <c r="I78" t="s">
        <v>284</v>
      </c>
      <c r="J78">
        <v>28</v>
      </c>
      <c r="K78" t="s">
        <v>87</v>
      </c>
      <c r="L78" t="s">
        <v>88</v>
      </c>
      <c r="M78" t="s">
        <v>89</v>
      </c>
      <c r="N78">
        <v>2</v>
      </c>
      <c r="O78" s="1">
        <v>44750.706446759257</v>
      </c>
      <c r="P78" s="1">
        <v>44750.717743055553</v>
      </c>
      <c r="Q78">
        <v>808</v>
      </c>
      <c r="R78">
        <v>168</v>
      </c>
      <c r="S78" t="b">
        <v>0</v>
      </c>
      <c r="T78" t="s">
        <v>90</v>
      </c>
      <c r="U78" t="b">
        <v>0</v>
      </c>
      <c r="V78" t="s">
        <v>105</v>
      </c>
      <c r="W78" s="1">
        <v>44750.713333333333</v>
      </c>
      <c r="X78">
        <v>118</v>
      </c>
      <c r="Y78">
        <v>21</v>
      </c>
      <c r="Z78">
        <v>0</v>
      </c>
      <c r="AA78">
        <v>21</v>
      </c>
      <c r="AB78">
        <v>0</v>
      </c>
      <c r="AC78">
        <v>0</v>
      </c>
      <c r="AD78">
        <v>7</v>
      </c>
      <c r="AE78">
        <v>0</v>
      </c>
      <c r="AF78">
        <v>0</v>
      </c>
      <c r="AG78">
        <v>0</v>
      </c>
      <c r="AH78" t="s">
        <v>92</v>
      </c>
      <c r="AI78" s="1">
        <v>44750.717743055553</v>
      </c>
      <c r="AJ78">
        <v>50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185</v>
      </c>
      <c r="BG78">
        <v>16</v>
      </c>
      <c r="BH78" t="s">
        <v>94</v>
      </c>
    </row>
    <row r="79" spans="1:60">
      <c r="A79" t="s">
        <v>285</v>
      </c>
      <c r="B79" t="s">
        <v>82</v>
      </c>
      <c r="C79" t="s">
        <v>286</v>
      </c>
      <c r="D79" t="s">
        <v>84</v>
      </c>
      <c r="E79" s="2" t="str">
        <f>HYPERLINK("capsilon://?command=openfolder&amp;siteaddress=FAM.docvelocity-na8.net&amp;folderid=FX91DD3EED-C588-5443-E929-2EBD77ACCA94","FX22063883")</f>
        <v>FX22063883</v>
      </c>
      <c r="F79" t="s">
        <v>19</v>
      </c>
      <c r="G79" t="s">
        <v>19</v>
      </c>
      <c r="H79" t="s">
        <v>85</v>
      </c>
      <c r="I79" t="s">
        <v>287</v>
      </c>
      <c r="J79">
        <v>0</v>
      </c>
      <c r="K79" t="s">
        <v>87</v>
      </c>
      <c r="L79" t="s">
        <v>88</v>
      </c>
      <c r="M79" t="s">
        <v>89</v>
      </c>
      <c r="N79">
        <v>2</v>
      </c>
      <c r="O79" s="1">
        <v>44743.548518518517</v>
      </c>
      <c r="P79" s="1">
        <v>44743.572245370371</v>
      </c>
      <c r="Q79">
        <v>1689</v>
      </c>
      <c r="R79">
        <v>361</v>
      </c>
      <c r="S79" t="b">
        <v>0</v>
      </c>
      <c r="T79" t="s">
        <v>90</v>
      </c>
      <c r="U79" t="b">
        <v>0</v>
      </c>
      <c r="V79" t="s">
        <v>105</v>
      </c>
      <c r="W79" s="1">
        <v>44743.569340277776</v>
      </c>
      <c r="X79">
        <v>239</v>
      </c>
      <c r="Y79">
        <v>37</v>
      </c>
      <c r="Z79">
        <v>0</v>
      </c>
      <c r="AA79">
        <v>37</v>
      </c>
      <c r="AB79">
        <v>0</v>
      </c>
      <c r="AC79">
        <v>17</v>
      </c>
      <c r="AD79">
        <v>-37</v>
      </c>
      <c r="AE79">
        <v>0</v>
      </c>
      <c r="AF79">
        <v>0</v>
      </c>
      <c r="AG79">
        <v>0</v>
      </c>
      <c r="AH79" t="s">
        <v>92</v>
      </c>
      <c r="AI79" s="1">
        <v>44743.572245370371</v>
      </c>
      <c r="AJ79">
        <v>122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-39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288</v>
      </c>
      <c r="BG79">
        <v>34</v>
      </c>
      <c r="BH79" t="s">
        <v>94</v>
      </c>
    </row>
    <row r="80" spans="1:60">
      <c r="A80" t="s">
        <v>289</v>
      </c>
      <c r="B80" t="s">
        <v>82</v>
      </c>
      <c r="C80" t="s">
        <v>286</v>
      </c>
      <c r="D80" t="s">
        <v>84</v>
      </c>
      <c r="E80" s="2" t="str">
        <f>HYPERLINK("capsilon://?command=openfolder&amp;siteaddress=FAM.docvelocity-na8.net&amp;folderid=FX91DD3EED-C588-5443-E929-2EBD77ACCA94","FX22063883")</f>
        <v>FX22063883</v>
      </c>
      <c r="F80" t="s">
        <v>19</v>
      </c>
      <c r="G80" t="s">
        <v>19</v>
      </c>
      <c r="H80" t="s">
        <v>85</v>
      </c>
      <c r="I80" t="s">
        <v>290</v>
      </c>
      <c r="J80">
        <v>331</v>
      </c>
      <c r="K80" t="s">
        <v>87</v>
      </c>
      <c r="L80" t="s">
        <v>88</v>
      </c>
      <c r="M80" t="s">
        <v>89</v>
      </c>
      <c r="N80">
        <v>2</v>
      </c>
      <c r="O80" s="1">
        <v>44743.550636574073</v>
      </c>
      <c r="P80" s="1">
        <v>44743.632048611114</v>
      </c>
      <c r="Q80">
        <v>5615</v>
      </c>
      <c r="R80">
        <v>1419</v>
      </c>
      <c r="S80" t="b">
        <v>0</v>
      </c>
      <c r="T80" t="s">
        <v>90</v>
      </c>
      <c r="U80" t="b">
        <v>0</v>
      </c>
      <c r="V80" t="s">
        <v>105</v>
      </c>
      <c r="W80" s="1">
        <v>44743.595011574071</v>
      </c>
      <c r="X80">
        <v>870</v>
      </c>
      <c r="Y80">
        <v>248</v>
      </c>
      <c r="Z80">
        <v>0</v>
      </c>
      <c r="AA80">
        <v>248</v>
      </c>
      <c r="AB80">
        <v>0</v>
      </c>
      <c r="AC80">
        <v>18</v>
      </c>
      <c r="AD80">
        <v>83</v>
      </c>
      <c r="AE80">
        <v>0</v>
      </c>
      <c r="AF80">
        <v>0</v>
      </c>
      <c r="AG80">
        <v>0</v>
      </c>
      <c r="AH80" t="s">
        <v>92</v>
      </c>
      <c r="AI80" s="1">
        <v>44743.632048611114</v>
      </c>
      <c r="AJ80">
        <v>515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83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288</v>
      </c>
      <c r="BG80">
        <v>117</v>
      </c>
      <c r="BH80" t="s">
        <v>94</v>
      </c>
    </row>
    <row r="81" spans="1:60">
      <c r="A81" t="s">
        <v>291</v>
      </c>
      <c r="B81" t="s">
        <v>82</v>
      </c>
      <c r="C81" t="s">
        <v>292</v>
      </c>
      <c r="D81" t="s">
        <v>84</v>
      </c>
      <c r="E81" s="2" t="str">
        <f>HYPERLINK("capsilon://?command=openfolder&amp;siteaddress=FAM.docvelocity-na8.net&amp;folderid=FX83CC2C7D-4875-628A-EC87-CB3981AEBA68","FX2206725")</f>
        <v>FX2206725</v>
      </c>
      <c r="F81" t="s">
        <v>19</v>
      </c>
      <c r="G81" t="s">
        <v>19</v>
      </c>
      <c r="H81" t="s">
        <v>85</v>
      </c>
      <c r="I81" t="s">
        <v>293</v>
      </c>
      <c r="J81">
        <v>28</v>
      </c>
      <c r="K81" t="s">
        <v>87</v>
      </c>
      <c r="L81" t="s">
        <v>88</v>
      </c>
      <c r="M81" t="s">
        <v>89</v>
      </c>
      <c r="N81">
        <v>2</v>
      </c>
      <c r="O81" s="1">
        <v>44750.826886574076</v>
      </c>
      <c r="P81" s="1">
        <v>44750.877013888887</v>
      </c>
      <c r="Q81">
        <v>4031</v>
      </c>
      <c r="R81">
        <v>300</v>
      </c>
      <c r="S81" t="b">
        <v>0</v>
      </c>
      <c r="T81" t="s">
        <v>90</v>
      </c>
      <c r="U81" t="b">
        <v>0</v>
      </c>
      <c r="V81" t="s">
        <v>294</v>
      </c>
      <c r="W81" s="1">
        <v>44750.862754629627</v>
      </c>
      <c r="X81">
        <v>182</v>
      </c>
      <c r="Y81">
        <v>21</v>
      </c>
      <c r="Z81">
        <v>0</v>
      </c>
      <c r="AA81">
        <v>21</v>
      </c>
      <c r="AB81">
        <v>0</v>
      </c>
      <c r="AC81">
        <v>0</v>
      </c>
      <c r="AD81">
        <v>7</v>
      </c>
      <c r="AE81">
        <v>0</v>
      </c>
      <c r="AF81">
        <v>0</v>
      </c>
      <c r="AG81">
        <v>0</v>
      </c>
      <c r="AH81" t="s">
        <v>295</v>
      </c>
      <c r="AI81" s="1">
        <v>44750.877013888887</v>
      </c>
      <c r="AJ81">
        <v>118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185</v>
      </c>
      <c r="BG81">
        <v>72</v>
      </c>
      <c r="BH81" t="s">
        <v>94</v>
      </c>
    </row>
    <row r="82" spans="1:60">
      <c r="A82" t="s">
        <v>296</v>
      </c>
      <c r="B82" t="s">
        <v>82</v>
      </c>
      <c r="C82" t="s">
        <v>292</v>
      </c>
      <c r="D82" t="s">
        <v>84</v>
      </c>
      <c r="E82" s="2" t="str">
        <f>HYPERLINK("capsilon://?command=openfolder&amp;siteaddress=FAM.docvelocity-na8.net&amp;folderid=FX83CC2C7D-4875-628A-EC87-CB3981AEBA68","FX2206725")</f>
        <v>FX2206725</v>
      </c>
      <c r="F82" t="s">
        <v>19</v>
      </c>
      <c r="G82" t="s">
        <v>19</v>
      </c>
      <c r="H82" t="s">
        <v>85</v>
      </c>
      <c r="I82" t="s">
        <v>297</v>
      </c>
      <c r="J82">
        <v>30</v>
      </c>
      <c r="K82" t="s">
        <v>87</v>
      </c>
      <c r="L82" t="s">
        <v>88</v>
      </c>
      <c r="M82" t="s">
        <v>89</v>
      </c>
      <c r="N82">
        <v>2</v>
      </c>
      <c r="O82" s="1">
        <v>44750.827662037038</v>
      </c>
      <c r="P82" s="1">
        <v>44750.878819444442</v>
      </c>
      <c r="Q82">
        <v>3999</v>
      </c>
      <c r="R82">
        <v>421</v>
      </c>
      <c r="S82" t="b">
        <v>0</v>
      </c>
      <c r="T82" t="s">
        <v>90</v>
      </c>
      <c r="U82" t="b">
        <v>0</v>
      </c>
      <c r="V82" t="s">
        <v>294</v>
      </c>
      <c r="W82" s="1">
        <v>44750.865844907406</v>
      </c>
      <c r="X82">
        <v>266</v>
      </c>
      <c r="Y82">
        <v>21</v>
      </c>
      <c r="Z82">
        <v>0</v>
      </c>
      <c r="AA82">
        <v>21</v>
      </c>
      <c r="AB82">
        <v>0</v>
      </c>
      <c r="AC82">
        <v>1</v>
      </c>
      <c r="AD82">
        <v>9</v>
      </c>
      <c r="AE82">
        <v>0</v>
      </c>
      <c r="AF82">
        <v>0</v>
      </c>
      <c r="AG82">
        <v>0</v>
      </c>
      <c r="AH82" t="s">
        <v>295</v>
      </c>
      <c r="AI82" s="1">
        <v>44750.878819444442</v>
      </c>
      <c r="AJ82">
        <v>155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9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185</v>
      </c>
      <c r="BG82">
        <v>73</v>
      </c>
      <c r="BH82" t="s">
        <v>94</v>
      </c>
    </row>
    <row r="83" spans="1:60">
      <c r="A83" t="s">
        <v>298</v>
      </c>
      <c r="B83" t="s">
        <v>82</v>
      </c>
      <c r="C83" t="s">
        <v>299</v>
      </c>
      <c r="D83" t="s">
        <v>84</v>
      </c>
      <c r="E83" s="2" t="str">
        <f>HYPERLINK("capsilon://?command=openfolder&amp;siteaddress=FAM.docvelocity-na8.net&amp;folderid=FX3FAD4C2F-1821-851A-E96B-C9AEBF5B6107","FX22064583")</f>
        <v>FX22064583</v>
      </c>
      <c r="F83" t="s">
        <v>19</v>
      </c>
      <c r="G83" t="s">
        <v>19</v>
      </c>
      <c r="H83" t="s">
        <v>85</v>
      </c>
      <c r="I83" t="s">
        <v>300</v>
      </c>
      <c r="J83">
        <v>135</v>
      </c>
      <c r="K83" t="s">
        <v>87</v>
      </c>
      <c r="L83" t="s">
        <v>88</v>
      </c>
      <c r="M83" t="s">
        <v>89</v>
      </c>
      <c r="N83">
        <v>1</v>
      </c>
      <c r="O83" s="1">
        <v>44750.910601851851</v>
      </c>
      <c r="P83" s="1">
        <v>44750.921238425923</v>
      </c>
      <c r="Q83">
        <v>680</v>
      </c>
      <c r="R83">
        <v>239</v>
      </c>
      <c r="S83" t="b">
        <v>0</v>
      </c>
      <c r="T83" t="s">
        <v>90</v>
      </c>
      <c r="U83" t="b">
        <v>0</v>
      </c>
      <c r="V83" t="s">
        <v>301</v>
      </c>
      <c r="W83" s="1">
        <v>44750.921238425923</v>
      </c>
      <c r="X83">
        <v>220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135</v>
      </c>
      <c r="AE83">
        <v>130</v>
      </c>
      <c r="AF83">
        <v>0</v>
      </c>
      <c r="AG83">
        <v>2</v>
      </c>
      <c r="AH83" t="s">
        <v>90</v>
      </c>
      <c r="AI83" t="s">
        <v>90</v>
      </c>
      <c r="AJ83" t="s">
        <v>90</v>
      </c>
      <c r="AK83" t="s">
        <v>90</v>
      </c>
      <c r="AL83" t="s">
        <v>90</v>
      </c>
      <c r="AM83" t="s">
        <v>90</v>
      </c>
      <c r="AN83" t="s">
        <v>90</v>
      </c>
      <c r="AO83" t="s">
        <v>90</v>
      </c>
      <c r="AP83" t="s">
        <v>90</v>
      </c>
      <c r="AQ83" t="s">
        <v>90</v>
      </c>
      <c r="AR83" t="s">
        <v>90</v>
      </c>
      <c r="AS83" t="s">
        <v>90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185</v>
      </c>
      <c r="BG83">
        <v>15</v>
      </c>
      <c r="BH83" t="s">
        <v>94</v>
      </c>
    </row>
    <row r="84" spans="1:60">
      <c r="A84" t="s">
        <v>302</v>
      </c>
      <c r="B84" t="s">
        <v>82</v>
      </c>
      <c r="C84" t="s">
        <v>299</v>
      </c>
      <c r="D84" t="s">
        <v>84</v>
      </c>
      <c r="E84" s="2" t="str">
        <f>HYPERLINK("capsilon://?command=openfolder&amp;siteaddress=FAM.docvelocity-na8.net&amp;folderid=FX3FAD4C2F-1821-851A-E96B-C9AEBF5B6107","FX22064583")</f>
        <v>FX22064583</v>
      </c>
      <c r="F84" t="s">
        <v>19</v>
      </c>
      <c r="G84" t="s">
        <v>19</v>
      </c>
      <c r="H84" t="s">
        <v>85</v>
      </c>
      <c r="I84" t="s">
        <v>300</v>
      </c>
      <c r="J84">
        <v>159</v>
      </c>
      <c r="K84" t="s">
        <v>87</v>
      </c>
      <c r="L84" t="s">
        <v>88</v>
      </c>
      <c r="M84" t="s">
        <v>89</v>
      </c>
      <c r="N84">
        <v>2</v>
      </c>
      <c r="O84" s="1">
        <v>44750.921944444446</v>
      </c>
      <c r="P84" s="1">
        <v>44750.933530092596</v>
      </c>
      <c r="Q84">
        <v>188</v>
      </c>
      <c r="R84">
        <v>813</v>
      </c>
      <c r="S84" t="b">
        <v>0</v>
      </c>
      <c r="T84" t="s">
        <v>90</v>
      </c>
      <c r="U84" t="b">
        <v>1</v>
      </c>
      <c r="V84" t="s">
        <v>301</v>
      </c>
      <c r="W84" s="1">
        <v>44750.926840277774</v>
      </c>
      <c r="X84">
        <v>422</v>
      </c>
      <c r="Y84">
        <v>149</v>
      </c>
      <c r="Z84">
        <v>0</v>
      </c>
      <c r="AA84">
        <v>149</v>
      </c>
      <c r="AB84">
        <v>0</v>
      </c>
      <c r="AC84">
        <v>5</v>
      </c>
      <c r="AD84">
        <v>10</v>
      </c>
      <c r="AE84">
        <v>0</v>
      </c>
      <c r="AF84">
        <v>0</v>
      </c>
      <c r="AG84">
        <v>0</v>
      </c>
      <c r="AH84" t="s">
        <v>295</v>
      </c>
      <c r="AI84" s="1">
        <v>44750.933530092596</v>
      </c>
      <c r="AJ84">
        <v>391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10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185</v>
      </c>
      <c r="BG84">
        <v>16</v>
      </c>
      <c r="BH84" t="s">
        <v>94</v>
      </c>
    </row>
    <row r="85" spans="1:60">
      <c r="A85" t="s">
        <v>303</v>
      </c>
      <c r="B85" t="s">
        <v>82</v>
      </c>
      <c r="C85" t="s">
        <v>96</v>
      </c>
      <c r="D85" t="s">
        <v>84</v>
      </c>
      <c r="E85" s="2" t="str">
        <f>HYPERLINK("capsilon://?command=openfolder&amp;siteaddress=FAM.docvelocity-na8.net&amp;folderid=FX392980CE-9451-B267-5FDA-E813F45A9ED9","FX22066031")</f>
        <v>FX22066031</v>
      </c>
      <c r="F85" t="s">
        <v>19</v>
      </c>
      <c r="G85" t="s">
        <v>19</v>
      </c>
      <c r="H85" t="s">
        <v>85</v>
      </c>
      <c r="I85" t="s">
        <v>304</v>
      </c>
      <c r="J85">
        <v>66</v>
      </c>
      <c r="K85" t="s">
        <v>87</v>
      </c>
      <c r="L85" t="s">
        <v>88</v>
      </c>
      <c r="M85" t="s">
        <v>89</v>
      </c>
      <c r="N85">
        <v>2</v>
      </c>
      <c r="O85" s="1">
        <v>44751.091458333336</v>
      </c>
      <c r="P85" s="1">
        <v>44751.422233796293</v>
      </c>
      <c r="Q85">
        <v>27979</v>
      </c>
      <c r="R85">
        <v>600</v>
      </c>
      <c r="S85" t="b">
        <v>0</v>
      </c>
      <c r="T85" t="s">
        <v>90</v>
      </c>
      <c r="U85" t="b">
        <v>0</v>
      </c>
      <c r="V85" t="s">
        <v>192</v>
      </c>
      <c r="W85" s="1">
        <v>44751.40221064815</v>
      </c>
      <c r="X85">
        <v>249</v>
      </c>
      <c r="Y85">
        <v>52</v>
      </c>
      <c r="Z85">
        <v>0</v>
      </c>
      <c r="AA85">
        <v>52</v>
      </c>
      <c r="AB85">
        <v>0</v>
      </c>
      <c r="AC85">
        <v>10</v>
      </c>
      <c r="AD85">
        <v>14</v>
      </c>
      <c r="AE85">
        <v>0</v>
      </c>
      <c r="AF85">
        <v>0</v>
      </c>
      <c r="AG85">
        <v>0</v>
      </c>
      <c r="AH85" t="s">
        <v>305</v>
      </c>
      <c r="AI85" s="1">
        <v>44751.422233796293</v>
      </c>
      <c r="AJ85">
        <v>311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306</v>
      </c>
      <c r="BG85">
        <v>476</v>
      </c>
      <c r="BH85" t="s">
        <v>275</v>
      </c>
    </row>
    <row r="86" spans="1:60">
      <c r="A86" t="s">
        <v>307</v>
      </c>
      <c r="B86" t="s">
        <v>82</v>
      </c>
      <c r="C86" t="s">
        <v>166</v>
      </c>
      <c r="D86" t="s">
        <v>84</v>
      </c>
      <c r="E86" s="2" t="str">
        <f>HYPERLINK("capsilon://?command=openfolder&amp;siteaddress=FAM.docvelocity-na8.net&amp;folderid=FXEC2D2672-792F-D5E6-C02B-1BC315AA6B6B","FX22069402")</f>
        <v>FX22069402</v>
      </c>
      <c r="F86" t="s">
        <v>19</v>
      </c>
      <c r="G86" t="s">
        <v>19</v>
      </c>
      <c r="H86" t="s">
        <v>85</v>
      </c>
      <c r="I86" t="s">
        <v>308</v>
      </c>
      <c r="J86">
        <v>30</v>
      </c>
      <c r="K86" t="s">
        <v>87</v>
      </c>
      <c r="L86" t="s">
        <v>88</v>
      </c>
      <c r="M86" t="s">
        <v>89</v>
      </c>
      <c r="N86">
        <v>2</v>
      </c>
      <c r="O86" s="1">
        <v>44751.669699074075</v>
      </c>
      <c r="P86" s="1">
        <v>44751.759618055556</v>
      </c>
      <c r="Q86">
        <v>7501</v>
      </c>
      <c r="R86">
        <v>268</v>
      </c>
      <c r="S86" t="b">
        <v>0</v>
      </c>
      <c r="T86" t="s">
        <v>90</v>
      </c>
      <c r="U86" t="b">
        <v>0</v>
      </c>
      <c r="V86" t="s">
        <v>158</v>
      </c>
      <c r="W86" s="1">
        <v>44751.714537037034</v>
      </c>
      <c r="X86">
        <v>180</v>
      </c>
      <c r="Y86">
        <v>21</v>
      </c>
      <c r="Z86">
        <v>0</v>
      </c>
      <c r="AA86">
        <v>21</v>
      </c>
      <c r="AB86">
        <v>0</v>
      </c>
      <c r="AC86">
        <v>0</v>
      </c>
      <c r="AD86">
        <v>9</v>
      </c>
      <c r="AE86">
        <v>0</v>
      </c>
      <c r="AF86">
        <v>0</v>
      </c>
      <c r="AG86">
        <v>0</v>
      </c>
      <c r="AH86" t="s">
        <v>309</v>
      </c>
      <c r="AI86" s="1">
        <v>44751.759618055556</v>
      </c>
      <c r="AJ86">
        <v>88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9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306</v>
      </c>
      <c r="BG86">
        <v>129</v>
      </c>
      <c r="BH86" t="s">
        <v>275</v>
      </c>
    </row>
    <row r="87" spans="1:60">
      <c r="A87" t="s">
        <v>310</v>
      </c>
      <c r="B87" t="s">
        <v>82</v>
      </c>
      <c r="C87" t="s">
        <v>166</v>
      </c>
      <c r="D87" t="s">
        <v>84</v>
      </c>
      <c r="E87" s="2" t="str">
        <f>HYPERLINK("capsilon://?command=openfolder&amp;siteaddress=FAM.docvelocity-na8.net&amp;folderid=FXEC2D2672-792F-D5E6-C02B-1BC315AA6B6B","FX22069402")</f>
        <v>FX22069402</v>
      </c>
      <c r="F87" t="s">
        <v>19</v>
      </c>
      <c r="G87" t="s">
        <v>19</v>
      </c>
      <c r="H87" t="s">
        <v>85</v>
      </c>
      <c r="I87" t="s">
        <v>311</v>
      </c>
      <c r="J87">
        <v>28</v>
      </c>
      <c r="K87" t="s">
        <v>87</v>
      </c>
      <c r="L87" t="s">
        <v>88</v>
      </c>
      <c r="M87" t="s">
        <v>89</v>
      </c>
      <c r="N87">
        <v>2</v>
      </c>
      <c r="O87" s="1">
        <v>44751.670370370368</v>
      </c>
      <c r="P87" s="1">
        <v>44751.760254629633</v>
      </c>
      <c r="Q87">
        <v>7607</v>
      </c>
      <c r="R87">
        <v>159</v>
      </c>
      <c r="S87" t="b">
        <v>0</v>
      </c>
      <c r="T87" t="s">
        <v>90</v>
      </c>
      <c r="U87" t="b">
        <v>0</v>
      </c>
      <c r="V87" t="s">
        <v>158</v>
      </c>
      <c r="W87" s="1">
        <v>44751.715763888889</v>
      </c>
      <c r="X87">
        <v>105</v>
      </c>
      <c r="Y87">
        <v>21</v>
      </c>
      <c r="Z87">
        <v>0</v>
      </c>
      <c r="AA87">
        <v>21</v>
      </c>
      <c r="AB87">
        <v>0</v>
      </c>
      <c r="AC87">
        <v>0</v>
      </c>
      <c r="AD87">
        <v>7</v>
      </c>
      <c r="AE87">
        <v>0</v>
      </c>
      <c r="AF87">
        <v>0</v>
      </c>
      <c r="AG87">
        <v>0</v>
      </c>
      <c r="AH87" t="s">
        <v>309</v>
      </c>
      <c r="AI87" s="1">
        <v>44751.760254629633</v>
      </c>
      <c r="AJ87">
        <v>54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7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306</v>
      </c>
      <c r="BG87">
        <v>129</v>
      </c>
      <c r="BH87" t="s">
        <v>275</v>
      </c>
    </row>
    <row r="88" spans="1:60">
      <c r="A88" t="s">
        <v>312</v>
      </c>
      <c r="B88" t="s">
        <v>82</v>
      </c>
      <c r="C88" t="s">
        <v>212</v>
      </c>
      <c r="D88" t="s">
        <v>84</v>
      </c>
      <c r="E88" s="2" t="str">
        <f>HYPERLINK("capsilon://?command=openfolder&amp;siteaddress=FAM.docvelocity-na8.net&amp;folderid=FXB4ABE756-2F09-5A3D-02BE-627F65E3C0B6","FX22056065")</f>
        <v>FX22056065</v>
      </c>
      <c r="F88" t="s">
        <v>19</v>
      </c>
      <c r="G88" t="s">
        <v>19</v>
      </c>
      <c r="H88" t="s">
        <v>85</v>
      </c>
      <c r="I88" t="s">
        <v>313</v>
      </c>
      <c r="J88">
        <v>30</v>
      </c>
      <c r="K88" t="s">
        <v>87</v>
      </c>
      <c r="L88" t="s">
        <v>88</v>
      </c>
      <c r="M88" t="s">
        <v>89</v>
      </c>
      <c r="N88">
        <v>2</v>
      </c>
      <c r="O88" s="1">
        <v>44753.368333333332</v>
      </c>
      <c r="P88" s="1">
        <v>44753.379965277774</v>
      </c>
      <c r="Q88">
        <v>843</v>
      </c>
      <c r="R88">
        <v>162</v>
      </c>
      <c r="S88" t="b">
        <v>0</v>
      </c>
      <c r="T88" t="s">
        <v>90</v>
      </c>
      <c r="U88" t="b">
        <v>0</v>
      </c>
      <c r="V88" t="s">
        <v>188</v>
      </c>
      <c r="W88" s="1">
        <v>44753.376851851855</v>
      </c>
      <c r="X88">
        <v>86</v>
      </c>
      <c r="Y88">
        <v>9</v>
      </c>
      <c r="Z88">
        <v>0</v>
      </c>
      <c r="AA88">
        <v>9</v>
      </c>
      <c r="AB88">
        <v>0</v>
      </c>
      <c r="AC88">
        <v>1</v>
      </c>
      <c r="AD88">
        <v>21</v>
      </c>
      <c r="AE88">
        <v>0</v>
      </c>
      <c r="AF88">
        <v>0</v>
      </c>
      <c r="AG88">
        <v>0</v>
      </c>
      <c r="AH88" t="s">
        <v>193</v>
      </c>
      <c r="AI88" s="1">
        <v>44753.379965277774</v>
      </c>
      <c r="AJ88">
        <v>70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21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314</v>
      </c>
      <c r="BG88">
        <v>16</v>
      </c>
      <c r="BH88" t="s">
        <v>94</v>
      </c>
    </row>
    <row r="89" spans="1:60">
      <c r="A89" t="s">
        <v>315</v>
      </c>
      <c r="B89" t="s">
        <v>82</v>
      </c>
      <c r="C89" t="s">
        <v>316</v>
      </c>
      <c r="D89" t="s">
        <v>84</v>
      </c>
      <c r="E89" s="2" t="str">
        <f>HYPERLINK("capsilon://?command=openfolder&amp;siteaddress=FAM.docvelocity-na8.net&amp;folderid=FX2B6E5A08-1EC6-E4CA-22EE-4C003DC10046","FX22068979")</f>
        <v>FX22068979</v>
      </c>
      <c r="F89" t="s">
        <v>19</v>
      </c>
      <c r="G89" t="s">
        <v>19</v>
      </c>
      <c r="H89" t="s">
        <v>85</v>
      </c>
      <c r="I89" t="s">
        <v>317</v>
      </c>
      <c r="J89">
        <v>43</v>
      </c>
      <c r="K89" t="s">
        <v>87</v>
      </c>
      <c r="L89" t="s">
        <v>88</v>
      </c>
      <c r="M89" t="s">
        <v>89</v>
      </c>
      <c r="N89">
        <v>2</v>
      </c>
      <c r="O89" s="1">
        <v>44753.374803240738</v>
      </c>
      <c r="P89" s="1">
        <v>44753.380694444444</v>
      </c>
      <c r="Q89">
        <v>311</v>
      </c>
      <c r="R89">
        <v>198</v>
      </c>
      <c r="S89" t="b">
        <v>0</v>
      </c>
      <c r="T89" t="s">
        <v>90</v>
      </c>
      <c r="U89" t="b">
        <v>0</v>
      </c>
      <c r="V89" t="s">
        <v>183</v>
      </c>
      <c r="W89" s="1">
        <v>44753.377627314818</v>
      </c>
      <c r="X89">
        <v>136</v>
      </c>
      <c r="Y89">
        <v>38</v>
      </c>
      <c r="Z89">
        <v>0</v>
      </c>
      <c r="AA89">
        <v>38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193</v>
      </c>
      <c r="AI89" s="1">
        <v>44753.380694444444</v>
      </c>
      <c r="AJ89">
        <v>62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314</v>
      </c>
      <c r="BG89">
        <v>8</v>
      </c>
      <c r="BH89" t="s">
        <v>94</v>
      </c>
    </row>
    <row r="90" spans="1:60">
      <c r="A90" t="s">
        <v>318</v>
      </c>
      <c r="B90" t="s">
        <v>82</v>
      </c>
      <c r="C90" t="s">
        <v>316</v>
      </c>
      <c r="D90" t="s">
        <v>84</v>
      </c>
      <c r="E90" s="2" t="str">
        <f>HYPERLINK("capsilon://?command=openfolder&amp;siteaddress=FAM.docvelocity-na8.net&amp;folderid=FX2B6E5A08-1EC6-E4CA-22EE-4C003DC10046","FX22068979")</f>
        <v>FX22068979</v>
      </c>
      <c r="F90" t="s">
        <v>19</v>
      </c>
      <c r="G90" t="s">
        <v>19</v>
      </c>
      <c r="H90" t="s">
        <v>85</v>
      </c>
      <c r="I90" t="s">
        <v>319</v>
      </c>
      <c r="J90">
        <v>43</v>
      </c>
      <c r="K90" t="s">
        <v>87</v>
      </c>
      <c r="L90" t="s">
        <v>88</v>
      </c>
      <c r="M90" t="s">
        <v>89</v>
      </c>
      <c r="N90">
        <v>2</v>
      </c>
      <c r="O90" s="1">
        <v>44753.375196759262</v>
      </c>
      <c r="P90" s="1">
        <v>44753.381458333337</v>
      </c>
      <c r="Q90">
        <v>403</v>
      </c>
      <c r="R90">
        <v>138</v>
      </c>
      <c r="S90" t="b">
        <v>0</v>
      </c>
      <c r="T90" t="s">
        <v>90</v>
      </c>
      <c r="U90" t="b">
        <v>0</v>
      </c>
      <c r="V90" t="s">
        <v>188</v>
      </c>
      <c r="W90" s="1">
        <v>44753.377708333333</v>
      </c>
      <c r="X90">
        <v>73</v>
      </c>
      <c r="Y90">
        <v>38</v>
      </c>
      <c r="Z90">
        <v>0</v>
      </c>
      <c r="AA90">
        <v>38</v>
      </c>
      <c r="AB90">
        <v>0</v>
      </c>
      <c r="AC90">
        <v>0</v>
      </c>
      <c r="AD90">
        <v>5</v>
      </c>
      <c r="AE90">
        <v>0</v>
      </c>
      <c r="AF90">
        <v>0</v>
      </c>
      <c r="AG90">
        <v>0</v>
      </c>
      <c r="AH90" t="s">
        <v>193</v>
      </c>
      <c r="AI90" s="1">
        <v>44753.381458333337</v>
      </c>
      <c r="AJ90">
        <v>65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314</v>
      </c>
      <c r="BG90">
        <v>9</v>
      </c>
      <c r="BH90" t="s">
        <v>94</v>
      </c>
    </row>
    <row r="91" spans="1:60">
      <c r="A91" t="s">
        <v>320</v>
      </c>
      <c r="B91" t="s">
        <v>82</v>
      </c>
      <c r="C91" t="s">
        <v>316</v>
      </c>
      <c r="D91" t="s">
        <v>84</v>
      </c>
      <c r="E91" s="2" t="str">
        <f>HYPERLINK("capsilon://?command=openfolder&amp;siteaddress=FAM.docvelocity-na8.net&amp;folderid=FX2B6E5A08-1EC6-E4CA-22EE-4C003DC10046","FX22068979")</f>
        <v>FX22068979</v>
      </c>
      <c r="F91" t="s">
        <v>19</v>
      </c>
      <c r="G91" t="s">
        <v>19</v>
      </c>
      <c r="H91" t="s">
        <v>85</v>
      </c>
      <c r="I91" t="s">
        <v>321</v>
      </c>
      <c r="J91">
        <v>116</v>
      </c>
      <c r="K91" t="s">
        <v>87</v>
      </c>
      <c r="L91" t="s">
        <v>88</v>
      </c>
      <c r="M91" t="s">
        <v>89</v>
      </c>
      <c r="N91">
        <v>2</v>
      </c>
      <c r="O91" s="1">
        <v>44753.37572916667</v>
      </c>
      <c r="P91" s="1">
        <v>44753.383125</v>
      </c>
      <c r="Q91">
        <v>214</v>
      </c>
      <c r="R91">
        <v>425</v>
      </c>
      <c r="S91" t="b">
        <v>0</v>
      </c>
      <c r="T91" t="s">
        <v>90</v>
      </c>
      <c r="U91" t="b">
        <v>0</v>
      </c>
      <c r="V91" t="s">
        <v>192</v>
      </c>
      <c r="W91" s="1">
        <v>44753.380636574075</v>
      </c>
      <c r="X91">
        <v>282</v>
      </c>
      <c r="Y91">
        <v>111</v>
      </c>
      <c r="Z91">
        <v>0</v>
      </c>
      <c r="AA91">
        <v>111</v>
      </c>
      <c r="AB91">
        <v>0</v>
      </c>
      <c r="AC91">
        <v>1</v>
      </c>
      <c r="AD91">
        <v>5</v>
      </c>
      <c r="AE91">
        <v>0</v>
      </c>
      <c r="AF91">
        <v>0</v>
      </c>
      <c r="AG91">
        <v>0</v>
      </c>
      <c r="AH91" t="s">
        <v>193</v>
      </c>
      <c r="AI91" s="1">
        <v>44753.383125</v>
      </c>
      <c r="AJ91">
        <v>143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5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314</v>
      </c>
      <c r="BG91">
        <v>10</v>
      </c>
      <c r="BH91" t="s">
        <v>94</v>
      </c>
    </row>
    <row r="92" spans="1:60">
      <c r="A92" t="s">
        <v>322</v>
      </c>
      <c r="B92" t="s">
        <v>82</v>
      </c>
      <c r="C92" t="s">
        <v>316</v>
      </c>
      <c r="D92" t="s">
        <v>84</v>
      </c>
      <c r="E92" s="2" t="str">
        <f>HYPERLINK("capsilon://?command=openfolder&amp;siteaddress=FAM.docvelocity-na8.net&amp;folderid=FX2B6E5A08-1EC6-E4CA-22EE-4C003DC10046","FX22068979")</f>
        <v>FX22068979</v>
      </c>
      <c r="F92" t="s">
        <v>19</v>
      </c>
      <c r="G92" t="s">
        <v>19</v>
      </c>
      <c r="H92" t="s">
        <v>85</v>
      </c>
      <c r="I92" t="s">
        <v>323</v>
      </c>
      <c r="J92">
        <v>48</v>
      </c>
      <c r="K92" t="s">
        <v>87</v>
      </c>
      <c r="L92" t="s">
        <v>88</v>
      </c>
      <c r="M92" t="s">
        <v>89</v>
      </c>
      <c r="N92">
        <v>2</v>
      </c>
      <c r="O92" s="1">
        <v>44753.375960648147</v>
      </c>
      <c r="P92" s="1">
        <v>44753.384293981479</v>
      </c>
      <c r="Q92">
        <v>540</v>
      </c>
      <c r="R92">
        <v>180</v>
      </c>
      <c r="S92" t="b">
        <v>0</v>
      </c>
      <c r="T92" t="s">
        <v>90</v>
      </c>
      <c r="U92" t="b">
        <v>0</v>
      </c>
      <c r="V92" t="s">
        <v>183</v>
      </c>
      <c r="W92" s="1">
        <v>44753.378564814811</v>
      </c>
      <c r="X92">
        <v>80</v>
      </c>
      <c r="Y92">
        <v>43</v>
      </c>
      <c r="Z92">
        <v>0</v>
      </c>
      <c r="AA92">
        <v>43</v>
      </c>
      <c r="AB92">
        <v>0</v>
      </c>
      <c r="AC92">
        <v>0</v>
      </c>
      <c r="AD92">
        <v>5</v>
      </c>
      <c r="AE92">
        <v>0</v>
      </c>
      <c r="AF92">
        <v>0</v>
      </c>
      <c r="AG92">
        <v>0</v>
      </c>
      <c r="AH92" t="s">
        <v>193</v>
      </c>
      <c r="AI92" s="1">
        <v>44753.384293981479</v>
      </c>
      <c r="AJ92">
        <v>100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314</v>
      </c>
      <c r="BG92">
        <v>12</v>
      </c>
      <c r="BH92" t="s">
        <v>94</v>
      </c>
    </row>
    <row r="93" spans="1:60">
      <c r="A93" t="s">
        <v>324</v>
      </c>
      <c r="B93" t="s">
        <v>82</v>
      </c>
      <c r="C93" t="s">
        <v>316</v>
      </c>
      <c r="D93" t="s">
        <v>84</v>
      </c>
      <c r="E93" s="2" t="str">
        <f>HYPERLINK("capsilon://?command=openfolder&amp;siteaddress=FAM.docvelocity-na8.net&amp;folderid=FX2B6E5A08-1EC6-E4CA-22EE-4C003DC10046","FX22068979")</f>
        <v>FX22068979</v>
      </c>
      <c r="F93" t="s">
        <v>19</v>
      </c>
      <c r="G93" t="s">
        <v>19</v>
      </c>
      <c r="H93" t="s">
        <v>85</v>
      </c>
      <c r="I93" t="s">
        <v>325</v>
      </c>
      <c r="J93">
        <v>38</v>
      </c>
      <c r="K93" t="s">
        <v>87</v>
      </c>
      <c r="L93" t="s">
        <v>88</v>
      </c>
      <c r="M93" t="s">
        <v>89</v>
      </c>
      <c r="N93">
        <v>2</v>
      </c>
      <c r="O93" s="1">
        <v>44753.376539351855</v>
      </c>
      <c r="P93" s="1">
        <v>44753.386377314811</v>
      </c>
      <c r="Q93">
        <v>579</v>
      </c>
      <c r="R93">
        <v>271</v>
      </c>
      <c r="S93" t="b">
        <v>0</v>
      </c>
      <c r="T93" t="s">
        <v>90</v>
      </c>
      <c r="U93" t="b">
        <v>0</v>
      </c>
      <c r="V93" t="s">
        <v>188</v>
      </c>
      <c r="W93" s="1">
        <v>44753.378784722219</v>
      </c>
      <c r="X93">
        <v>92</v>
      </c>
      <c r="Y93">
        <v>33</v>
      </c>
      <c r="Z93">
        <v>0</v>
      </c>
      <c r="AA93">
        <v>33</v>
      </c>
      <c r="AB93">
        <v>0</v>
      </c>
      <c r="AC93">
        <v>1</v>
      </c>
      <c r="AD93">
        <v>5</v>
      </c>
      <c r="AE93">
        <v>0</v>
      </c>
      <c r="AF93">
        <v>0</v>
      </c>
      <c r="AG93">
        <v>0</v>
      </c>
      <c r="AH93" t="s">
        <v>193</v>
      </c>
      <c r="AI93" s="1">
        <v>44753.386377314811</v>
      </c>
      <c r="AJ93">
        <v>179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314</v>
      </c>
      <c r="BG93">
        <v>14</v>
      </c>
      <c r="BH93" t="s">
        <v>94</v>
      </c>
    </row>
    <row r="94" spans="1:60">
      <c r="A94" t="s">
        <v>326</v>
      </c>
      <c r="B94" t="s">
        <v>82</v>
      </c>
      <c r="C94" t="s">
        <v>316</v>
      </c>
      <c r="D94" t="s">
        <v>84</v>
      </c>
      <c r="E94" s="2" t="str">
        <f>HYPERLINK("capsilon://?command=openfolder&amp;siteaddress=FAM.docvelocity-na8.net&amp;folderid=FX2B6E5A08-1EC6-E4CA-22EE-4C003DC10046","FX22068979")</f>
        <v>FX22068979</v>
      </c>
      <c r="F94" t="s">
        <v>19</v>
      </c>
      <c r="G94" t="s">
        <v>19</v>
      </c>
      <c r="H94" t="s">
        <v>85</v>
      </c>
      <c r="I94" t="s">
        <v>327</v>
      </c>
      <c r="J94">
        <v>116</v>
      </c>
      <c r="K94" t="s">
        <v>87</v>
      </c>
      <c r="L94" t="s">
        <v>88</v>
      </c>
      <c r="M94" t="s">
        <v>89</v>
      </c>
      <c r="N94">
        <v>2</v>
      </c>
      <c r="O94" s="1">
        <v>44753.376944444448</v>
      </c>
      <c r="P94" s="1">
        <v>44753.388252314813</v>
      </c>
      <c r="Q94">
        <v>621</v>
      </c>
      <c r="R94">
        <v>356</v>
      </c>
      <c r="S94" t="b">
        <v>0</v>
      </c>
      <c r="T94" t="s">
        <v>90</v>
      </c>
      <c r="U94" t="b">
        <v>0</v>
      </c>
      <c r="V94" t="s">
        <v>183</v>
      </c>
      <c r="W94" s="1">
        <v>44753.380833333336</v>
      </c>
      <c r="X94">
        <v>195</v>
      </c>
      <c r="Y94">
        <v>111</v>
      </c>
      <c r="Z94">
        <v>0</v>
      </c>
      <c r="AA94">
        <v>111</v>
      </c>
      <c r="AB94">
        <v>0</v>
      </c>
      <c r="AC94">
        <v>2</v>
      </c>
      <c r="AD94">
        <v>5</v>
      </c>
      <c r="AE94">
        <v>0</v>
      </c>
      <c r="AF94">
        <v>0</v>
      </c>
      <c r="AG94">
        <v>0</v>
      </c>
      <c r="AH94" t="s">
        <v>193</v>
      </c>
      <c r="AI94" s="1">
        <v>44753.388252314813</v>
      </c>
      <c r="AJ94">
        <v>161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5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314</v>
      </c>
      <c r="BG94">
        <v>16</v>
      </c>
      <c r="BH94" t="s">
        <v>94</v>
      </c>
    </row>
    <row r="95" spans="1:60">
      <c r="A95" t="s">
        <v>328</v>
      </c>
      <c r="B95" t="s">
        <v>82</v>
      </c>
      <c r="C95" t="s">
        <v>156</v>
      </c>
      <c r="D95" t="s">
        <v>84</v>
      </c>
      <c r="E95" s="2" t="str">
        <f>HYPERLINK("capsilon://?command=openfolder&amp;siteaddress=FAM.docvelocity-na8.net&amp;folderid=FX3EDC61B5-9476-D5D8-34A4-D120F54A9E28","FX211011481")</f>
        <v>FX211011481</v>
      </c>
      <c r="F95" t="s">
        <v>19</v>
      </c>
      <c r="G95" t="s">
        <v>19</v>
      </c>
      <c r="H95" t="s">
        <v>85</v>
      </c>
      <c r="I95" t="s">
        <v>329</v>
      </c>
      <c r="J95">
        <v>28</v>
      </c>
      <c r="K95" t="s">
        <v>87</v>
      </c>
      <c r="L95" t="s">
        <v>88</v>
      </c>
      <c r="M95" t="s">
        <v>89</v>
      </c>
      <c r="N95">
        <v>2</v>
      </c>
      <c r="O95" s="1">
        <v>44753.395532407405</v>
      </c>
      <c r="P95" s="1">
        <v>44753.404999999999</v>
      </c>
      <c r="Q95">
        <v>597</v>
      </c>
      <c r="R95">
        <v>221</v>
      </c>
      <c r="S95" t="b">
        <v>0</v>
      </c>
      <c r="T95" t="s">
        <v>90</v>
      </c>
      <c r="U95" t="b">
        <v>0</v>
      </c>
      <c r="V95" t="s">
        <v>188</v>
      </c>
      <c r="W95" s="1">
        <v>44753.403113425928</v>
      </c>
      <c r="X95">
        <v>95</v>
      </c>
      <c r="Y95">
        <v>21</v>
      </c>
      <c r="Z95">
        <v>0</v>
      </c>
      <c r="AA95">
        <v>21</v>
      </c>
      <c r="AB95">
        <v>0</v>
      </c>
      <c r="AC95">
        <v>1</v>
      </c>
      <c r="AD95">
        <v>7</v>
      </c>
      <c r="AE95">
        <v>0</v>
      </c>
      <c r="AF95">
        <v>0</v>
      </c>
      <c r="AG95">
        <v>0</v>
      </c>
      <c r="AH95" t="s">
        <v>193</v>
      </c>
      <c r="AI95" s="1">
        <v>44753.404999999999</v>
      </c>
      <c r="AJ95">
        <v>108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314</v>
      </c>
      <c r="BG95">
        <v>13</v>
      </c>
      <c r="BH95" t="s">
        <v>94</v>
      </c>
    </row>
    <row r="96" spans="1:60">
      <c r="A96" t="s">
        <v>330</v>
      </c>
      <c r="B96" t="s">
        <v>82</v>
      </c>
      <c r="C96" t="s">
        <v>156</v>
      </c>
      <c r="D96" t="s">
        <v>84</v>
      </c>
      <c r="E96" s="2" t="str">
        <f>HYPERLINK("capsilon://?command=openfolder&amp;siteaddress=FAM.docvelocity-na8.net&amp;folderid=FX3EDC61B5-9476-D5D8-34A4-D120F54A9E28","FX211011481")</f>
        <v>FX211011481</v>
      </c>
      <c r="F96" t="s">
        <v>19</v>
      </c>
      <c r="G96" t="s">
        <v>19</v>
      </c>
      <c r="H96" t="s">
        <v>85</v>
      </c>
      <c r="I96" t="s">
        <v>331</v>
      </c>
      <c r="J96">
        <v>28</v>
      </c>
      <c r="K96" t="s">
        <v>87</v>
      </c>
      <c r="L96" t="s">
        <v>88</v>
      </c>
      <c r="M96" t="s">
        <v>89</v>
      </c>
      <c r="N96">
        <v>2</v>
      </c>
      <c r="O96" s="1">
        <v>44753.39576388889</v>
      </c>
      <c r="P96" s="1">
        <v>44753.405706018515</v>
      </c>
      <c r="Q96">
        <v>703</v>
      </c>
      <c r="R96">
        <v>156</v>
      </c>
      <c r="S96" t="b">
        <v>0</v>
      </c>
      <c r="T96" t="s">
        <v>90</v>
      </c>
      <c r="U96" t="b">
        <v>0</v>
      </c>
      <c r="V96" t="s">
        <v>188</v>
      </c>
      <c r="W96" s="1">
        <v>44753.404236111113</v>
      </c>
      <c r="X96">
        <v>96</v>
      </c>
      <c r="Y96">
        <v>21</v>
      </c>
      <c r="Z96">
        <v>0</v>
      </c>
      <c r="AA96">
        <v>21</v>
      </c>
      <c r="AB96">
        <v>0</v>
      </c>
      <c r="AC96">
        <v>4</v>
      </c>
      <c r="AD96">
        <v>7</v>
      </c>
      <c r="AE96">
        <v>0</v>
      </c>
      <c r="AF96">
        <v>0</v>
      </c>
      <c r="AG96">
        <v>0</v>
      </c>
      <c r="AH96" t="s">
        <v>193</v>
      </c>
      <c r="AI96" s="1">
        <v>44753.405706018515</v>
      </c>
      <c r="AJ96">
        <v>60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314</v>
      </c>
      <c r="BG96">
        <v>14</v>
      </c>
      <c r="BH96" t="s">
        <v>94</v>
      </c>
    </row>
    <row r="97" spans="1:60">
      <c r="A97" t="s">
        <v>332</v>
      </c>
      <c r="B97" t="s">
        <v>82</v>
      </c>
      <c r="C97" t="s">
        <v>156</v>
      </c>
      <c r="D97" t="s">
        <v>84</v>
      </c>
      <c r="E97" s="2" t="str">
        <f>HYPERLINK("capsilon://?command=openfolder&amp;siteaddress=FAM.docvelocity-na8.net&amp;folderid=FX3EDC61B5-9476-D5D8-34A4-D120F54A9E28","FX211011481")</f>
        <v>FX211011481</v>
      </c>
      <c r="F97" t="s">
        <v>19</v>
      </c>
      <c r="G97" t="s">
        <v>19</v>
      </c>
      <c r="H97" t="s">
        <v>85</v>
      </c>
      <c r="I97" t="s">
        <v>333</v>
      </c>
      <c r="J97">
        <v>56</v>
      </c>
      <c r="K97" t="s">
        <v>87</v>
      </c>
      <c r="L97" t="s">
        <v>88</v>
      </c>
      <c r="M97" t="s">
        <v>89</v>
      </c>
      <c r="N97">
        <v>2</v>
      </c>
      <c r="O97" s="1">
        <v>44753.395844907405</v>
      </c>
      <c r="P97" s="1">
        <v>44753.407083333332</v>
      </c>
      <c r="Q97">
        <v>773</v>
      </c>
      <c r="R97">
        <v>198</v>
      </c>
      <c r="S97" t="b">
        <v>0</v>
      </c>
      <c r="T97" t="s">
        <v>90</v>
      </c>
      <c r="U97" t="b">
        <v>0</v>
      </c>
      <c r="V97" t="s">
        <v>188</v>
      </c>
      <c r="W97" s="1">
        <v>44753.405162037037</v>
      </c>
      <c r="X97">
        <v>80</v>
      </c>
      <c r="Y97">
        <v>42</v>
      </c>
      <c r="Z97">
        <v>0</v>
      </c>
      <c r="AA97">
        <v>42</v>
      </c>
      <c r="AB97">
        <v>0</v>
      </c>
      <c r="AC97">
        <v>1</v>
      </c>
      <c r="AD97">
        <v>14</v>
      </c>
      <c r="AE97">
        <v>0</v>
      </c>
      <c r="AF97">
        <v>0</v>
      </c>
      <c r="AG97">
        <v>0</v>
      </c>
      <c r="AH97" t="s">
        <v>193</v>
      </c>
      <c r="AI97" s="1">
        <v>44753.407083333332</v>
      </c>
      <c r="AJ97">
        <v>118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14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314</v>
      </c>
      <c r="BG97">
        <v>16</v>
      </c>
      <c r="BH97" t="s">
        <v>94</v>
      </c>
    </row>
    <row r="98" spans="1:60">
      <c r="A98" t="s">
        <v>334</v>
      </c>
      <c r="B98" t="s">
        <v>82</v>
      </c>
      <c r="C98" t="s">
        <v>156</v>
      </c>
      <c r="D98" t="s">
        <v>84</v>
      </c>
      <c r="E98" s="2" t="str">
        <f>HYPERLINK("capsilon://?command=openfolder&amp;siteaddress=FAM.docvelocity-na8.net&amp;folderid=FX3EDC61B5-9476-D5D8-34A4-D120F54A9E28","FX211011481")</f>
        <v>FX211011481</v>
      </c>
      <c r="F98" t="s">
        <v>19</v>
      </c>
      <c r="G98" t="s">
        <v>19</v>
      </c>
      <c r="H98" t="s">
        <v>85</v>
      </c>
      <c r="I98" t="s">
        <v>335</v>
      </c>
      <c r="J98">
        <v>56</v>
      </c>
      <c r="K98" t="s">
        <v>87</v>
      </c>
      <c r="L98" t="s">
        <v>88</v>
      </c>
      <c r="M98" t="s">
        <v>89</v>
      </c>
      <c r="N98">
        <v>2</v>
      </c>
      <c r="O98" s="1">
        <v>44753.39644675926</v>
      </c>
      <c r="P98" s="1">
        <v>44753.407812500001</v>
      </c>
      <c r="Q98">
        <v>841</v>
      </c>
      <c r="R98">
        <v>141</v>
      </c>
      <c r="S98" t="b">
        <v>0</v>
      </c>
      <c r="T98" t="s">
        <v>90</v>
      </c>
      <c r="U98" t="b">
        <v>0</v>
      </c>
      <c r="V98" t="s">
        <v>188</v>
      </c>
      <c r="W98" s="1">
        <v>44753.406087962961</v>
      </c>
      <c r="X98">
        <v>79</v>
      </c>
      <c r="Y98">
        <v>42</v>
      </c>
      <c r="Z98">
        <v>0</v>
      </c>
      <c r="AA98">
        <v>42</v>
      </c>
      <c r="AB98">
        <v>0</v>
      </c>
      <c r="AC98">
        <v>3</v>
      </c>
      <c r="AD98">
        <v>14</v>
      </c>
      <c r="AE98">
        <v>0</v>
      </c>
      <c r="AF98">
        <v>0</v>
      </c>
      <c r="AG98">
        <v>0</v>
      </c>
      <c r="AH98" t="s">
        <v>193</v>
      </c>
      <c r="AI98" s="1">
        <v>44753.407812500001</v>
      </c>
      <c r="AJ98">
        <v>62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314</v>
      </c>
      <c r="BG98">
        <v>16</v>
      </c>
      <c r="BH98" t="s">
        <v>94</v>
      </c>
    </row>
    <row r="99" spans="1:60">
      <c r="A99" t="s">
        <v>336</v>
      </c>
      <c r="B99" t="s">
        <v>82</v>
      </c>
      <c r="C99" t="s">
        <v>263</v>
      </c>
      <c r="D99" t="s">
        <v>84</v>
      </c>
      <c r="E99" s="2" t="str">
        <f>HYPERLINK("capsilon://?command=openfolder&amp;siteaddress=FAM.docvelocity-na8.net&amp;folderid=FXA9EBA18D-5FC9-064C-FD6A-13FB8CA818A2","FX220410138")</f>
        <v>FX220410138</v>
      </c>
      <c r="F99" t="s">
        <v>19</v>
      </c>
      <c r="G99" t="s">
        <v>19</v>
      </c>
      <c r="H99" t="s">
        <v>85</v>
      </c>
      <c r="I99" t="s">
        <v>337</v>
      </c>
      <c r="J99">
        <v>66</v>
      </c>
      <c r="K99" t="s">
        <v>87</v>
      </c>
      <c r="L99" t="s">
        <v>88</v>
      </c>
      <c r="M99" t="s">
        <v>89</v>
      </c>
      <c r="N99">
        <v>2</v>
      </c>
      <c r="O99" s="1">
        <v>44753.408182870371</v>
      </c>
      <c r="P99" s="1">
        <v>44753.441157407404</v>
      </c>
      <c r="Q99">
        <v>2555</v>
      </c>
      <c r="R99">
        <v>294</v>
      </c>
      <c r="S99" t="b">
        <v>0</v>
      </c>
      <c r="T99" t="s">
        <v>90</v>
      </c>
      <c r="U99" t="b">
        <v>0</v>
      </c>
      <c r="V99" t="s">
        <v>188</v>
      </c>
      <c r="W99" s="1">
        <v>44753.417650462965</v>
      </c>
      <c r="X99">
        <v>189</v>
      </c>
      <c r="Y99">
        <v>52</v>
      </c>
      <c r="Z99">
        <v>0</v>
      </c>
      <c r="AA99">
        <v>52</v>
      </c>
      <c r="AB99">
        <v>0</v>
      </c>
      <c r="AC99">
        <v>7</v>
      </c>
      <c r="AD99">
        <v>14</v>
      </c>
      <c r="AE99">
        <v>0</v>
      </c>
      <c r="AF99">
        <v>0</v>
      </c>
      <c r="AG99">
        <v>0</v>
      </c>
      <c r="AH99" t="s">
        <v>193</v>
      </c>
      <c r="AI99" s="1">
        <v>44753.441157407404</v>
      </c>
      <c r="AJ99">
        <v>97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314</v>
      </c>
      <c r="BG99">
        <v>47</v>
      </c>
      <c r="BH99" t="s">
        <v>94</v>
      </c>
    </row>
    <row r="100" spans="1:60">
      <c r="A100" t="s">
        <v>338</v>
      </c>
      <c r="B100" t="s">
        <v>82</v>
      </c>
      <c r="C100" t="s">
        <v>339</v>
      </c>
      <c r="D100" t="s">
        <v>84</v>
      </c>
      <c r="E100" s="2" t="str">
        <f>HYPERLINK("capsilon://?command=openfolder&amp;siteaddress=FAM.docvelocity-na8.net&amp;folderid=FX1A971DB3-C7E4-A9AE-BD5E-DEA5CE60EBCD","FX22067063")</f>
        <v>FX22067063</v>
      </c>
      <c r="F100" t="s">
        <v>19</v>
      </c>
      <c r="G100" t="s">
        <v>19</v>
      </c>
      <c r="H100" t="s">
        <v>85</v>
      </c>
      <c r="I100" t="s">
        <v>340</v>
      </c>
      <c r="J100">
        <v>66</v>
      </c>
      <c r="K100" t="s">
        <v>87</v>
      </c>
      <c r="L100" t="s">
        <v>88</v>
      </c>
      <c r="M100" t="s">
        <v>89</v>
      </c>
      <c r="N100">
        <v>2</v>
      </c>
      <c r="O100" s="1">
        <v>44753.418865740743</v>
      </c>
      <c r="P100" s="1">
        <v>44753.441400462965</v>
      </c>
      <c r="Q100">
        <v>1888</v>
      </c>
      <c r="R100">
        <v>59</v>
      </c>
      <c r="S100" t="b">
        <v>0</v>
      </c>
      <c r="T100" t="s">
        <v>90</v>
      </c>
      <c r="U100" t="b">
        <v>0</v>
      </c>
      <c r="V100" t="s">
        <v>188</v>
      </c>
      <c r="W100" s="1">
        <v>44753.420567129629</v>
      </c>
      <c r="X100">
        <v>38</v>
      </c>
      <c r="Y100">
        <v>0</v>
      </c>
      <c r="Z100">
        <v>0</v>
      </c>
      <c r="AA100">
        <v>0</v>
      </c>
      <c r="AB100">
        <v>52</v>
      </c>
      <c r="AC100">
        <v>0</v>
      </c>
      <c r="AD100">
        <v>66</v>
      </c>
      <c r="AE100">
        <v>0</v>
      </c>
      <c r="AF100">
        <v>0</v>
      </c>
      <c r="AG100">
        <v>0</v>
      </c>
      <c r="AH100" t="s">
        <v>193</v>
      </c>
      <c r="AI100" s="1">
        <v>44753.441400462965</v>
      </c>
      <c r="AJ100">
        <v>21</v>
      </c>
      <c r="AK100">
        <v>0</v>
      </c>
      <c r="AL100">
        <v>0</v>
      </c>
      <c r="AM100">
        <v>0</v>
      </c>
      <c r="AN100">
        <v>52</v>
      </c>
      <c r="AO100">
        <v>0</v>
      </c>
      <c r="AP100">
        <v>66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314</v>
      </c>
      <c r="BG100">
        <v>32</v>
      </c>
      <c r="BH100" t="s">
        <v>94</v>
      </c>
    </row>
    <row r="101" spans="1:60">
      <c r="A101" t="s">
        <v>341</v>
      </c>
      <c r="B101" t="s">
        <v>82</v>
      </c>
      <c r="C101" t="s">
        <v>280</v>
      </c>
      <c r="D101" t="s">
        <v>84</v>
      </c>
      <c r="E101" s="2" t="str">
        <f>HYPERLINK("capsilon://?command=openfolder&amp;siteaddress=FAM.docvelocity-na8.net&amp;folderid=FX0F444323-16BA-CF63-F932-0F8F8D2CFD04","FX22065901")</f>
        <v>FX22065901</v>
      </c>
      <c r="F101" t="s">
        <v>19</v>
      </c>
      <c r="G101" t="s">
        <v>19</v>
      </c>
      <c r="H101" t="s">
        <v>85</v>
      </c>
      <c r="I101" t="s">
        <v>342</v>
      </c>
      <c r="J101">
        <v>21</v>
      </c>
      <c r="K101" t="s">
        <v>87</v>
      </c>
      <c r="L101" t="s">
        <v>88</v>
      </c>
      <c r="M101" t="s">
        <v>89</v>
      </c>
      <c r="N101">
        <v>2</v>
      </c>
      <c r="O101" s="1">
        <v>44753.42832175926</v>
      </c>
      <c r="P101" s="1">
        <v>44753.443124999998</v>
      </c>
      <c r="Q101">
        <v>1029</v>
      </c>
      <c r="R101">
        <v>250</v>
      </c>
      <c r="S101" t="b">
        <v>0</v>
      </c>
      <c r="T101" t="s">
        <v>90</v>
      </c>
      <c r="U101" t="b">
        <v>0</v>
      </c>
      <c r="V101" t="s">
        <v>188</v>
      </c>
      <c r="W101" s="1">
        <v>44753.43005787037</v>
      </c>
      <c r="X101">
        <v>102</v>
      </c>
      <c r="Y101">
        <v>9</v>
      </c>
      <c r="Z101">
        <v>0</v>
      </c>
      <c r="AA101">
        <v>9</v>
      </c>
      <c r="AB101">
        <v>0</v>
      </c>
      <c r="AC101">
        <v>0</v>
      </c>
      <c r="AD101">
        <v>12</v>
      </c>
      <c r="AE101">
        <v>0</v>
      </c>
      <c r="AF101">
        <v>0</v>
      </c>
      <c r="AG101">
        <v>0</v>
      </c>
      <c r="AH101" t="s">
        <v>193</v>
      </c>
      <c r="AI101" s="1">
        <v>44753.443124999998</v>
      </c>
      <c r="AJ101">
        <v>148</v>
      </c>
      <c r="AK101">
        <v>0</v>
      </c>
      <c r="AL101">
        <v>0</v>
      </c>
      <c r="AM101">
        <v>0</v>
      </c>
      <c r="AN101">
        <v>9</v>
      </c>
      <c r="AO101">
        <v>0</v>
      </c>
      <c r="AP101">
        <v>12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314</v>
      </c>
      <c r="BG101">
        <v>21</v>
      </c>
      <c r="BH101" t="s">
        <v>94</v>
      </c>
    </row>
    <row r="102" spans="1:60">
      <c r="A102" t="s">
        <v>343</v>
      </c>
      <c r="B102" t="s">
        <v>82</v>
      </c>
      <c r="C102" t="s">
        <v>280</v>
      </c>
      <c r="D102" t="s">
        <v>84</v>
      </c>
      <c r="E102" s="2" t="str">
        <f>HYPERLINK("capsilon://?command=openfolder&amp;siteaddress=FAM.docvelocity-na8.net&amp;folderid=FX0F444323-16BA-CF63-F932-0F8F8D2CFD04","FX22065901")</f>
        <v>FX22065901</v>
      </c>
      <c r="F102" t="s">
        <v>19</v>
      </c>
      <c r="G102" t="s">
        <v>19</v>
      </c>
      <c r="H102" t="s">
        <v>85</v>
      </c>
      <c r="I102" t="s">
        <v>344</v>
      </c>
      <c r="J102">
        <v>30</v>
      </c>
      <c r="K102" t="s">
        <v>87</v>
      </c>
      <c r="L102" t="s">
        <v>88</v>
      </c>
      <c r="M102" t="s">
        <v>89</v>
      </c>
      <c r="N102">
        <v>2</v>
      </c>
      <c r="O102" s="1">
        <v>44753.431030092594</v>
      </c>
      <c r="P102" s="1">
        <v>44753.443576388891</v>
      </c>
      <c r="Q102">
        <v>975</v>
      </c>
      <c r="R102">
        <v>109</v>
      </c>
      <c r="S102" t="b">
        <v>0</v>
      </c>
      <c r="T102" t="s">
        <v>90</v>
      </c>
      <c r="U102" t="b">
        <v>0</v>
      </c>
      <c r="V102" t="s">
        <v>188</v>
      </c>
      <c r="W102" s="1">
        <v>44753.433321759258</v>
      </c>
      <c r="X102">
        <v>71</v>
      </c>
      <c r="Y102">
        <v>9</v>
      </c>
      <c r="Z102">
        <v>0</v>
      </c>
      <c r="AA102">
        <v>9</v>
      </c>
      <c r="AB102">
        <v>0</v>
      </c>
      <c r="AC102">
        <v>0</v>
      </c>
      <c r="AD102">
        <v>21</v>
      </c>
      <c r="AE102">
        <v>0</v>
      </c>
      <c r="AF102">
        <v>0</v>
      </c>
      <c r="AG102">
        <v>0</v>
      </c>
      <c r="AH102" t="s">
        <v>193</v>
      </c>
      <c r="AI102" s="1">
        <v>44753.443576388891</v>
      </c>
      <c r="AJ102">
        <v>38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21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314</v>
      </c>
      <c r="BG102">
        <v>18</v>
      </c>
      <c r="BH102" t="s">
        <v>94</v>
      </c>
    </row>
    <row r="103" spans="1:60">
      <c r="A103" t="s">
        <v>345</v>
      </c>
      <c r="B103" t="s">
        <v>82</v>
      </c>
      <c r="C103" t="s">
        <v>346</v>
      </c>
      <c r="D103" t="s">
        <v>84</v>
      </c>
      <c r="E103" s="2" t="str">
        <f>HYPERLINK("capsilon://?command=openfolder&amp;siteaddress=FAM.docvelocity-na8.net&amp;folderid=FX106C3DD6-1B09-AEB4-AEFE-0DA1852DE9F9","FX2206331")</f>
        <v>FX2206331</v>
      </c>
      <c r="F103" t="s">
        <v>19</v>
      </c>
      <c r="G103" t="s">
        <v>19</v>
      </c>
      <c r="H103" t="s">
        <v>85</v>
      </c>
      <c r="I103" t="s">
        <v>347</v>
      </c>
      <c r="J103">
        <v>65</v>
      </c>
      <c r="K103" t="s">
        <v>87</v>
      </c>
      <c r="L103" t="s">
        <v>88</v>
      </c>
      <c r="M103" t="s">
        <v>89</v>
      </c>
      <c r="N103">
        <v>2</v>
      </c>
      <c r="O103" s="1">
        <v>44753.44390046296</v>
      </c>
      <c r="P103" s="1">
        <v>44753.504120370373</v>
      </c>
      <c r="Q103">
        <v>4703</v>
      </c>
      <c r="R103">
        <v>500</v>
      </c>
      <c r="S103" t="b">
        <v>0</v>
      </c>
      <c r="T103" t="s">
        <v>90</v>
      </c>
      <c r="U103" t="b">
        <v>0</v>
      </c>
      <c r="V103" t="s">
        <v>183</v>
      </c>
      <c r="W103" s="1">
        <v>44753.451608796298</v>
      </c>
      <c r="X103">
        <v>140</v>
      </c>
      <c r="Y103">
        <v>60</v>
      </c>
      <c r="Z103">
        <v>0</v>
      </c>
      <c r="AA103">
        <v>60</v>
      </c>
      <c r="AB103">
        <v>0</v>
      </c>
      <c r="AC103">
        <v>2</v>
      </c>
      <c r="AD103">
        <v>5</v>
      </c>
      <c r="AE103">
        <v>0</v>
      </c>
      <c r="AF103">
        <v>0</v>
      </c>
      <c r="AG103">
        <v>0</v>
      </c>
      <c r="AH103" t="s">
        <v>130</v>
      </c>
      <c r="AI103" s="1">
        <v>44753.504120370373</v>
      </c>
      <c r="AJ103">
        <v>354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5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314</v>
      </c>
      <c r="BG103">
        <v>86</v>
      </c>
      <c r="BH103" t="s">
        <v>94</v>
      </c>
    </row>
    <row r="104" spans="1:60">
      <c r="A104" t="s">
        <v>348</v>
      </c>
      <c r="B104" t="s">
        <v>82</v>
      </c>
      <c r="C104" t="s">
        <v>346</v>
      </c>
      <c r="D104" t="s">
        <v>84</v>
      </c>
      <c r="E104" s="2" t="str">
        <f>HYPERLINK("capsilon://?command=openfolder&amp;siteaddress=FAM.docvelocity-na8.net&amp;folderid=FX106C3DD6-1B09-AEB4-AEFE-0DA1852DE9F9","FX2206331")</f>
        <v>FX2206331</v>
      </c>
      <c r="F104" t="s">
        <v>19</v>
      </c>
      <c r="G104" t="s">
        <v>19</v>
      </c>
      <c r="H104" t="s">
        <v>85</v>
      </c>
      <c r="I104" t="s">
        <v>349</v>
      </c>
      <c r="J104">
        <v>55</v>
      </c>
      <c r="K104" t="s">
        <v>87</v>
      </c>
      <c r="L104" t="s">
        <v>88</v>
      </c>
      <c r="M104" t="s">
        <v>89</v>
      </c>
      <c r="N104">
        <v>2</v>
      </c>
      <c r="O104" s="1">
        <v>44753.443935185183</v>
      </c>
      <c r="P104" s="1">
        <v>44753.50577546296</v>
      </c>
      <c r="Q104">
        <v>5088</v>
      </c>
      <c r="R104">
        <v>255</v>
      </c>
      <c r="S104" t="b">
        <v>0</v>
      </c>
      <c r="T104" t="s">
        <v>90</v>
      </c>
      <c r="U104" t="b">
        <v>0</v>
      </c>
      <c r="V104" t="s">
        <v>183</v>
      </c>
      <c r="W104" s="1">
        <v>44753.452928240738</v>
      </c>
      <c r="X104">
        <v>113</v>
      </c>
      <c r="Y104">
        <v>50</v>
      </c>
      <c r="Z104">
        <v>0</v>
      </c>
      <c r="AA104">
        <v>50</v>
      </c>
      <c r="AB104">
        <v>0</v>
      </c>
      <c r="AC104">
        <v>2</v>
      </c>
      <c r="AD104">
        <v>5</v>
      </c>
      <c r="AE104">
        <v>0</v>
      </c>
      <c r="AF104">
        <v>0</v>
      </c>
      <c r="AG104">
        <v>0</v>
      </c>
      <c r="AH104" t="s">
        <v>130</v>
      </c>
      <c r="AI104" s="1">
        <v>44753.50577546296</v>
      </c>
      <c r="AJ104">
        <v>142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314</v>
      </c>
      <c r="BG104">
        <v>89</v>
      </c>
      <c r="BH104" t="s">
        <v>94</v>
      </c>
    </row>
    <row r="105" spans="1:60">
      <c r="A105" t="s">
        <v>350</v>
      </c>
      <c r="B105" t="s">
        <v>82</v>
      </c>
      <c r="C105" t="s">
        <v>299</v>
      </c>
      <c r="D105" t="s">
        <v>84</v>
      </c>
      <c r="E105" s="2" t="str">
        <f>HYPERLINK("capsilon://?command=openfolder&amp;siteaddress=FAM.docvelocity-na8.net&amp;folderid=FX3FAD4C2F-1821-851A-E96B-C9AEBF5B6107","FX22064583")</f>
        <v>FX22064583</v>
      </c>
      <c r="F105" t="s">
        <v>19</v>
      </c>
      <c r="G105" t="s">
        <v>19</v>
      </c>
      <c r="H105" t="s">
        <v>85</v>
      </c>
      <c r="I105" t="s">
        <v>351</v>
      </c>
      <c r="J105">
        <v>77</v>
      </c>
      <c r="K105" t="s">
        <v>87</v>
      </c>
      <c r="L105" t="s">
        <v>88</v>
      </c>
      <c r="M105" t="s">
        <v>89</v>
      </c>
      <c r="N105">
        <v>2</v>
      </c>
      <c r="O105" s="1">
        <v>44753.45175925926</v>
      </c>
      <c r="P105" s="1">
        <v>44753.509826388887</v>
      </c>
      <c r="Q105">
        <v>4558</v>
      </c>
      <c r="R105">
        <v>459</v>
      </c>
      <c r="S105" t="b">
        <v>0</v>
      </c>
      <c r="T105" t="s">
        <v>90</v>
      </c>
      <c r="U105" t="b">
        <v>0</v>
      </c>
      <c r="V105" t="s">
        <v>183</v>
      </c>
      <c r="W105" s="1">
        <v>44753.454212962963</v>
      </c>
      <c r="X105">
        <v>110</v>
      </c>
      <c r="Y105">
        <v>72</v>
      </c>
      <c r="Z105">
        <v>0</v>
      </c>
      <c r="AA105">
        <v>72</v>
      </c>
      <c r="AB105">
        <v>0</v>
      </c>
      <c r="AC105">
        <v>2</v>
      </c>
      <c r="AD105">
        <v>5</v>
      </c>
      <c r="AE105">
        <v>0</v>
      </c>
      <c r="AF105">
        <v>0</v>
      </c>
      <c r="AG105">
        <v>0</v>
      </c>
      <c r="AH105" t="s">
        <v>130</v>
      </c>
      <c r="AI105" s="1">
        <v>44753.509826388887</v>
      </c>
      <c r="AJ105">
        <v>349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5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314</v>
      </c>
      <c r="BG105">
        <v>83</v>
      </c>
      <c r="BH105" t="s">
        <v>94</v>
      </c>
    </row>
    <row r="106" spans="1:60">
      <c r="A106" t="s">
        <v>352</v>
      </c>
      <c r="B106" t="s">
        <v>82</v>
      </c>
      <c r="C106" t="s">
        <v>353</v>
      </c>
      <c r="D106" t="s">
        <v>84</v>
      </c>
      <c r="E106" s="2" t="str">
        <f>HYPERLINK("capsilon://?command=openfolder&amp;siteaddress=FAM.docvelocity-na8.net&amp;folderid=FX8B8E6AC6-BF1E-9997-3BA2-6210ED27F863","FX22066248")</f>
        <v>FX22066248</v>
      </c>
      <c r="F106" t="s">
        <v>19</v>
      </c>
      <c r="G106" t="s">
        <v>19</v>
      </c>
      <c r="H106" t="s">
        <v>85</v>
      </c>
      <c r="I106" t="s">
        <v>354</v>
      </c>
      <c r="J106">
        <v>119</v>
      </c>
      <c r="K106" t="s">
        <v>87</v>
      </c>
      <c r="L106" t="s">
        <v>88</v>
      </c>
      <c r="M106" t="s">
        <v>89</v>
      </c>
      <c r="N106">
        <v>1</v>
      </c>
      <c r="O106" s="1">
        <v>44743.557453703703</v>
      </c>
      <c r="P106" s="1">
        <v>44743.606608796297</v>
      </c>
      <c r="Q106">
        <v>4122</v>
      </c>
      <c r="R106">
        <v>125</v>
      </c>
      <c r="S106" t="b">
        <v>0</v>
      </c>
      <c r="T106" t="s">
        <v>90</v>
      </c>
      <c r="U106" t="b">
        <v>0</v>
      </c>
      <c r="V106" t="s">
        <v>151</v>
      </c>
      <c r="W106" s="1">
        <v>44743.606608796297</v>
      </c>
      <c r="X106">
        <v>88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119</v>
      </c>
      <c r="AE106">
        <v>114</v>
      </c>
      <c r="AF106">
        <v>0</v>
      </c>
      <c r="AG106">
        <v>2</v>
      </c>
      <c r="AH106" t="s">
        <v>90</v>
      </c>
      <c r="AI106" t="s">
        <v>90</v>
      </c>
      <c r="AJ106" t="s">
        <v>90</v>
      </c>
      <c r="AK106" t="s">
        <v>90</v>
      </c>
      <c r="AL106" t="s">
        <v>90</v>
      </c>
      <c r="AM106" t="s">
        <v>90</v>
      </c>
      <c r="AN106" t="s">
        <v>90</v>
      </c>
      <c r="AO106" t="s">
        <v>90</v>
      </c>
      <c r="AP106" t="s">
        <v>90</v>
      </c>
      <c r="AQ106" t="s">
        <v>90</v>
      </c>
      <c r="AR106" t="s">
        <v>90</v>
      </c>
      <c r="AS106" t="s">
        <v>90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288</v>
      </c>
      <c r="BG106">
        <v>70</v>
      </c>
      <c r="BH106" t="s">
        <v>94</v>
      </c>
    </row>
    <row r="107" spans="1:60">
      <c r="A107" t="s">
        <v>355</v>
      </c>
      <c r="B107" t="s">
        <v>82</v>
      </c>
      <c r="C107" t="s">
        <v>356</v>
      </c>
      <c r="D107" t="s">
        <v>84</v>
      </c>
      <c r="E107" s="2" t="str">
        <f>HYPERLINK("capsilon://?command=openfolder&amp;siteaddress=FAM.docvelocity-na8.net&amp;folderid=FXFD1EA006-7C17-0C37-5F5C-9C378501D1E7","FX22064593")</f>
        <v>FX22064593</v>
      </c>
      <c r="F107" t="s">
        <v>19</v>
      </c>
      <c r="G107" t="s">
        <v>19</v>
      </c>
      <c r="H107" t="s">
        <v>85</v>
      </c>
      <c r="I107" t="s">
        <v>357</v>
      </c>
      <c r="J107">
        <v>66</v>
      </c>
      <c r="K107" t="s">
        <v>87</v>
      </c>
      <c r="L107" t="s">
        <v>88</v>
      </c>
      <c r="M107" t="s">
        <v>89</v>
      </c>
      <c r="N107">
        <v>2</v>
      </c>
      <c r="O107" s="1">
        <v>44753.481469907405</v>
      </c>
      <c r="P107" s="1">
        <v>44753.512025462966</v>
      </c>
      <c r="Q107">
        <v>2204</v>
      </c>
      <c r="R107">
        <v>436</v>
      </c>
      <c r="S107" t="b">
        <v>0</v>
      </c>
      <c r="T107" t="s">
        <v>90</v>
      </c>
      <c r="U107" t="b">
        <v>0</v>
      </c>
      <c r="V107" t="s">
        <v>128</v>
      </c>
      <c r="W107" s="1">
        <v>44753.48951388889</v>
      </c>
      <c r="X107">
        <v>247</v>
      </c>
      <c r="Y107">
        <v>52</v>
      </c>
      <c r="Z107">
        <v>0</v>
      </c>
      <c r="AA107">
        <v>52</v>
      </c>
      <c r="AB107">
        <v>0</v>
      </c>
      <c r="AC107">
        <v>4</v>
      </c>
      <c r="AD107">
        <v>14</v>
      </c>
      <c r="AE107">
        <v>0</v>
      </c>
      <c r="AF107">
        <v>0</v>
      </c>
      <c r="AG107">
        <v>0</v>
      </c>
      <c r="AH107" t="s">
        <v>130</v>
      </c>
      <c r="AI107" s="1">
        <v>44753.512025462966</v>
      </c>
      <c r="AJ107">
        <v>189</v>
      </c>
      <c r="AK107">
        <v>2</v>
      </c>
      <c r="AL107">
        <v>0</v>
      </c>
      <c r="AM107">
        <v>2</v>
      </c>
      <c r="AN107">
        <v>0</v>
      </c>
      <c r="AO107">
        <v>2</v>
      </c>
      <c r="AP107">
        <v>12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314</v>
      </c>
      <c r="BG107">
        <v>44</v>
      </c>
      <c r="BH107" t="s">
        <v>94</v>
      </c>
    </row>
    <row r="108" spans="1:60">
      <c r="A108" t="s">
        <v>358</v>
      </c>
      <c r="B108" t="s">
        <v>82</v>
      </c>
      <c r="C108" t="s">
        <v>356</v>
      </c>
      <c r="D108" t="s">
        <v>84</v>
      </c>
      <c r="E108" s="2" t="str">
        <f>HYPERLINK("capsilon://?command=openfolder&amp;siteaddress=FAM.docvelocity-na8.net&amp;folderid=FXFD1EA006-7C17-0C37-5F5C-9C378501D1E7","FX22064593")</f>
        <v>FX22064593</v>
      </c>
      <c r="F108" t="s">
        <v>19</v>
      </c>
      <c r="G108" t="s">
        <v>19</v>
      </c>
      <c r="H108" t="s">
        <v>85</v>
      </c>
      <c r="I108" t="s">
        <v>359</v>
      </c>
      <c r="J108">
        <v>66</v>
      </c>
      <c r="K108" t="s">
        <v>87</v>
      </c>
      <c r="L108" t="s">
        <v>88</v>
      </c>
      <c r="M108" t="s">
        <v>89</v>
      </c>
      <c r="N108">
        <v>2</v>
      </c>
      <c r="O108" s="1">
        <v>44753.481574074074</v>
      </c>
      <c r="P108" s="1">
        <v>44753.511145833334</v>
      </c>
      <c r="Q108">
        <v>2231</v>
      </c>
      <c r="R108">
        <v>324</v>
      </c>
      <c r="S108" t="b">
        <v>0</v>
      </c>
      <c r="T108" t="s">
        <v>90</v>
      </c>
      <c r="U108" t="b">
        <v>0</v>
      </c>
      <c r="V108" t="s">
        <v>105</v>
      </c>
      <c r="W108" s="1">
        <v>44753.491747685184</v>
      </c>
      <c r="X108">
        <v>217</v>
      </c>
      <c r="Y108">
        <v>52</v>
      </c>
      <c r="Z108">
        <v>0</v>
      </c>
      <c r="AA108">
        <v>52</v>
      </c>
      <c r="AB108">
        <v>0</v>
      </c>
      <c r="AC108">
        <v>6</v>
      </c>
      <c r="AD108">
        <v>14</v>
      </c>
      <c r="AE108">
        <v>0</v>
      </c>
      <c r="AF108">
        <v>0</v>
      </c>
      <c r="AG108">
        <v>0</v>
      </c>
      <c r="AH108" t="s">
        <v>92</v>
      </c>
      <c r="AI108" s="1">
        <v>44753.511145833334</v>
      </c>
      <c r="AJ108">
        <v>107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314</v>
      </c>
      <c r="BG108">
        <v>42</v>
      </c>
      <c r="BH108" t="s">
        <v>94</v>
      </c>
    </row>
    <row r="109" spans="1:60">
      <c r="A109" t="s">
        <v>360</v>
      </c>
      <c r="B109" t="s">
        <v>82</v>
      </c>
      <c r="C109" t="s">
        <v>356</v>
      </c>
      <c r="D109" t="s">
        <v>84</v>
      </c>
      <c r="E109" s="2" t="str">
        <f>HYPERLINK("capsilon://?command=openfolder&amp;siteaddress=FAM.docvelocity-na8.net&amp;folderid=FXFD1EA006-7C17-0C37-5F5C-9C378501D1E7","FX22064593")</f>
        <v>FX22064593</v>
      </c>
      <c r="F109" t="s">
        <v>19</v>
      </c>
      <c r="G109" t="s">
        <v>19</v>
      </c>
      <c r="H109" t="s">
        <v>85</v>
      </c>
      <c r="I109" t="s">
        <v>361</v>
      </c>
      <c r="J109">
        <v>66</v>
      </c>
      <c r="K109" t="s">
        <v>87</v>
      </c>
      <c r="L109" t="s">
        <v>88</v>
      </c>
      <c r="M109" t="s">
        <v>89</v>
      </c>
      <c r="N109">
        <v>2</v>
      </c>
      <c r="O109" s="1">
        <v>44753.482071759259</v>
      </c>
      <c r="P109" s="1">
        <v>44753.512557870374</v>
      </c>
      <c r="Q109">
        <v>2358</v>
      </c>
      <c r="R109">
        <v>276</v>
      </c>
      <c r="S109" t="b">
        <v>0</v>
      </c>
      <c r="T109" t="s">
        <v>90</v>
      </c>
      <c r="U109" t="b">
        <v>0</v>
      </c>
      <c r="V109" t="s">
        <v>128</v>
      </c>
      <c r="W109" s="1">
        <v>44753.491307870368</v>
      </c>
      <c r="X109">
        <v>155</v>
      </c>
      <c r="Y109">
        <v>52</v>
      </c>
      <c r="Z109">
        <v>0</v>
      </c>
      <c r="AA109">
        <v>52</v>
      </c>
      <c r="AB109">
        <v>0</v>
      </c>
      <c r="AC109">
        <v>4</v>
      </c>
      <c r="AD109">
        <v>14</v>
      </c>
      <c r="AE109">
        <v>0</v>
      </c>
      <c r="AF109">
        <v>0</v>
      </c>
      <c r="AG109">
        <v>0</v>
      </c>
      <c r="AH109" t="s">
        <v>92</v>
      </c>
      <c r="AI109" s="1">
        <v>44753.512557870374</v>
      </c>
      <c r="AJ109">
        <v>121</v>
      </c>
      <c r="AK109">
        <v>2</v>
      </c>
      <c r="AL109">
        <v>0</v>
      </c>
      <c r="AM109">
        <v>2</v>
      </c>
      <c r="AN109">
        <v>0</v>
      </c>
      <c r="AO109">
        <v>2</v>
      </c>
      <c r="AP109">
        <v>12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314</v>
      </c>
      <c r="BG109">
        <v>43</v>
      </c>
      <c r="BH109" t="s">
        <v>94</v>
      </c>
    </row>
    <row r="110" spans="1:60">
      <c r="A110" t="s">
        <v>362</v>
      </c>
      <c r="B110" t="s">
        <v>82</v>
      </c>
      <c r="C110" t="s">
        <v>363</v>
      </c>
      <c r="D110" t="s">
        <v>84</v>
      </c>
      <c r="E110" s="2" t="str">
        <f>HYPERLINK("capsilon://?command=openfolder&amp;siteaddress=FAM.docvelocity-na8.net&amp;folderid=FX9C6DFDC3-74F3-9BAE-60E6-A60A8AE1CE75","FX22063215")</f>
        <v>FX22063215</v>
      </c>
      <c r="F110" t="s">
        <v>19</v>
      </c>
      <c r="G110" t="s">
        <v>19</v>
      </c>
      <c r="H110" t="s">
        <v>85</v>
      </c>
      <c r="I110" t="s">
        <v>364</v>
      </c>
      <c r="J110">
        <v>118</v>
      </c>
      <c r="K110" t="s">
        <v>87</v>
      </c>
      <c r="L110" t="s">
        <v>88</v>
      </c>
      <c r="M110" t="s">
        <v>89</v>
      </c>
      <c r="N110">
        <v>2</v>
      </c>
      <c r="O110" s="1">
        <v>44743.56177083333</v>
      </c>
      <c r="P110" s="1">
        <v>44743.708055555559</v>
      </c>
      <c r="Q110">
        <v>11777</v>
      </c>
      <c r="R110">
        <v>862</v>
      </c>
      <c r="S110" t="b">
        <v>0</v>
      </c>
      <c r="T110" t="s">
        <v>90</v>
      </c>
      <c r="U110" t="b">
        <v>0</v>
      </c>
      <c r="V110" t="s">
        <v>158</v>
      </c>
      <c r="W110" s="1">
        <v>44743.590057870373</v>
      </c>
      <c r="X110">
        <v>387</v>
      </c>
      <c r="Y110">
        <v>101</v>
      </c>
      <c r="Z110">
        <v>0</v>
      </c>
      <c r="AA110">
        <v>101</v>
      </c>
      <c r="AB110">
        <v>0</v>
      </c>
      <c r="AC110">
        <v>23</v>
      </c>
      <c r="AD110">
        <v>17</v>
      </c>
      <c r="AE110">
        <v>0</v>
      </c>
      <c r="AF110">
        <v>0</v>
      </c>
      <c r="AG110">
        <v>0</v>
      </c>
      <c r="AH110" t="s">
        <v>365</v>
      </c>
      <c r="AI110" s="1">
        <v>44743.708055555559</v>
      </c>
      <c r="AJ110">
        <v>432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17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288</v>
      </c>
      <c r="BG110">
        <v>210</v>
      </c>
      <c r="BH110" t="s">
        <v>275</v>
      </c>
    </row>
    <row r="111" spans="1:60">
      <c r="A111" t="s">
        <v>366</v>
      </c>
      <c r="B111" t="s">
        <v>82</v>
      </c>
      <c r="C111" t="s">
        <v>367</v>
      </c>
      <c r="D111" t="s">
        <v>84</v>
      </c>
      <c r="E111" s="2" t="str">
        <f>HYPERLINK("capsilon://?command=openfolder&amp;siteaddress=FAM.docvelocity-na8.net&amp;folderid=FXF31168F7-C032-9D18-A19A-226B89A07895","FX220737")</f>
        <v>FX220737</v>
      </c>
      <c r="F111" t="s">
        <v>19</v>
      </c>
      <c r="G111" t="s">
        <v>19</v>
      </c>
      <c r="H111" t="s">
        <v>85</v>
      </c>
      <c r="I111" t="s">
        <v>368</v>
      </c>
      <c r="J111">
        <v>66</v>
      </c>
      <c r="K111" t="s">
        <v>87</v>
      </c>
      <c r="L111" t="s">
        <v>88</v>
      </c>
      <c r="M111" t="s">
        <v>89</v>
      </c>
      <c r="N111">
        <v>2</v>
      </c>
      <c r="O111" s="1">
        <v>44753.609675925924</v>
      </c>
      <c r="P111" s="1">
        <v>44753.662418981483</v>
      </c>
      <c r="Q111">
        <v>3120</v>
      </c>
      <c r="R111">
        <v>1437</v>
      </c>
      <c r="S111" t="b">
        <v>0</v>
      </c>
      <c r="T111" t="s">
        <v>90</v>
      </c>
      <c r="U111" t="b">
        <v>0</v>
      </c>
      <c r="V111" t="s">
        <v>98</v>
      </c>
      <c r="W111" s="1">
        <v>44753.630902777775</v>
      </c>
      <c r="X111">
        <v>1125</v>
      </c>
      <c r="Y111">
        <v>52</v>
      </c>
      <c r="Z111">
        <v>0</v>
      </c>
      <c r="AA111">
        <v>52</v>
      </c>
      <c r="AB111">
        <v>0</v>
      </c>
      <c r="AC111">
        <v>32</v>
      </c>
      <c r="AD111">
        <v>14</v>
      </c>
      <c r="AE111">
        <v>0</v>
      </c>
      <c r="AF111">
        <v>0</v>
      </c>
      <c r="AG111">
        <v>0</v>
      </c>
      <c r="AH111" t="s">
        <v>130</v>
      </c>
      <c r="AI111" s="1">
        <v>44753.662418981483</v>
      </c>
      <c r="AJ111">
        <v>197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13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314</v>
      </c>
      <c r="BG111">
        <v>75</v>
      </c>
      <c r="BH111" t="s">
        <v>94</v>
      </c>
    </row>
    <row r="112" spans="1:60">
      <c r="A112" t="s">
        <v>369</v>
      </c>
      <c r="B112" t="s">
        <v>82</v>
      </c>
      <c r="C112" t="s">
        <v>367</v>
      </c>
      <c r="D112" t="s">
        <v>84</v>
      </c>
      <c r="E112" s="2" t="str">
        <f>HYPERLINK("capsilon://?command=openfolder&amp;siteaddress=FAM.docvelocity-na8.net&amp;folderid=FXF31168F7-C032-9D18-A19A-226B89A07895","FX220737")</f>
        <v>FX220737</v>
      </c>
      <c r="F112" t="s">
        <v>19</v>
      </c>
      <c r="G112" t="s">
        <v>19</v>
      </c>
      <c r="H112" t="s">
        <v>85</v>
      </c>
      <c r="I112" t="s">
        <v>370</v>
      </c>
      <c r="J112">
        <v>66</v>
      </c>
      <c r="K112" t="s">
        <v>87</v>
      </c>
      <c r="L112" t="s">
        <v>88</v>
      </c>
      <c r="M112" t="s">
        <v>89</v>
      </c>
      <c r="N112">
        <v>2</v>
      </c>
      <c r="O112" s="1">
        <v>44753.609791666669</v>
      </c>
      <c r="P112" s="1">
        <v>44753.625810185185</v>
      </c>
      <c r="Q112">
        <v>848</v>
      </c>
      <c r="R112">
        <v>536</v>
      </c>
      <c r="S112" t="b">
        <v>0</v>
      </c>
      <c r="T112" t="s">
        <v>90</v>
      </c>
      <c r="U112" t="b">
        <v>0</v>
      </c>
      <c r="V112" t="s">
        <v>121</v>
      </c>
      <c r="W112" s="1">
        <v>44753.616076388891</v>
      </c>
      <c r="X112">
        <v>180</v>
      </c>
      <c r="Y112">
        <v>52</v>
      </c>
      <c r="Z112">
        <v>0</v>
      </c>
      <c r="AA112">
        <v>52</v>
      </c>
      <c r="AB112">
        <v>0</v>
      </c>
      <c r="AC112">
        <v>2</v>
      </c>
      <c r="AD112">
        <v>14</v>
      </c>
      <c r="AE112">
        <v>0</v>
      </c>
      <c r="AF112">
        <v>0</v>
      </c>
      <c r="AG112">
        <v>0</v>
      </c>
      <c r="AH112" t="s">
        <v>130</v>
      </c>
      <c r="AI112" s="1">
        <v>44753.625810185185</v>
      </c>
      <c r="AJ112">
        <v>356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13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314</v>
      </c>
      <c r="BG112">
        <v>23</v>
      </c>
      <c r="BH112" t="s">
        <v>94</v>
      </c>
    </row>
    <row r="113" spans="1:60">
      <c r="A113" t="s">
        <v>371</v>
      </c>
      <c r="B113" t="s">
        <v>82</v>
      </c>
      <c r="C113" t="s">
        <v>372</v>
      </c>
      <c r="D113" t="s">
        <v>84</v>
      </c>
      <c r="E113" s="2" t="str">
        <f>HYPERLINK("capsilon://?command=openfolder&amp;siteaddress=FAM.docvelocity-na8.net&amp;folderid=FXF6DC23BA-A3E8-1A43-432F-8F257333E9A4","FX22051986")</f>
        <v>FX22051986</v>
      </c>
      <c r="F113" t="s">
        <v>19</v>
      </c>
      <c r="G113" t="s">
        <v>19</v>
      </c>
      <c r="H113" t="s">
        <v>85</v>
      </c>
      <c r="I113" t="s">
        <v>373</v>
      </c>
      <c r="J113">
        <v>30</v>
      </c>
      <c r="K113" t="s">
        <v>87</v>
      </c>
      <c r="L113" t="s">
        <v>88</v>
      </c>
      <c r="M113" t="s">
        <v>89</v>
      </c>
      <c r="N113">
        <v>2</v>
      </c>
      <c r="O113" s="1">
        <v>44743.572060185186</v>
      </c>
      <c r="P113" s="1">
        <v>44743.58929398148</v>
      </c>
      <c r="Q113">
        <v>1352</v>
      </c>
      <c r="R113">
        <v>137</v>
      </c>
      <c r="S113" t="b">
        <v>0</v>
      </c>
      <c r="T113" t="s">
        <v>90</v>
      </c>
      <c r="U113" t="b">
        <v>0</v>
      </c>
      <c r="V113" t="s">
        <v>128</v>
      </c>
      <c r="W113" s="1">
        <v>44743.588263888887</v>
      </c>
      <c r="X113">
        <v>92</v>
      </c>
      <c r="Y113">
        <v>11</v>
      </c>
      <c r="Z113">
        <v>0</v>
      </c>
      <c r="AA113">
        <v>11</v>
      </c>
      <c r="AB113">
        <v>0</v>
      </c>
      <c r="AC113">
        <v>0</v>
      </c>
      <c r="AD113">
        <v>19</v>
      </c>
      <c r="AE113">
        <v>0</v>
      </c>
      <c r="AF113">
        <v>0</v>
      </c>
      <c r="AG113">
        <v>0</v>
      </c>
      <c r="AH113" t="s">
        <v>92</v>
      </c>
      <c r="AI113" s="1">
        <v>44743.58929398148</v>
      </c>
      <c r="AJ113">
        <v>45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19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288</v>
      </c>
      <c r="BG113">
        <v>24</v>
      </c>
      <c r="BH113" t="s">
        <v>94</v>
      </c>
    </row>
    <row r="114" spans="1:60">
      <c r="A114" t="s">
        <v>374</v>
      </c>
      <c r="B114" t="s">
        <v>82</v>
      </c>
      <c r="C114" t="s">
        <v>375</v>
      </c>
      <c r="D114" t="s">
        <v>84</v>
      </c>
      <c r="E114" s="2" t="str">
        <f>HYPERLINK("capsilon://?command=openfolder&amp;siteaddress=FAM.docvelocity-na8.net&amp;folderid=FX78FE5BE9-8AA7-6D1B-E3F4-65B86536AB1B","FX22061608")</f>
        <v>FX22061608</v>
      </c>
      <c r="F114" t="s">
        <v>19</v>
      </c>
      <c r="G114" t="s">
        <v>19</v>
      </c>
      <c r="H114" t="s">
        <v>85</v>
      </c>
      <c r="I114" t="s">
        <v>376</v>
      </c>
      <c r="J114">
        <v>33</v>
      </c>
      <c r="K114" t="s">
        <v>87</v>
      </c>
      <c r="L114" t="s">
        <v>88</v>
      </c>
      <c r="M114" t="s">
        <v>89</v>
      </c>
      <c r="N114">
        <v>2</v>
      </c>
      <c r="O114" s="1">
        <v>44753.616203703707</v>
      </c>
      <c r="P114" s="1">
        <v>44753.626585648148</v>
      </c>
      <c r="Q114">
        <v>751</v>
      </c>
      <c r="R114">
        <v>146</v>
      </c>
      <c r="S114" t="b">
        <v>0</v>
      </c>
      <c r="T114" t="s">
        <v>90</v>
      </c>
      <c r="U114" t="b">
        <v>0</v>
      </c>
      <c r="V114" t="s">
        <v>121</v>
      </c>
      <c r="W114" s="1">
        <v>44753.617210648146</v>
      </c>
      <c r="X114">
        <v>80</v>
      </c>
      <c r="Y114">
        <v>9</v>
      </c>
      <c r="Z114">
        <v>0</v>
      </c>
      <c r="AA114">
        <v>9</v>
      </c>
      <c r="AB114">
        <v>0</v>
      </c>
      <c r="AC114">
        <v>0</v>
      </c>
      <c r="AD114">
        <v>24</v>
      </c>
      <c r="AE114">
        <v>0</v>
      </c>
      <c r="AF114">
        <v>0</v>
      </c>
      <c r="AG114">
        <v>0</v>
      </c>
      <c r="AH114" t="s">
        <v>130</v>
      </c>
      <c r="AI114" s="1">
        <v>44753.626585648148</v>
      </c>
      <c r="AJ114">
        <v>66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24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314</v>
      </c>
      <c r="BG114">
        <v>14</v>
      </c>
      <c r="BH114" t="s">
        <v>94</v>
      </c>
    </row>
    <row r="115" spans="1:60">
      <c r="A115" t="s">
        <v>377</v>
      </c>
      <c r="B115" t="s">
        <v>82</v>
      </c>
      <c r="C115" t="s">
        <v>378</v>
      </c>
      <c r="D115" t="s">
        <v>84</v>
      </c>
      <c r="E115" s="2" t="str">
        <f>HYPERLINK("capsilon://?command=openfolder&amp;siteaddress=FAM.docvelocity-na8.net&amp;folderid=FXEF63E331-C60A-56BF-6632-DAC5ABCC4993","FX22067081")</f>
        <v>FX22067081</v>
      </c>
      <c r="F115" t="s">
        <v>19</v>
      </c>
      <c r="G115" t="s">
        <v>19</v>
      </c>
      <c r="H115" t="s">
        <v>85</v>
      </c>
      <c r="I115" t="s">
        <v>379</v>
      </c>
      <c r="J115">
        <v>66</v>
      </c>
      <c r="K115" t="s">
        <v>87</v>
      </c>
      <c r="L115" t="s">
        <v>88</v>
      </c>
      <c r="M115" t="s">
        <v>89</v>
      </c>
      <c r="N115">
        <v>2</v>
      </c>
      <c r="O115" s="1">
        <v>44753.620706018519</v>
      </c>
      <c r="P115" s="1">
        <v>44753.667025462964</v>
      </c>
      <c r="Q115">
        <v>3474</v>
      </c>
      <c r="R115">
        <v>528</v>
      </c>
      <c r="S115" t="b">
        <v>0</v>
      </c>
      <c r="T115" t="s">
        <v>90</v>
      </c>
      <c r="U115" t="b">
        <v>0</v>
      </c>
      <c r="V115" t="s">
        <v>128</v>
      </c>
      <c r="W115" s="1">
        <v>44753.644456018519</v>
      </c>
      <c r="X115">
        <v>34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66</v>
      </c>
      <c r="AE115">
        <v>0</v>
      </c>
      <c r="AF115">
        <v>0</v>
      </c>
      <c r="AG115">
        <v>0</v>
      </c>
      <c r="AH115" t="s">
        <v>130</v>
      </c>
      <c r="AI115" s="1">
        <v>44753.667025462964</v>
      </c>
      <c r="AJ115">
        <v>398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66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314</v>
      </c>
      <c r="BG115">
        <v>66</v>
      </c>
      <c r="BH115" t="s">
        <v>94</v>
      </c>
    </row>
    <row r="116" spans="1:60">
      <c r="A116" t="s">
        <v>380</v>
      </c>
      <c r="B116" t="s">
        <v>82</v>
      </c>
      <c r="C116" t="s">
        <v>240</v>
      </c>
      <c r="D116" t="s">
        <v>84</v>
      </c>
      <c r="E116" s="2" t="str">
        <f>HYPERLINK("capsilon://?command=openfolder&amp;siteaddress=FAM.docvelocity-na8.net&amp;folderid=FX90C52D1C-DFC7-FB6D-D7B5-ED015252D31E","FX22069480")</f>
        <v>FX22069480</v>
      </c>
      <c r="F116" t="s">
        <v>19</v>
      </c>
      <c r="G116" t="s">
        <v>19</v>
      </c>
      <c r="H116" t="s">
        <v>85</v>
      </c>
      <c r="I116" t="s">
        <v>381</v>
      </c>
      <c r="J116">
        <v>66</v>
      </c>
      <c r="K116" t="s">
        <v>87</v>
      </c>
      <c r="L116" t="s">
        <v>88</v>
      </c>
      <c r="M116" t="s">
        <v>89</v>
      </c>
      <c r="N116">
        <v>2</v>
      </c>
      <c r="O116" s="1">
        <v>44753.621238425927</v>
      </c>
      <c r="P116" s="1">
        <v>44753.669305555559</v>
      </c>
      <c r="Q116">
        <v>3159</v>
      </c>
      <c r="R116">
        <v>994</v>
      </c>
      <c r="S116" t="b">
        <v>0</v>
      </c>
      <c r="T116" t="s">
        <v>90</v>
      </c>
      <c r="U116" t="b">
        <v>0</v>
      </c>
      <c r="V116" t="s">
        <v>98</v>
      </c>
      <c r="W116" s="1">
        <v>44753.6406712963</v>
      </c>
      <c r="X116">
        <v>798</v>
      </c>
      <c r="Y116">
        <v>52</v>
      </c>
      <c r="Z116">
        <v>0</v>
      </c>
      <c r="AA116">
        <v>52</v>
      </c>
      <c r="AB116">
        <v>0</v>
      </c>
      <c r="AC116">
        <v>3</v>
      </c>
      <c r="AD116">
        <v>14</v>
      </c>
      <c r="AE116">
        <v>0</v>
      </c>
      <c r="AF116">
        <v>0</v>
      </c>
      <c r="AG116">
        <v>0</v>
      </c>
      <c r="AH116" t="s">
        <v>130</v>
      </c>
      <c r="AI116" s="1">
        <v>44753.669305555559</v>
      </c>
      <c r="AJ116">
        <v>196</v>
      </c>
      <c r="AK116">
        <v>1</v>
      </c>
      <c r="AL116">
        <v>0</v>
      </c>
      <c r="AM116">
        <v>1</v>
      </c>
      <c r="AN116">
        <v>0</v>
      </c>
      <c r="AO116">
        <v>1</v>
      </c>
      <c r="AP116">
        <v>13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314</v>
      </c>
      <c r="BG116">
        <v>69</v>
      </c>
      <c r="BH116" t="s">
        <v>94</v>
      </c>
    </row>
    <row r="117" spans="1:60">
      <c r="A117" t="s">
        <v>382</v>
      </c>
      <c r="B117" t="s">
        <v>82</v>
      </c>
      <c r="C117" t="s">
        <v>383</v>
      </c>
      <c r="D117" t="s">
        <v>84</v>
      </c>
      <c r="E117" s="2" t="str">
        <f>HYPERLINK("capsilon://?command=openfolder&amp;siteaddress=FAM.docvelocity-na8.net&amp;folderid=FXDA34CB9B-F708-15A4-6E51-F4A6902C0A67","FX22071126")</f>
        <v>FX22071126</v>
      </c>
      <c r="F117" t="s">
        <v>19</v>
      </c>
      <c r="G117" t="s">
        <v>19</v>
      </c>
      <c r="H117" t="s">
        <v>85</v>
      </c>
      <c r="I117" t="s">
        <v>384</v>
      </c>
      <c r="J117">
        <v>30</v>
      </c>
      <c r="K117" t="s">
        <v>87</v>
      </c>
      <c r="L117" t="s">
        <v>88</v>
      </c>
      <c r="M117" t="s">
        <v>89</v>
      </c>
      <c r="N117">
        <v>2</v>
      </c>
      <c r="O117" s="1">
        <v>44753.625231481485</v>
      </c>
      <c r="P117" s="1">
        <v>44753.669895833336</v>
      </c>
      <c r="Q117">
        <v>3741</v>
      </c>
      <c r="R117">
        <v>118</v>
      </c>
      <c r="S117" t="b">
        <v>0</v>
      </c>
      <c r="T117" t="s">
        <v>90</v>
      </c>
      <c r="U117" t="b">
        <v>0</v>
      </c>
      <c r="V117" t="s">
        <v>128</v>
      </c>
      <c r="W117" s="1">
        <v>44753.645011574074</v>
      </c>
      <c r="X117">
        <v>47</v>
      </c>
      <c r="Y117">
        <v>9</v>
      </c>
      <c r="Z117">
        <v>0</v>
      </c>
      <c r="AA117">
        <v>9</v>
      </c>
      <c r="AB117">
        <v>0</v>
      </c>
      <c r="AC117">
        <v>1</v>
      </c>
      <c r="AD117">
        <v>21</v>
      </c>
      <c r="AE117">
        <v>0</v>
      </c>
      <c r="AF117">
        <v>0</v>
      </c>
      <c r="AG117">
        <v>0</v>
      </c>
      <c r="AH117" t="s">
        <v>130</v>
      </c>
      <c r="AI117" s="1">
        <v>44753.669895833336</v>
      </c>
      <c r="AJ117">
        <v>50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314</v>
      </c>
      <c r="BG117">
        <v>64</v>
      </c>
      <c r="BH117" t="s">
        <v>94</v>
      </c>
    </row>
    <row r="118" spans="1:60">
      <c r="A118" t="s">
        <v>385</v>
      </c>
      <c r="B118" t="s">
        <v>82</v>
      </c>
      <c r="C118" t="s">
        <v>367</v>
      </c>
      <c r="D118" t="s">
        <v>84</v>
      </c>
      <c r="E118" s="2" t="str">
        <f>HYPERLINK("capsilon://?command=openfolder&amp;siteaddress=FAM.docvelocity-na8.net&amp;folderid=FXF31168F7-C032-9D18-A19A-226B89A07895","FX220737")</f>
        <v>FX220737</v>
      </c>
      <c r="F118" t="s">
        <v>19</v>
      </c>
      <c r="G118" t="s">
        <v>19</v>
      </c>
      <c r="H118" t="s">
        <v>85</v>
      </c>
      <c r="I118" t="s">
        <v>386</v>
      </c>
      <c r="J118">
        <v>30</v>
      </c>
      <c r="K118" t="s">
        <v>87</v>
      </c>
      <c r="L118" t="s">
        <v>88</v>
      </c>
      <c r="M118" t="s">
        <v>89</v>
      </c>
      <c r="N118">
        <v>2</v>
      </c>
      <c r="O118" s="1">
        <v>44753.630243055559</v>
      </c>
      <c r="P118" s="1">
        <v>44753.670937499999</v>
      </c>
      <c r="Q118">
        <v>3337</v>
      </c>
      <c r="R118">
        <v>179</v>
      </c>
      <c r="S118" t="b">
        <v>0</v>
      </c>
      <c r="T118" t="s">
        <v>90</v>
      </c>
      <c r="U118" t="b">
        <v>0</v>
      </c>
      <c r="V118" t="s">
        <v>128</v>
      </c>
      <c r="W118" s="1">
        <v>44753.645983796298</v>
      </c>
      <c r="X118">
        <v>83</v>
      </c>
      <c r="Y118">
        <v>11</v>
      </c>
      <c r="Z118">
        <v>0</v>
      </c>
      <c r="AA118">
        <v>11</v>
      </c>
      <c r="AB118">
        <v>0</v>
      </c>
      <c r="AC118">
        <v>2</v>
      </c>
      <c r="AD118">
        <v>19</v>
      </c>
      <c r="AE118">
        <v>0</v>
      </c>
      <c r="AF118">
        <v>0</v>
      </c>
      <c r="AG118">
        <v>0</v>
      </c>
      <c r="AH118" t="s">
        <v>130</v>
      </c>
      <c r="AI118" s="1">
        <v>44753.670937499999</v>
      </c>
      <c r="AJ118">
        <v>89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19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314</v>
      </c>
      <c r="BG118">
        <v>58</v>
      </c>
      <c r="BH118" t="s">
        <v>94</v>
      </c>
    </row>
    <row r="119" spans="1:60">
      <c r="A119" t="s">
        <v>387</v>
      </c>
      <c r="B119" t="s">
        <v>82</v>
      </c>
      <c r="C119" t="s">
        <v>372</v>
      </c>
      <c r="D119" t="s">
        <v>84</v>
      </c>
      <c r="E119" s="2" t="str">
        <f>HYPERLINK("capsilon://?command=openfolder&amp;siteaddress=FAM.docvelocity-na8.net&amp;folderid=FXF6DC23BA-A3E8-1A43-432F-8F257333E9A4","FX22051986")</f>
        <v>FX22051986</v>
      </c>
      <c r="F119" t="s">
        <v>19</v>
      </c>
      <c r="G119" t="s">
        <v>19</v>
      </c>
      <c r="H119" t="s">
        <v>85</v>
      </c>
      <c r="I119" t="s">
        <v>388</v>
      </c>
      <c r="J119">
        <v>74</v>
      </c>
      <c r="K119" t="s">
        <v>87</v>
      </c>
      <c r="L119" t="s">
        <v>88</v>
      </c>
      <c r="M119" t="s">
        <v>89</v>
      </c>
      <c r="N119">
        <v>2</v>
      </c>
      <c r="O119" s="1">
        <v>44743.577511574076</v>
      </c>
      <c r="P119" s="1">
        <v>44743.709293981483</v>
      </c>
      <c r="Q119">
        <v>11113</v>
      </c>
      <c r="R119">
        <v>273</v>
      </c>
      <c r="S119" t="b">
        <v>0</v>
      </c>
      <c r="T119" t="s">
        <v>90</v>
      </c>
      <c r="U119" t="b">
        <v>0</v>
      </c>
      <c r="V119" t="s">
        <v>128</v>
      </c>
      <c r="W119" s="1">
        <v>44743.590208333335</v>
      </c>
      <c r="X119">
        <v>167</v>
      </c>
      <c r="Y119">
        <v>48</v>
      </c>
      <c r="Z119">
        <v>0</v>
      </c>
      <c r="AA119">
        <v>48</v>
      </c>
      <c r="AB119">
        <v>0</v>
      </c>
      <c r="AC119">
        <v>6</v>
      </c>
      <c r="AD119">
        <v>26</v>
      </c>
      <c r="AE119">
        <v>0</v>
      </c>
      <c r="AF119">
        <v>0</v>
      </c>
      <c r="AG119">
        <v>0</v>
      </c>
      <c r="AH119" t="s">
        <v>365</v>
      </c>
      <c r="AI119" s="1">
        <v>44743.709293981483</v>
      </c>
      <c r="AJ119">
        <v>106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26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288</v>
      </c>
      <c r="BG119">
        <v>189</v>
      </c>
      <c r="BH119" t="s">
        <v>275</v>
      </c>
    </row>
    <row r="120" spans="1:60">
      <c r="A120" t="s">
        <v>389</v>
      </c>
      <c r="B120" t="s">
        <v>82</v>
      </c>
      <c r="C120" t="s">
        <v>190</v>
      </c>
      <c r="D120" t="s">
        <v>84</v>
      </c>
      <c r="E120" s="2" t="str">
        <f>HYPERLINK("capsilon://?command=openfolder&amp;siteaddress=FAM.docvelocity-na8.net&amp;folderid=FX9B632247-44D5-A7F5-F1EC-B607E57DBF30","FX2207921")</f>
        <v>FX2207921</v>
      </c>
      <c r="F120" t="s">
        <v>19</v>
      </c>
      <c r="G120" t="s">
        <v>19</v>
      </c>
      <c r="H120" t="s">
        <v>85</v>
      </c>
      <c r="I120" t="s">
        <v>390</v>
      </c>
      <c r="J120">
        <v>83</v>
      </c>
      <c r="K120" t="s">
        <v>87</v>
      </c>
      <c r="L120" t="s">
        <v>88</v>
      </c>
      <c r="M120" t="s">
        <v>89</v>
      </c>
      <c r="N120">
        <v>2</v>
      </c>
      <c r="O120" s="1">
        <v>44753.650150462963</v>
      </c>
      <c r="P120" s="1">
        <v>44753.691377314812</v>
      </c>
      <c r="Q120">
        <v>2644</v>
      </c>
      <c r="R120">
        <v>918</v>
      </c>
      <c r="S120" t="b">
        <v>0</v>
      </c>
      <c r="T120" t="s">
        <v>90</v>
      </c>
      <c r="U120" t="b">
        <v>0</v>
      </c>
      <c r="V120" t="s">
        <v>98</v>
      </c>
      <c r="W120" s="1">
        <v>44753.66028935185</v>
      </c>
      <c r="X120">
        <v>778</v>
      </c>
      <c r="Y120">
        <v>72</v>
      </c>
      <c r="Z120">
        <v>0</v>
      </c>
      <c r="AA120">
        <v>72</v>
      </c>
      <c r="AB120">
        <v>0</v>
      </c>
      <c r="AC120">
        <v>2</v>
      </c>
      <c r="AD120">
        <v>11</v>
      </c>
      <c r="AE120">
        <v>0</v>
      </c>
      <c r="AF120">
        <v>0</v>
      </c>
      <c r="AG120">
        <v>0</v>
      </c>
      <c r="AH120" t="s">
        <v>92</v>
      </c>
      <c r="AI120" s="1">
        <v>44753.691377314812</v>
      </c>
      <c r="AJ120">
        <v>129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11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314</v>
      </c>
      <c r="BG120">
        <v>59</v>
      </c>
      <c r="BH120" t="s">
        <v>94</v>
      </c>
    </row>
    <row r="121" spans="1:60">
      <c r="A121" t="s">
        <v>391</v>
      </c>
      <c r="B121" t="s">
        <v>82</v>
      </c>
      <c r="C121" t="s">
        <v>392</v>
      </c>
      <c r="D121" t="s">
        <v>84</v>
      </c>
      <c r="E121" s="2" t="str">
        <f>HYPERLINK("capsilon://?command=openfolder&amp;siteaddress=FAM.docvelocity-na8.net&amp;folderid=FXFC92FE4C-F6E7-759C-BD52-729905D1DEAE","FX22064623")</f>
        <v>FX22064623</v>
      </c>
      <c r="F121" t="s">
        <v>19</v>
      </c>
      <c r="G121" t="s">
        <v>19</v>
      </c>
      <c r="H121" t="s">
        <v>85</v>
      </c>
      <c r="I121" t="s">
        <v>393</v>
      </c>
      <c r="J121">
        <v>30</v>
      </c>
      <c r="K121" t="s">
        <v>87</v>
      </c>
      <c r="L121" t="s">
        <v>88</v>
      </c>
      <c r="M121" t="s">
        <v>89</v>
      </c>
      <c r="N121">
        <v>2</v>
      </c>
      <c r="O121" s="1">
        <v>44753.661550925928</v>
      </c>
      <c r="P121" s="1">
        <v>44753.691921296297</v>
      </c>
      <c r="Q121">
        <v>2308</v>
      </c>
      <c r="R121">
        <v>316</v>
      </c>
      <c r="S121" t="b">
        <v>0</v>
      </c>
      <c r="T121" t="s">
        <v>90</v>
      </c>
      <c r="U121" t="b">
        <v>0</v>
      </c>
      <c r="V121" t="s">
        <v>128</v>
      </c>
      <c r="W121" s="1">
        <v>44753.688020833331</v>
      </c>
      <c r="X121">
        <v>251</v>
      </c>
      <c r="Y121">
        <v>9</v>
      </c>
      <c r="Z121">
        <v>0</v>
      </c>
      <c r="AA121">
        <v>9</v>
      </c>
      <c r="AB121">
        <v>0</v>
      </c>
      <c r="AC121">
        <v>1</v>
      </c>
      <c r="AD121">
        <v>21</v>
      </c>
      <c r="AE121">
        <v>0</v>
      </c>
      <c r="AF121">
        <v>0</v>
      </c>
      <c r="AG121">
        <v>0</v>
      </c>
      <c r="AH121" t="s">
        <v>92</v>
      </c>
      <c r="AI121" s="1">
        <v>44753.691921296297</v>
      </c>
      <c r="AJ121">
        <v>46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314</v>
      </c>
      <c r="BG121">
        <v>43</v>
      </c>
      <c r="BH121" t="s">
        <v>94</v>
      </c>
    </row>
    <row r="122" spans="1:60">
      <c r="A122" t="s">
        <v>394</v>
      </c>
      <c r="B122" t="s">
        <v>82</v>
      </c>
      <c r="C122" t="s">
        <v>263</v>
      </c>
      <c r="D122" t="s">
        <v>84</v>
      </c>
      <c r="E122" s="2" t="str">
        <f>HYPERLINK("capsilon://?command=openfolder&amp;siteaddress=FAM.docvelocity-na8.net&amp;folderid=FXA9EBA18D-5FC9-064C-FD6A-13FB8CA818A2","FX220410138")</f>
        <v>FX220410138</v>
      </c>
      <c r="F122" t="s">
        <v>19</v>
      </c>
      <c r="G122" t="s">
        <v>19</v>
      </c>
      <c r="H122" t="s">
        <v>85</v>
      </c>
      <c r="I122" t="s">
        <v>395</v>
      </c>
      <c r="J122">
        <v>140</v>
      </c>
      <c r="K122" t="s">
        <v>87</v>
      </c>
      <c r="L122" t="s">
        <v>88</v>
      </c>
      <c r="M122" t="s">
        <v>89</v>
      </c>
      <c r="N122">
        <v>1</v>
      </c>
      <c r="O122" s="1">
        <v>44753.669432870367</v>
      </c>
      <c r="P122" s="1">
        <v>44753.711493055554</v>
      </c>
      <c r="Q122">
        <v>3446</v>
      </c>
      <c r="R122">
        <v>188</v>
      </c>
      <c r="S122" t="b">
        <v>0</v>
      </c>
      <c r="T122" t="s">
        <v>90</v>
      </c>
      <c r="U122" t="b">
        <v>0</v>
      </c>
      <c r="V122" t="s">
        <v>151</v>
      </c>
      <c r="W122" s="1">
        <v>44753.711493055554</v>
      </c>
      <c r="X122">
        <v>143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140</v>
      </c>
      <c r="AE122">
        <v>105</v>
      </c>
      <c r="AF122">
        <v>0</v>
      </c>
      <c r="AG122">
        <v>7</v>
      </c>
      <c r="AH122" t="s">
        <v>90</v>
      </c>
      <c r="AI122" t="s">
        <v>90</v>
      </c>
      <c r="AJ122" t="s">
        <v>90</v>
      </c>
      <c r="AK122" t="s">
        <v>90</v>
      </c>
      <c r="AL122" t="s">
        <v>90</v>
      </c>
      <c r="AM122" t="s">
        <v>90</v>
      </c>
      <c r="AN122" t="s">
        <v>90</v>
      </c>
      <c r="AO122" t="s">
        <v>90</v>
      </c>
      <c r="AP122" t="s">
        <v>90</v>
      </c>
      <c r="AQ122" t="s">
        <v>90</v>
      </c>
      <c r="AR122" t="s">
        <v>90</v>
      </c>
      <c r="AS122" t="s">
        <v>90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314</v>
      </c>
      <c r="BG122">
        <v>60</v>
      </c>
      <c r="BH122" t="s">
        <v>94</v>
      </c>
    </row>
    <row r="123" spans="1:60">
      <c r="A123" t="s">
        <v>396</v>
      </c>
      <c r="B123" t="s">
        <v>82</v>
      </c>
      <c r="C123" t="s">
        <v>263</v>
      </c>
      <c r="D123" t="s">
        <v>84</v>
      </c>
      <c r="E123" s="2" t="str">
        <f>HYPERLINK("capsilon://?command=openfolder&amp;siteaddress=FAM.docvelocity-na8.net&amp;folderid=FXA9EBA18D-5FC9-064C-FD6A-13FB8CA818A2","FX220410138")</f>
        <v>FX220410138</v>
      </c>
      <c r="F123" t="s">
        <v>19</v>
      </c>
      <c r="G123" t="s">
        <v>19</v>
      </c>
      <c r="H123" t="s">
        <v>85</v>
      </c>
      <c r="I123" t="s">
        <v>397</v>
      </c>
      <c r="J123">
        <v>112</v>
      </c>
      <c r="K123" t="s">
        <v>87</v>
      </c>
      <c r="L123" t="s">
        <v>88</v>
      </c>
      <c r="M123" t="s">
        <v>89</v>
      </c>
      <c r="N123">
        <v>1</v>
      </c>
      <c r="O123" s="1">
        <v>44753.669803240744</v>
      </c>
      <c r="P123" s="1">
        <v>44753.713888888888</v>
      </c>
      <c r="Q123">
        <v>3556</v>
      </c>
      <c r="R123">
        <v>253</v>
      </c>
      <c r="S123" t="b">
        <v>0</v>
      </c>
      <c r="T123" t="s">
        <v>90</v>
      </c>
      <c r="U123" t="b">
        <v>0</v>
      </c>
      <c r="V123" t="s">
        <v>151</v>
      </c>
      <c r="W123" s="1">
        <v>44753.713888888888</v>
      </c>
      <c r="X123">
        <v>206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112</v>
      </c>
      <c r="AE123">
        <v>84</v>
      </c>
      <c r="AF123">
        <v>0</v>
      </c>
      <c r="AG123">
        <v>4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314</v>
      </c>
      <c r="BG123">
        <v>63</v>
      </c>
      <c r="BH123" t="s">
        <v>94</v>
      </c>
    </row>
    <row r="124" spans="1:60">
      <c r="A124" t="s">
        <v>398</v>
      </c>
      <c r="B124" t="s">
        <v>82</v>
      </c>
      <c r="C124" t="s">
        <v>399</v>
      </c>
      <c r="D124" t="s">
        <v>84</v>
      </c>
      <c r="E124" s="2" t="str">
        <f>HYPERLINK("capsilon://?command=openfolder&amp;siteaddress=FAM.docvelocity-na8.net&amp;folderid=FXA9C249F2-BF8B-C9D9-2461-12E07BC666DC","FX22064049")</f>
        <v>FX22064049</v>
      </c>
      <c r="F124" t="s">
        <v>19</v>
      </c>
      <c r="G124" t="s">
        <v>19</v>
      </c>
      <c r="H124" t="s">
        <v>85</v>
      </c>
      <c r="I124" t="s">
        <v>400</v>
      </c>
      <c r="J124">
        <v>112</v>
      </c>
      <c r="K124" t="s">
        <v>87</v>
      </c>
      <c r="L124" t="s">
        <v>88</v>
      </c>
      <c r="M124" t="s">
        <v>89</v>
      </c>
      <c r="N124">
        <v>2</v>
      </c>
      <c r="O124" s="1">
        <v>44753.712476851855</v>
      </c>
      <c r="P124" s="1">
        <v>44753.873472222222</v>
      </c>
      <c r="Q124">
        <v>13361</v>
      </c>
      <c r="R124">
        <v>549</v>
      </c>
      <c r="S124" t="b">
        <v>0</v>
      </c>
      <c r="T124" t="s">
        <v>90</v>
      </c>
      <c r="U124" t="b">
        <v>0</v>
      </c>
      <c r="V124" t="s">
        <v>401</v>
      </c>
      <c r="W124" s="1">
        <v>44753.87222222222</v>
      </c>
      <c r="X124">
        <v>287</v>
      </c>
      <c r="Y124">
        <v>65</v>
      </c>
      <c r="Z124">
        <v>0</v>
      </c>
      <c r="AA124">
        <v>65</v>
      </c>
      <c r="AB124">
        <v>21</v>
      </c>
      <c r="AC124">
        <v>0</v>
      </c>
      <c r="AD124">
        <v>47</v>
      </c>
      <c r="AE124">
        <v>0</v>
      </c>
      <c r="AF124">
        <v>0</v>
      </c>
      <c r="AG124">
        <v>0</v>
      </c>
      <c r="AH124" t="s">
        <v>402</v>
      </c>
      <c r="AI124" s="1">
        <v>44753.873472222222</v>
      </c>
      <c r="AJ124">
        <v>97</v>
      </c>
      <c r="AK124">
        <v>0</v>
      </c>
      <c r="AL124">
        <v>0</v>
      </c>
      <c r="AM124">
        <v>0</v>
      </c>
      <c r="AN124">
        <v>21</v>
      </c>
      <c r="AO124">
        <v>0</v>
      </c>
      <c r="AP124">
        <v>47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314</v>
      </c>
      <c r="BG124">
        <v>231</v>
      </c>
      <c r="BH124" t="s">
        <v>275</v>
      </c>
    </row>
    <row r="125" spans="1:60">
      <c r="A125" t="s">
        <v>403</v>
      </c>
      <c r="B125" t="s">
        <v>82</v>
      </c>
      <c r="C125" t="s">
        <v>263</v>
      </c>
      <c r="D125" t="s">
        <v>84</v>
      </c>
      <c r="E125" s="2" t="str">
        <f>HYPERLINK("capsilon://?command=openfolder&amp;siteaddress=FAM.docvelocity-na8.net&amp;folderid=FXA9EBA18D-5FC9-064C-FD6A-13FB8CA818A2","FX220410138")</f>
        <v>FX220410138</v>
      </c>
      <c r="F125" t="s">
        <v>19</v>
      </c>
      <c r="G125" t="s">
        <v>19</v>
      </c>
      <c r="H125" t="s">
        <v>85</v>
      </c>
      <c r="I125" t="s">
        <v>395</v>
      </c>
      <c r="J125">
        <v>196</v>
      </c>
      <c r="K125" t="s">
        <v>87</v>
      </c>
      <c r="L125" t="s">
        <v>88</v>
      </c>
      <c r="M125" t="s">
        <v>89</v>
      </c>
      <c r="N125">
        <v>2</v>
      </c>
      <c r="O125" s="1">
        <v>44753.712569444448</v>
      </c>
      <c r="P125" s="1">
        <v>44753.77920138889</v>
      </c>
      <c r="Q125">
        <v>4514</v>
      </c>
      <c r="R125">
        <v>1243</v>
      </c>
      <c r="S125" t="b">
        <v>0</v>
      </c>
      <c r="T125" t="s">
        <v>90</v>
      </c>
      <c r="U125" t="b">
        <v>1</v>
      </c>
      <c r="V125" t="s">
        <v>121</v>
      </c>
      <c r="W125" s="1">
        <v>44753.763344907406</v>
      </c>
      <c r="X125">
        <v>957</v>
      </c>
      <c r="Y125">
        <v>147</v>
      </c>
      <c r="Z125">
        <v>0</v>
      </c>
      <c r="AA125">
        <v>147</v>
      </c>
      <c r="AB125">
        <v>0</v>
      </c>
      <c r="AC125">
        <v>47</v>
      </c>
      <c r="AD125">
        <v>49</v>
      </c>
      <c r="AE125">
        <v>0</v>
      </c>
      <c r="AF125">
        <v>0</v>
      </c>
      <c r="AG125">
        <v>0</v>
      </c>
      <c r="AH125" t="s">
        <v>92</v>
      </c>
      <c r="AI125" s="1">
        <v>44753.77920138889</v>
      </c>
      <c r="AJ125">
        <v>279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49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314</v>
      </c>
      <c r="BG125">
        <v>95</v>
      </c>
      <c r="BH125" t="s">
        <v>94</v>
      </c>
    </row>
    <row r="126" spans="1:60">
      <c r="A126" t="s">
        <v>404</v>
      </c>
      <c r="B126" t="s">
        <v>82</v>
      </c>
      <c r="C126" t="s">
        <v>263</v>
      </c>
      <c r="D126" t="s">
        <v>84</v>
      </c>
      <c r="E126" s="2" t="str">
        <f>HYPERLINK("capsilon://?command=openfolder&amp;siteaddress=FAM.docvelocity-na8.net&amp;folderid=FXA9EBA18D-5FC9-064C-FD6A-13FB8CA818A2","FX220410138")</f>
        <v>FX220410138</v>
      </c>
      <c r="F126" t="s">
        <v>19</v>
      </c>
      <c r="G126" t="s">
        <v>19</v>
      </c>
      <c r="H126" t="s">
        <v>85</v>
      </c>
      <c r="I126" t="s">
        <v>397</v>
      </c>
      <c r="J126">
        <v>112</v>
      </c>
      <c r="K126" t="s">
        <v>87</v>
      </c>
      <c r="L126" t="s">
        <v>88</v>
      </c>
      <c r="M126" t="s">
        <v>89</v>
      </c>
      <c r="N126">
        <v>2</v>
      </c>
      <c r="O126" s="1">
        <v>44753.714849537035</v>
      </c>
      <c r="P126" s="1">
        <v>44753.780358796299</v>
      </c>
      <c r="Q126">
        <v>4929</v>
      </c>
      <c r="R126">
        <v>731</v>
      </c>
      <c r="S126" t="b">
        <v>0</v>
      </c>
      <c r="T126" t="s">
        <v>90</v>
      </c>
      <c r="U126" t="b">
        <v>1</v>
      </c>
      <c r="V126" t="s">
        <v>128</v>
      </c>
      <c r="W126" s="1">
        <v>44753.761481481481</v>
      </c>
      <c r="X126">
        <v>381</v>
      </c>
      <c r="Y126">
        <v>84</v>
      </c>
      <c r="Z126">
        <v>0</v>
      </c>
      <c r="AA126">
        <v>84</v>
      </c>
      <c r="AB126">
        <v>0</v>
      </c>
      <c r="AC126">
        <v>18</v>
      </c>
      <c r="AD126">
        <v>28</v>
      </c>
      <c r="AE126">
        <v>0</v>
      </c>
      <c r="AF126">
        <v>0</v>
      </c>
      <c r="AG126">
        <v>0</v>
      </c>
      <c r="AH126" t="s">
        <v>130</v>
      </c>
      <c r="AI126" s="1">
        <v>44753.780358796299</v>
      </c>
      <c r="AJ126">
        <v>306</v>
      </c>
      <c r="AK126">
        <v>2</v>
      </c>
      <c r="AL126">
        <v>0</v>
      </c>
      <c r="AM126">
        <v>2</v>
      </c>
      <c r="AN126">
        <v>0</v>
      </c>
      <c r="AO126">
        <v>2</v>
      </c>
      <c r="AP126">
        <v>26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314</v>
      </c>
      <c r="BG126">
        <v>94</v>
      </c>
      <c r="BH126" t="s">
        <v>94</v>
      </c>
    </row>
    <row r="127" spans="1:60">
      <c r="A127" t="s">
        <v>405</v>
      </c>
      <c r="B127" t="s">
        <v>82</v>
      </c>
      <c r="C127" t="s">
        <v>406</v>
      </c>
      <c r="D127" t="s">
        <v>84</v>
      </c>
      <c r="E127" s="2" t="str">
        <f>HYPERLINK("capsilon://?command=openfolder&amp;siteaddress=FAM.docvelocity-na8.net&amp;folderid=FX0D3AC7D1-51EA-80AA-7E59-956BA1ECB3AB","FX22066989")</f>
        <v>FX22066989</v>
      </c>
      <c r="F127" t="s">
        <v>19</v>
      </c>
      <c r="G127" t="s">
        <v>19</v>
      </c>
      <c r="H127" t="s">
        <v>85</v>
      </c>
      <c r="I127" t="s">
        <v>407</v>
      </c>
      <c r="J127">
        <v>30</v>
      </c>
      <c r="K127" t="s">
        <v>87</v>
      </c>
      <c r="L127" t="s">
        <v>88</v>
      </c>
      <c r="M127" t="s">
        <v>89</v>
      </c>
      <c r="N127">
        <v>2</v>
      </c>
      <c r="O127" s="1">
        <v>44753.745428240742</v>
      </c>
      <c r="P127" s="1">
        <v>44753.779780092591</v>
      </c>
      <c r="Q127">
        <v>2875</v>
      </c>
      <c r="R127">
        <v>93</v>
      </c>
      <c r="S127" t="b">
        <v>0</v>
      </c>
      <c r="T127" t="s">
        <v>90</v>
      </c>
      <c r="U127" t="b">
        <v>0</v>
      </c>
      <c r="V127" t="s">
        <v>128</v>
      </c>
      <c r="W127" s="1">
        <v>44753.762152777781</v>
      </c>
      <c r="X127">
        <v>44</v>
      </c>
      <c r="Y127">
        <v>9</v>
      </c>
      <c r="Z127">
        <v>0</v>
      </c>
      <c r="AA127">
        <v>9</v>
      </c>
      <c r="AB127">
        <v>0</v>
      </c>
      <c r="AC127">
        <v>1</v>
      </c>
      <c r="AD127">
        <v>21</v>
      </c>
      <c r="AE127">
        <v>0</v>
      </c>
      <c r="AF127">
        <v>0</v>
      </c>
      <c r="AG127">
        <v>0</v>
      </c>
      <c r="AH127" t="s">
        <v>92</v>
      </c>
      <c r="AI127" s="1">
        <v>44753.779780092591</v>
      </c>
      <c r="AJ127">
        <v>49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21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314</v>
      </c>
      <c r="BG127">
        <v>49</v>
      </c>
      <c r="BH127" t="s">
        <v>94</v>
      </c>
    </row>
    <row r="128" spans="1:60">
      <c r="A128" t="s">
        <v>408</v>
      </c>
      <c r="B128" t="s">
        <v>82</v>
      </c>
      <c r="C128" t="s">
        <v>409</v>
      </c>
      <c r="D128" t="s">
        <v>84</v>
      </c>
      <c r="E128" s="2" t="str">
        <f>HYPERLINK("capsilon://?command=openfolder&amp;siteaddress=FAM.docvelocity-na8.net&amp;folderid=FXD2ED405D-98EA-83BD-5568-16372345BB38","FX2109928")</f>
        <v>FX2109928</v>
      </c>
      <c r="F128" t="s">
        <v>19</v>
      </c>
      <c r="G128" t="s">
        <v>19</v>
      </c>
      <c r="H128" t="s">
        <v>85</v>
      </c>
      <c r="I128" t="s">
        <v>410</v>
      </c>
      <c r="J128">
        <v>0</v>
      </c>
      <c r="K128" t="s">
        <v>87</v>
      </c>
      <c r="L128" t="s">
        <v>88</v>
      </c>
      <c r="M128" t="s">
        <v>89</v>
      </c>
      <c r="N128">
        <v>2</v>
      </c>
      <c r="O128" s="1">
        <v>44753.74627314815</v>
      </c>
      <c r="P128" s="1">
        <v>44753.780960648146</v>
      </c>
      <c r="Q128">
        <v>2529</v>
      </c>
      <c r="R128">
        <v>468</v>
      </c>
      <c r="S128" t="b">
        <v>0</v>
      </c>
      <c r="T128" t="s">
        <v>90</v>
      </c>
      <c r="U128" t="b">
        <v>0</v>
      </c>
      <c r="V128" t="s">
        <v>105</v>
      </c>
      <c r="W128" s="1">
        <v>44753.766516203701</v>
      </c>
      <c r="X128">
        <v>342</v>
      </c>
      <c r="Y128">
        <v>37</v>
      </c>
      <c r="Z128">
        <v>0</v>
      </c>
      <c r="AA128">
        <v>37</v>
      </c>
      <c r="AB128">
        <v>0</v>
      </c>
      <c r="AC128">
        <v>30</v>
      </c>
      <c r="AD128">
        <v>-37</v>
      </c>
      <c r="AE128">
        <v>0</v>
      </c>
      <c r="AF128">
        <v>0</v>
      </c>
      <c r="AG128">
        <v>0</v>
      </c>
      <c r="AH128" t="s">
        <v>92</v>
      </c>
      <c r="AI128" s="1">
        <v>44753.780960648146</v>
      </c>
      <c r="AJ128">
        <v>101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-37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314</v>
      </c>
      <c r="BG128">
        <v>49</v>
      </c>
      <c r="BH128" t="s">
        <v>94</v>
      </c>
    </row>
    <row r="129" spans="1:60">
      <c r="A129" t="s">
        <v>411</v>
      </c>
      <c r="B129" t="s">
        <v>82</v>
      </c>
      <c r="C129" t="s">
        <v>409</v>
      </c>
      <c r="D129" t="s">
        <v>84</v>
      </c>
      <c r="E129" s="2" t="str">
        <f>HYPERLINK("capsilon://?command=openfolder&amp;siteaddress=FAM.docvelocity-na8.net&amp;folderid=FXD2ED405D-98EA-83BD-5568-16372345BB38","FX2109928")</f>
        <v>FX2109928</v>
      </c>
      <c r="F129" t="s">
        <v>19</v>
      </c>
      <c r="G129" t="s">
        <v>19</v>
      </c>
      <c r="H129" t="s">
        <v>85</v>
      </c>
      <c r="I129" t="s">
        <v>412</v>
      </c>
      <c r="J129">
        <v>30</v>
      </c>
      <c r="K129" t="s">
        <v>87</v>
      </c>
      <c r="L129" t="s">
        <v>88</v>
      </c>
      <c r="M129" t="s">
        <v>89</v>
      </c>
      <c r="N129">
        <v>2</v>
      </c>
      <c r="O129" s="1">
        <v>44753.746921296297</v>
      </c>
      <c r="P129" s="1">
        <v>44753.782013888886</v>
      </c>
      <c r="Q129">
        <v>2741</v>
      </c>
      <c r="R129">
        <v>291</v>
      </c>
      <c r="S129" t="b">
        <v>0</v>
      </c>
      <c r="T129" t="s">
        <v>90</v>
      </c>
      <c r="U129" t="b">
        <v>0</v>
      </c>
      <c r="V129" t="s">
        <v>121</v>
      </c>
      <c r="W129" s="1">
        <v>44753.765185185184</v>
      </c>
      <c r="X129">
        <v>129</v>
      </c>
      <c r="Y129">
        <v>21</v>
      </c>
      <c r="Z129">
        <v>0</v>
      </c>
      <c r="AA129">
        <v>21</v>
      </c>
      <c r="AB129">
        <v>0</v>
      </c>
      <c r="AC129">
        <v>1</v>
      </c>
      <c r="AD129">
        <v>9</v>
      </c>
      <c r="AE129">
        <v>0</v>
      </c>
      <c r="AF129">
        <v>0</v>
      </c>
      <c r="AG129">
        <v>0</v>
      </c>
      <c r="AH129" t="s">
        <v>130</v>
      </c>
      <c r="AI129" s="1">
        <v>44753.782013888886</v>
      </c>
      <c r="AJ129">
        <v>142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9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314</v>
      </c>
      <c r="BG129">
        <v>50</v>
      </c>
      <c r="BH129" t="s">
        <v>94</v>
      </c>
    </row>
    <row r="130" spans="1:60">
      <c r="A130" t="s">
        <v>413</v>
      </c>
      <c r="B130" t="s">
        <v>82</v>
      </c>
      <c r="C130" t="s">
        <v>414</v>
      </c>
      <c r="D130" t="s">
        <v>84</v>
      </c>
      <c r="E130" s="2" t="str">
        <f>HYPERLINK("capsilon://?command=openfolder&amp;siteaddress=FAM.docvelocity-na8.net&amp;folderid=FX3EE9F8BE-BAF9-9DA3-D5C0-EDE714B1EE32","FX22068228")</f>
        <v>FX22068228</v>
      </c>
      <c r="F130" t="s">
        <v>19</v>
      </c>
      <c r="G130" t="s">
        <v>19</v>
      </c>
      <c r="H130" t="s">
        <v>85</v>
      </c>
      <c r="I130" t="s">
        <v>415</v>
      </c>
      <c r="J130">
        <v>0</v>
      </c>
      <c r="K130" t="s">
        <v>87</v>
      </c>
      <c r="L130" t="s">
        <v>88</v>
      </c>
      <c r="M130" t="s">
        <v>89</v>
      </c>
      <c r="N130">
        <v>2</v>
      </c>
      <c r="O130" s="1">
        <v>44753.850393518522</v>
      </c>
      <c r="P130" s="1">
        <v>44753.87462962963</v>
      </c>
      <c r="Q130">
        <v>1665</v>
      </c>
      <c r="R130">
        <v>429</v>
      </c>
      <c r="S130" t="b">
        <v>0</v>
      </c>
      <c r="T130" t="s">
        <v>90</v>
      </c>
      <c r="U130" t="b">
        <v>0</v>
      </c>
      <c r="V130" t="s">
        <v>416</v>
      </c>
      <c r="W130" s="1">
        <v>44753.873460648145</v>
      </c>
      <c r="X130">
        <v>330</v>
      </c>
      <c r="Y130">
        <v>37</v>
      </c>
      <c r="Z130">
        <v>0</v>
      </c>
      <c r="AA130">
        <v>37</v>
      </c>
      <c r="AB130">
        <v>0</v>
      </c>
      <c r="AC130">
        <v>15</v>
      </c>
      <c r="AD130">
        <v>-37</v>
      </c>
      <c r="AE130">
        <v>0</v>
      </c>
      <c r="AF130">
        <v>0</v>
      </c>
      <c r="AG130">
        <v>0</v>
      </c>
      <c r="AH130" t="s">
        <v>402</v>
      </c>
      <c r="AI130" s="1">
        <v>44753.87462962963</v>
      </c>
      <c r="AJ130">
        <v>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-37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314</v>
      </c>
      <c r="BG130">
        <v>34</v>
      </c>
      <c r="BH130" t="s">
        <v>94</v>
      </c>
    </row>
    <row r="131" spans="1:60">
      <c r="A131" t="s">
        <v>417</v>
      </c>
      <c r="B131" t="s">
        <v>82</v>
      </c>
      <c r="C131" t="s">
        <v>119</v>
      </c>
      <c r="D131" t="s">
        <v>84</v>
      </c>
      <c r="E131" s="2" t="str">
        <f>HYPERLINK("capsilon://?command=openfolder&amp;siteaddress=FAM.docvelocity-na8.net&amp;folderid=FX89F32D9C-9E45-FD10-17F0-1184D9F777A3","FX22063023")</f>
        <v>FX22063023</v>
      </c>
      <c r="F131" t="s">
        <v>19</v>
      </c>
      <c r="G131" t="s">
        <v>19</v>
      </c>
      <c r="H131" t="s">
        <v>85</v>
      </c>
      <c r="I131" t="s">
        <v>418</v>
      </c>
      <c r="J131">
        <v>62</v>
      </c>
      <c r="K131" t="s">
        <v>87</v>
      </c>
      <c r="L131" t="s">
        <v>88</v>
      </c>
      <c r="M131" t="s">
        <v>89</v>
      </c>
      <c r="N131">
        <v>1</v>
      </c>
      <c r="O131" s="1">
        <v>44753.859594907408</v>
      </c>
      <c r="P131" s="1">
        <v>44753.874918981484</v>
      </c>
      <c r="Q131">
        <v>1091</v>
      </c>
      <c r="R131">
        <v>233</v>
      </c>
      <c r="S131" t="b">
        <v>0</v>
      </c>
      <c r="T131" t="s">
        <v>90</v>
      </c>
      <c r="U131" t="b">
        <v>0</v>
      </c>
      <c r="V131" t="s">
        <v>401</v>
      </c>
      <c r="W131" s="1">
        <v>44753.874918981484</v>
      </c>
      <c r="X131">
        <v>233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62</v>
      </c>
      <c r="AE131">
        <v>42</v>
      </c>
      <c r="AF131">
        <v>0</v>
      </c>
      <c r="AG131">
        <v>3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314</v>
      </c>
      <c r="BG131">
        <v>22</v>
      </c>
      <c r="BH131" t="s">
        <v>94</v>
      </c>
    </row>
    <row r="132" spans="1:60">
      <c r="A132" t="s">
        <v>419</v>
      </c>
      <c r="B132" t="s">
        <v>82</v>
      </c>
      <c r="C132" t="s">
        <v>119</v>
      </c>
      <c r="D132" t="s">
        <v>84</v>
      </c>
      <c r="E132" s="2" t="str">
        <f>HYPERLINK("capsilon://?command=openfolder&amp;siteaddress=FAM.docvelocity-na8.net&amp;folderid=FX89F32D9C-9E45-FD10-17F0-1184D9F777A3","FX22063023")</f>
        <v>FX22063023</v>
      </c>
      <c r="F132" t="s">
        <v>19</v>
      </c>
      <c r="G132" t="s">
        <v>19</v>
      </c>
      <c r="H132" t="s">
        <v>85</v>
      </c>
      <c r="I132" t="s">
        <v>418</v>
      </c>
      <c r="J132">
        <v>90</v>
      </c>
      <c r="K132" t="s">
        <v>87</v>
      </c>
      <c r="L132" t="s">
        <v>88</v>
      </c>
      <c r="M132" t="s">
        <v>89</v>
      </c>
      <c r="N132">
        <v>2</v>
      </c>
      <c r="O132" s="1">
        <v>44753.875983796293</v>
      </c>
      <c r="P132" s="1">
        <v>44753.914293981485</v>
      </c>
      <c r="Q132">
        <v>2871</v>
      </c>
      <c r="R132">
        <v>439</v>
      </c>
      <c r="S132" t="b">
        <v>0</v>
      </c>
      <c r="T132" t="s">
        <v>90</v>
      </c>
      <c r="U132" t="b">
        <v>1</v>
      </c>
      <c r="V132" t="s">
        <v>416</v>
      </c>
      <c r="W132" s="1">
        <v>44753.909189814818</v>
      </c>
      <c r="X132">
        <v>308</v>
      </c>
      <c r="Y132">
        <v>63</v>
      </c>
      <c r="Z132">
        <v>0</v>
      </c>
      <c r="AA132">
        <v>63</v>
      </c>
      <c r="AB132">
        <v>0</v>
      </c>
      <c r="AC132">
        <v>1</v>
      </c>
      <c r="AD132">
        <v>27</v>
      </c>
      <c r="AE132">
        <v>0</v>
      </c>
      <c r="AF132">
        <v>0</v>
      </c>
      <c r="AG132">
        <v>0</v>
      </c>
      <c r="AH132" t="s">
        <v>402</v>
      </c>
      <c r="AI132" s="1">
        <v>44753.914293981485</v>
      </c>
      <c r="AJ132">
        <v>95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27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314</v>
      </c>
      <c r="BG132">
        <v>55</v>
      </c>
      <c r="BH132" t="s">
        <v>94</v>
      </c>
    </row>
    <row r="133" spans="1:60">
      <c r="A133" t="s">
        <v>420</v>
      </c>
      <c r="B133" t="s">
        <v>82</v>
      </c>
      <c r="C133" t="s">
        <v>263</v>
      </c>
      <c r="D133" t="s">
        <v>84</v>
      </c>
      <c r="E133" s="2" t="str">
        <f>HYPERLINK("capsilon://?command=openfolder&amp;siteaddress=FAM.docvelocity-na8.net&amp;folderid=FXA9EBA18D-5FC9-064C-FD6A-13FB8CA818A2","FX220410138")</f>
        <v>FX220410138</v>
      </c>
      <c r="F133" t="s">
        <v>19</v>
      </c>
      <c r="G133" t="s">
        <v>19</v>
      </c>
      <c r="H133" t="s">
        <v>85</v>
      </c>
      <c r="I133" t="s">
        <v>421</v>
      </c>
      <c r="J133">
        <v>28</v>
      </c>
      <c r="K133" t="s">
        <v>87</v>
      </c>
      <c r="L133" t="s">
        <v>88</v>
      </c>
      <c r="M133" t="s">
        <v>89</v>
      </c>
      <c r="N133">
        <v>1</v>
      </c>
      <c r="O133" s="1">
        <v>44754.387766203705</v>
      </c>
      <c r="P133" s="1">
        <v>44754.397152777776</v>
      </c>
      <c r="Q133">
        <v>622</v>
      </c>
      <c r="R133">
        <v>189</v>
      </c>
      <c r="S133" t="b">
        <v>0</v>
      </c>
      <c r="T133" t="s">
        <v>90</v>
      </c>
      <c r="U133" t="b">
        <v>0</v>
      </c>
      <c r="V133" t="s">
        <v>183</v>
      </c>
      <c r="W133" s="1">
        <v>44754.397152777776</v>
      </c>
      <c r="X133">
        <v>189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28</v>
      </c>
      <c r="AE133">
        <v>21</v>
      </c>
      <c r="AF133">
        <v>0</v>
      </c>
      <c r="AG133">
        <v>4</v>
      </c>
      <c r="AH133" t="s">
        <v>90</v>
      </c>
      <c r="AI133" t="s">
        <v>90</v>
      </c>
      <c r="AJ133" t="s">
        <v>90</v>
      </c>
      <c r="AK133" t="s">
        <v>90</v>
      </c>
      <c r="AL133" t="s">
        <v>90</v>
      </c>
      <c r="AM133" t="s">
        <v>90</v>
      </c>
      <c r="AN133" t="s">
        <v>90</v>
      </c>
      <c r="AO133" t="s">
        <v>90</v>
      </c>
      <c r="AP133" t="s">
        <v>90</v>
      </c>
      <c r="AQ133" t="s">
        <v>90</v>
      </c>
      <c r="AR133" t="s">
        <v>90</v>
      </c>
      <c r="AS133" t="s">
        <v>90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422</v>
      </c>
      <c r="BG133">
        <v>13</v>
      </c>
      <c r="BH133" t="s">
        <v>94</v>
      </c>
    </row>
    <row r="134" spans="1:60">
      <c r="A134" t="s">
        <v>423</v>
      </c>
      <c r="B134" t="s">
        <v>82</v>
      </c>
      <c r="C134" t="s">
        <v>263</v>
      </c>
      <c r="D134" t="s">
        <v>84</v>
      </c>
      <c r="E134" s="2" t="str">
        <f>HYPERLINK("capsilon://?command=openfolder&amp;siteaddress=FAM.docvelocity-na8.net&amp;folderid=FXA9EBA18D-5FC9-064C-FD6A-13FB8CA818A2","FX220410138")</f>
        <v>FX220410138</v>
      </c>
      <c r="F134" t="s">
        <v>19</v>
      </c>
      <c r="G134" t="s">
        <v>19</v>
      </c>
      <c r="H134" t="s">
        <v>85</v>
      </c>
      <c r="I134" t="s">
        <v>421</v>
      </c>
      <c r="J134">
        <v>112</v>
      </c>
      <c r="K134" t="s">
        <v>87</v>
      </c>
      <c r="L134" t="s">
        <v>88</v>
      </c>
      <c r="M134" t="s">
        <v>89</v>
      </c>
      <c r="N134">
        <v>2</v>
      </c>
      <c r="O134" s="1">
        <v>44754.398148148146</v>
      </c>
      <c r="P134" s="1">
        <v>44754.437986111108</v>
      </c>
      <c r="Q134">
        <v>3036</v>
      </c>
      <c r="R134">
        <v>406</v>
      </c>
      <c r="S134" t="b">
        <v>0</v>
      </c>
      <c r="T134" t="s">
        <v>90</v>
      </c>
      <c r="U134" t="b">
        <v>1</v>
      </c>
      <c r="V134" t="s">
        <v>183</v>
      </c>
      <c r="W134" s="1">
        <v>44754.400937500002</v>
      </c>
      <c r="X134">
        <v>238</v>
      </c>
      <c r="Y134">
        <v>84</v>
      </c>
      <c r="Z134">
        <v>0</v>
      </c>
      <c r="AA134">
        <v>84</v>
      </c>
      <c r="AB134">
        <v>0</v>
      </c>
      <c r="AC134">
        <v>4</v>
      </c>
      <c r="AD134">
        <v>28</v>
      </c>
      <c r="AE134">
        <v>0</v>
      </c>
      <c r="AF134">
        <v>0</v>
      </c>
      <c r="AG134">
        <v>0</v>
      </c>
      <c r="AH134" t="s">
        <v>193</v>
      </c>
      <c r="AI134" s="1">
        <v>44754.437986111108</v>
      </c>
      <c r="AJ134">
        <v>168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28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422</v>
      </c>
      <c r="BG134">
        <v>57</v>
      </c>
      <c r="BH134" t="s">
        <v>94</v>
      </c>
    </row>
    <row r="135" spans="1:60">
      <c r="A135" t="s">
        <v>424</v>
      </c>
      <c r="B135" t="s">
        <v>82</v>
      </c>
      <c r="C135" t="s">
        <v>425</v>
      </c>
      <c r="D135" t="s">
        <v>84</v>
      </c>
      <c r="E135" s="2" t="str">
        <f>HYPERLINK("capsilon://?command=openfolder&amp;siteaddress=FAM.docvelocity-na8.net&amp;folderid=FX23D75D7F-75FA-C3AC-B180-4F7B2CBB7CC1","FX22062134")</f>
        <v>FX22062134</v>
      </c>
      <c r="F135" t="s">
        <v>19</v>
      </c>
      <c r="G135" t="s">
        <v>19</v>
      </c>
      <c r="H135" t="s">
        <v>85</v>
      </c>
      <c r="I135" t="s">
        <v>426</v>
      </c>
      <c r="J135">
        <v>66</v>
      </c>
      <c r="K135" t="s">
        <v>87</v>
      </c>
      <c r="L135" t="s">
        <v>88</v>
      </c>
      <c r="M135" t="s">
        <v>89</v>
      </c>
      <c r="N135">
        <v>2</v>
      </c>
      <c r="O135" s="1">
        <v>44754.413668981484</v>
      </c>
      <c r="P135" s="1">
        <v>44754.439560185187</v>
      </c>
      <c r="Q135">
        <v>1893</v>
      </c>
      <c r="R135">
        <v>344</v>
      </c>
      <c r="S135" t="b">
        <v>0</v>
      </c>
      <c r="T135" t="s">
        <v>90</v>
      </c>
      <c r="U135" t="b">
        <v>0</v>
      </c>
      <c r="V135" t="s">
        <v>183</v>
      </c>
      <c r="W135" s="1">
        <v>44754.426307870373</v>
      </c>
      <c r="X135">
        <v>205</v>
      </c>
      <c r="Y135">
        <v>52</v>
      </c>
      <c r="Z135">
        <v>0</v>
      </c>
      <c r="AA135">
        <v>52</v>
      </c>
      <c r="AB135">
        <v>0</v>
      </c>
      <c r="AC135">
        <v>7</v>
      </c>
      <c r="AD135">
        <v>14</v>
      </c>
      <c r="AE135">
        <v>0</v>
      </c>
      <c r="AF135">
        <v>0</v>
      </c>
      <c r="AG135">
        <v>0</v>
      </c>
      <c r="AH135" t="s">
        <v>193</v>
      </c>
      <c r="AI135" s="1">
        <v>44754.439560185187</v>
      </c>
      <c r="AJ135">
        <v>135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14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422</v>
      </c>
      <c r="BG135">
        <v>37</v>
      </c>
      <c r="BH135" t="s">
        <v>94</v>
      </c>
    </row>
    <row r="136" spans="1:60">
      <c r="A136" t="s">
        <v>427</v>
      </c>
      <c r="B136" t="s">
        <v>82</v>
      </c>
      <c r="C136" t="s">
        <v>428</v>
      </c>
      <c r="D136" t="s">
        <v>84</v>
      </c>
      <c r="E136" s="2" t="str">
        <f>HYPERLINK("capsilon://?command=openfolder&amp;siteaddress=FAM.docvelocity-na8.net&amp;folderid=FXDB3C1816-43E8-7F68-F32D-3ED77B05B928","FX22069087")</f>
        <v>FX22069087</v>
      </c>
      <c r="F136" t="s">
        <v>19</v>
      </c>
      <c r="G136" t="s">
        <v>19</v>
      </c>
      <c r="H136" t="s">
        <v>85</v>
      </c>
      <c r="I136" t="s">
        <v>429</v>
      </c>
      <c r="J136">
        <v>66</v>
      </c>
      <c r="K136" t="s">
        <v>87</v>
      </c>
      <c r="L136" t="s">
        <v>88</v>
      </c>
      <c r="M136" t="s">
        <v>89</v>
      </c>
      <c r="N136">
        <v>2</v>
      </c>
      <c r="O136" s="1">
        <v>44754.434074074074</v>
      </c>
      <c r="P136" s="1">
        <v>44754.462048611109</v>
      </c>
      <c r="Q136">
        <v>2103</v>
      </c>
      <c r="R136">
        <v>314</v>
      </c>
      <c r="S136" t="b">
        <v>0</v>
      </c>
      <c r="T136" t="s">
        <v>90</v>
      </c>
      <c r="U136" t="b">
        <v>0</v>
      </c>
      <c r="V136" t="s">
        <v>183</v>
      </c>
      <c r="W136" s="1">
        <v>44754.437986111108</v>
      </c>
      <c r="X136">
        <v>178</v>
      </c>
      <c r="Y136">
        <v>52</v>
      </c>
      <c r="Z136">
        <v>0</v>
      </c>
      <c r="AA136">
        <v>52</v>
      </c>
      <c r="AB136">
        <v>0</v>
      </c>
      <c r="AC136">
        <v>4</v>
      </c>
      <c r="AD136">
        <v>14</v>
      </c>
      <c r="AE136">
        <v>0</v>
      </c>
      <c r="AF136">
        <v>0</v>
      </c>
      <c r="AG136">
        <v>0</v>
      </c>
      <c r="AH136" t="s">
        <v>193</v>
      </c>
      <c r="AI136" s="1">
        <v>44754.462048611109</v>
      </c>
      <c r="AJ136">
        <v>125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422</v>
      </c>
      <c r="BG136">
        <v>40</v>
      </c>
      <c r="BH136" t="s">
        <v>94</v>
      </c>
    </row>
    <row r="137" spans="1:60">
      <c r="A137" t="s">
        <v>430</v>
      </c>
      <c r="B137" t="s">
        <v>82</v>
      </c>
      <c r="C137" t="s">
        <v>431</v>
      </c>
      <c r="D137" t="s">
        <v>84</v>
      </c>
      <c r="E137" s="2" t="str">
        <f>HYPERLINK("capsilon://?command=openfolder&amp;siteaddress=FAM.docvelocity-na8.net&amp;folderid=FX37763F42-2A42-B50C-1605-86846A436631","FX22057465")</f>
        <v>FX22057465</v>
      </c>
      <c r="F137" t="s">
        <v>19</v>
      </c>
      <c r="G137" t="s">
        <v>19</v>
      </c>
      <c r="H137" t="s">
        <v>85</v>
      </c>
      <c r="I137" t="s">
        <v>432</v>
      </c>
      <c r="J137">
        <v>66</v>
      </c>
      <c r="K137" t="s">
        <v>87</v>
      </c>
      <c r="L137" t="s">
        <v>88</v>
      </c>
      <c r="M137" t="s">
        <v>89</v>
      </c>
      <c r="N137">
        <v>2</v>
      </c>
      <c r="O137" s="1">
        <v>44754.437268518515</v>
      </c>
      <c r="P137" s="1">
        <v>44754.465115740742</v>
      </c>
      <c r="Q137">
        <v>1769</v>
      </c>
      <c r="R137">
        <v>637</v>
      </c>
      <c r="S137" t="b">
        <v>0</v>
      </c>
      <c r="T137" t="s">
        <v>90</v>
      </c>
      <c r="U137" t="b">
        <v>0</v>
      </c>
      <c r="V137" t="s">
        <v>183</v>
      </c>
      <c r="W137" s="1">
        <v>44754.442314814813</v>
      </c>
      <c r="X137">
        <v>373</v>
      </c>
      <c r="Y137">
        <v>52</v>
      </c>
      <c r="Z137">
        <v>0</v>
      </c>
      <c r="AA137">
        <v>52</v>
      </c>
      <c r="AB137">
        <v>0</v>
      </c>
      <c r="AC137">
        <v>10</v>
      </c>
      <c r="AD137">
        <v>14</v>
      </c>
      <c r="AE137">
        <v>0</v>
      </c>
      <c r="AF137">
        <v>0</v>
      </c>
      <c r="AG137">
        <v>0</v>
      </c>
      <c r="AH137" t="s">
        <v>193</v>
      </c>
      <c r="AI137" s="1">
        <v>44754.465115740742</v>
      </c>
      <c r="AJ137">
        <v>264</v>
      </c>
      <c r="AK137">
        <v>1</v>
      </c>
      <c r="AL137">
        <v>0</v>
      </c>
      <c r="AM137">
        <v>1</v>
      </c>
      <c r="AN137">
        <v>0</v>
      </c>
      <c r="AO137">
        <v>0</v>
      </c>
      <c r="AP137">
        <v>13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422</v>
      </c>
      <c r="BG137">
        <v>40</v>
      </c>
      <c r="BH137" t="s">
        <v>94</v>
      </c>
    </row>
    <row r="138" spans="1:60">
      <c r="A138" t="s">
        <v>433</v>
      </c>
      <c r="B138" t="s">
        <v>82</v>
      </c>
      <c r="C138" t="s">
        <v>434</v>
      </c>
      <c r="D138" t="s">
        <v>84</v>
      </c>
      <c r="E138" s="2" t="str">
        <f>HYPERLINK("capsilon://?command=openfolder&amp;siteaddress=FAM.docvelocity-na8.net&amp;folderid=FXE9C2AD97-5749-F128-A9AE-7B0F64E6258F","FX22062707")</f>
        <v>FX22062707</v>
      </c>
      <c r="F138" t="s">
        <v>19</v>
      </c>
      <c r="G138" t="s">
        <v>19</v>
      </c>
      <c r="H138" t="s">
        <v>85</v>
      </c>
      <c r="I138" t="s">
        <v>435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44754.439004629632</v>
      </c>
      <c r="P138" s="1">
        <v>44754.465983796297</v>
      </c>
      <c r="Q138">
        <v>2153</v>
      </c>
      <c r="R138">
        <v>178</v>
      </c>
      <c r="S138" t="b">
        <v>0</v>
      </c>
      <c r="T138" t="s">
        <v>90</v>
      </c>
      <c r="U138" t="b">
        <v>0</v>
      </c>
      <c r="V138" t="s">
        <v>183</v>
      </c>
      <c r="W138" s="1">
        <v>44754.443506944444</v>
      </c>
      <c r="X138">
        <v>103</v>
      </c>
      <c r="Y138">
        <v>21</v>
      </c>
      <c r="Z138">
        <v>0</v>
      </c>
      <c r="AA138">
        <v>21</v>
      </c>
      <c r="AB138">
        <v>0</v>
      </c>
      <c r="AC138">
        <v>1</v>
      </c>
      <c r="AD138">
        <v>7</v>
      </c>
      <c r="AE138">
        <v>0</v>
      </c>
      <c r="AF138">
        <v>0</v>
      </c>
      <c r="AG138">
        <v>0</v>
      </c>
      <c r="AH138" t="s">
        <v>193</v>
      </c>
      <c r="AI138" s="1">
        <v>44754.465983796297</v>
      </c>
      <c r="AJ138">
        <v>75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422</v>
      </c>
      <c r="BG138">
        <v>38</v>
      </c>
      <c r="BH138" t="s">
        <v>94</v>
      </c>
    </row>
    <row r="139" spans="1:60">
      <c r="A139" t="s">
        <v>436</v>
      </c>
      <c r="B139" t="s">
        <v>82</v>
      </c>
      <c r="C139" t="s">
        <v>434</v>
      </c>
      <c r="D139" t="s">
        <v>84</v>
      </c>
      <c r="E139" s="2" t="str">
        <f>HYPERLINK("capsilon://?command=openfolder&amp;siteaddress=FAM.docvelocity-na8.net&amp;folderid=FXE9C2AD97-5749-F128-A9AE-7B0F64E6258F","FX22062707")</f>
        <v>FX22062707</v>
      </c>
      <c r="F139" t="s">
        <v>19</v>
      </c>
      <c r="G139" t="s">
        <v>19</v>
      </c>
      <c r="H139" t="s">
        <v>85</v>
      </c>
      <c r="I139" t="s">
        <v>437</v>
      </c>
      <c r="J139">
        <v>58</v>
      </c>
      <c r="K139" t="s">
        <v>87</v>
      </c>
      <c r="L139" t="s">
        <v>88</v>
      </c>
      <c r="M139" t="s">
        <v>89</v>
      </c>
      <c r="N139">
        <v>2</v>
      </c>
      <c r="O139" s="1">
        <v>44754.440613425926</v>
      </c>
      <c r="P139" s="1">
        <v>44754.466967592591</v>
      </c>
      <c r="Q139">
        <v>2047</v>
      </c>
      <c r="R139">
        <v>230</v>
      </c>
      <c r="S139" t="b">
        <v>0</v>
      </c>
      <c r="T139" t="s">
        <v>90</v>
      </c>
      <c r="U139" t="b">
        <v>0</v>
      </c>
      <c r="V139" t="s">
        <v>183</v>
      </c>
      <c r="W139" s="1">
        <v>44754.445208333331</v>
      </c>
      <c r="X139">
        <v>146</v>
      </c>
      <c r="Y139">
        <v>21</v>
      </c>
      <c r="Z139">
        <v>0</v>
      </c>
      <c r="AA139">
        <v>21</v>
      </c>
      <c r="AB139">
        <v>21</v>
      </c>
      <c r="AC139">
        <v>0</v>
      </c>
      <c r="AD139">
        <v>37</v>
      </c>
      <c r="AE139">
        <v>0</v>
      </c>
      <c r="AF139">
        <v>0</v>
      </c>
      <c r="AG139">
        <v>0</v>
      </c>
      <c r="AH139" t="s">
        <v>193</v>
      </c>
      <c r="AI139" s="1">
        <v>44754.466967592591</v>
      </c>
      <c r="AJ139">
        <v>84</v>
      </c>
      <c r="AK139">
        <v>0</v>
      </c>
      <c r="AL139">
        <v>0</v>
      </c>
      <c r="AM139">
        <v>0</v>
      </c>
      <c r="AN139">
        <v>21</v>
      </c>
      <c r="AO139">
        <v>0</v>
      </c>
      <c r="AP139">
        <v>37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422</v>
      </c>
      <c r="BG139">
        <v>37</v>
      </c>
      <c r="BH139" t="s">
        <v>94</v>
      </c>
    </row>
    <row r="140" spans="1:60">
      <c r="A140" t="s">
        <v>438</v>
      </c>
      <c r="B140" t="s">
        <v>82</v>
      </c>
      <c r="C140" t="s">
        <v>434</v>
      </c>
      <c r="D140" t="s">
        <v>84</v>
      </c>
      <c r="E140" s="2" t="str">
        <f>HYPERLINK("capsilon://?command=openfolder&amp;siteaddress=FAM.docvelocity-na8.net&amp;folderid=FXE9C2AD97-5749-F128-A9AE-7B0F64E6258F","FX22062707")</f>
        <v>FX22062707</v>
      </c>
      <c r="F140" t="s">
        <v>19</v>
      </c>
      <c r="G140" t="s">
        <v>19</v>
      </c>
      <c r="H140" t="s">
        <v>85</v>
      </c>
      <c r="I140" t="s">
        <v>439</v>
      </c>
      <c r="J140">
        <v>28</v>
      </c>
      <c r="K140" t="s">
        <v>87</v>
      </c>
      <c r="L140" t="s">
        <v>88</v>
      </c>
      <c r="M140" t="s">
        <v>89</v>
      </c>
      <c r="N140">
        <v>2</v>
      </c>
      <c r="O140" s="1">
        <v>44754.440868055557</v>
      </c>
      <c r="P140" s="1">
        <v>44754.467569444445</v>
      </c>
      <c r="Q140">
        <v>2178</v>
      </c>
      <c r="R140">
        <v>129</v>
      </c>
      <c r="S140" t="b">
        <v>0</v>
      </c>
      <c r="T140" t="s">
        <v>90</v>
      </c>
      <c r="U140" t="b">
        <v>0</v>
      </c>
      <c r="V140" t="s">
        <v>183</v>
      </c>
      <c r="W140" s="1">
        <v>44754.446122685185</v>
      </c>
      <c r="X140">
        <v>78</v>
      </c>
      <c r="Y140">
        <v>21</v>
      </c>
      <c r="Z140">
        <v>0</v>
      </c>
      <c r="AA140">
        <v>21</v>
      </c>
      <c r="AB140">
        <v>0</v>
      </c>
      <c r="AC140">
        <v>1</v>
      </c>
      <c r="AD140">
        <v>7</v>
      </c>
      <c r="AE140">
        <v>0</v>
      </c>
      <c r="AF140">
        <v>0</v>
      </c>
      <c r="AG140">
        <v>0</v>
      </c>
      <c r="AH140" t="s">
        <v>193</v>
      </c>
      <c r="AI140" s="1">
        <v>44754.467569444445</v>
      </c>
      <c r="AJ140">
        <v>51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422</v>
      </c>
      <c r="BG140">
        <v>38</v>
      </c>
      <c r="BH140" t="s">
        <v>94</v>
      </c>
    </row>
    <row r="141" spans="1:60">
      <c r="A141" t="s">
        <v>440</v>
      </c>
      <c r="B141" t="s">
        <v>82</v>
      </c>
      <c r="C141" t="s">
        <v>441</v>
      </c>
      <c r="D141" t="s">
        <v>84</v>
      </c>
      <c r="E141" s="2" t="str">
        <f>HYPERLINK("capsilon://?command=openfolder&amp;siteaddress=FAM.docvelocity-na8.net&amp;folderid=FXE45F5D33-B8AD-71BE-6979-0483E16E70B0","FX22069522")</f>
        <v>FX22069522</v>
      </c>
      <c r="F141" t="s">
        <v>19</v>
      </c>
      <c r="G141" t="s">
        <v>19</v>
      </c>
      <c r="H141" t="s">
        <v>85</v>
      </c>
      <c r="I141" t="s">
        <v>442</v>
      </c>
      <c r="J141">
        <v>62</v>
      </c>
      <c r="K141" t="s">
        <v>87</v>
      </c>
      <c r="L141" t="s">
        <v>88</v>
      </c>
      <c r="M141" t="s">
        <v>89</v>
      </c>
      <c r="N141">
        <v>2</v>
      </c>
      <c r="O141" s="1">
        <v>44754.451342592591</v>
      </c>
      <c r="P141" s="1">
        <v>44754.470555555556</v>
      </c>
      <c r="Q141">
        <v>1233</v>
      </c>
      <c r="R141">
        <v>427</v>
      </c>
      <c r="S141" t="b">
        <v>0</v>
      </c>
      <c r="T141" t="s">
        <v>90</v>
      </c>
      <c r="U141" t="b">
        <v>0</v>
      </c>
      <c r="V141" t="s">
        <v>183</v>
      </c>
      <c r="W141" s="1">
        <v>44754.453576388885</v>
      </c>
      <c r="X141">
        <v>170</v>
      </c>
      <c r="Y141">
        <v>57</v>
      </c>
      <c r="Z141">
        <v>0</v>
      </c>
      <c r="AA141">
        <v>57</v>
      </c>
      <c r="AB141">
        <v>0</v>
      </c>
      <c r="AC141">
        <v>2</v>
      </c>
      <c r="AD141">
        <v>5</v>
      </c>
      <c r="AE141">
        <v>0</v>
      </c>
      <c r="AF141">
        <v>0</v>
      </c>
      <c r="AG141">
        <v>0</v>
      </c>
      <c r="AH141" t="s">
        <v>193</v>
      </c>
      <c r="AI141" s="1">
        <v>44754.470555555556</v>
      </c>
      <c r="AJ141">
        <v>257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422</v>
      </c>
      <c r="BG141">
        <v>27</v>
      </c>
      <c r="BH141" t="s">
        <v>94</v>
      </c>
    </row>
    <row r="142" spans="1:60">
      <c r="A142" t="s">
        <v>443</v>
      </c>
      <c r="B142" t="s">
        <v>82</v>
      </c>
      <c r="C142" t="s">
        <v>222</v>
      </c>
      <c r="D142" t="s">
        <v>84</v>
      </c>
      <c r="E142" s="2" t="str">
        <f>HYPERLINK("capsilon://?command=openfolder&amp;siteaddress=FAM.docvelocity-na8.net&amp;folderid=FX8966DE5D-DD49-9557-0A08-74C840266E32","FX22043199")</f>
        <v>FX22043199</v>
      </c>
      <c r="F142" t="s">
        <v>19</v>
      </c>
      <c r="G142" t="s">
        <v>19</v>
      </c>
      <c r="H142" t="s">
        <v>85</v>
      </c>
      <c r="I142" t="s">
        <v>444</v>
      </c>
      <c r="J142">
        <v>66</v>
      </c>
      <c r="K142" t="s">
        <v>87</v>
      </c>
      <c r="L142" t="s">
        <v>88</v>
      </c>
      <c r="M142" t="s">
        <v>89</v>
      </c>
      <c r="N142">
        <v>2</v>
      </c>
      <c r="O142" s="1">
        <v>44754.470358796294</v>
      </c>
      <c r="P142" s="1">
        <v>44754.474374999998</v>
      </c>
      <c r="Q142">
        <v>70</v>
      </c>
      <c r="R142">
        <v>277</v>
      </c>
      <c r="S142" t="b">
        <v>0</v>
      </c>
      <c r="T142" t="s">
        <v>90</v>
      </c>
      <c r="U142" t="b">
        <v>0</v>
      </c>
      <c r="V142" t="s">
        <v>183</v>
      </c>
      <c r="W142" s="1">
        <v>44754.472557870373</v>
      </c>
      <c r="X142">
        <v>183</v>
      </c>
      <c r="Y142">
        <v>52</v>
      </c>
      <c r="Z142">
        <v>0</v>
      </c>
      <c r="AA142">
        <v>52</v>
      </c>
      <c r="AB142">
        <v>0</v>
      </c>
      <c r="AC142">
        <v>3</v>
      </c>
      <c r="AD142">
        <v>14</v>
      </c>
      <c r="AE142">
        <v>0</v>
      </c>
      <c r="AF142">
        <v>0</v>
      </c>
      <c r="AG142">
        <v>0</v>
      </c>
      <c r="AH142" t="s">
        <v>193</v>
      </c>
      <c r="AI142" s="1">
        <v>44754.474374999998</v>
      </c>
      <c r="AJ142">
        <v>94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422</v>
      </c>
      <c r="BG142">
        <v>5</v>
      </c>
      <c r="BH142" t="s">
        <v>94</v>
      </c>
    </row>
    <row r="143" spans="1:60">
      <c r="A143" t="s">
        <v>445</v>
      </c>
      <c r="B143" t="s">
        <v>82</v>
      </c>
      <c r="C143" t="s">
        <v>222</v>
      </c>
      <c r="D143" t="s">
        <v>84</v>
      </c>
      <c r="E143" s="2" t="str">
        <f>HYPERLINK("capsilon://?command=openfolder&amp;siteaddress=FAM.docvelocity-na8.net&amp;folderid=FX8966DE5D-DD49-9557-0A08-74C840266E32","FX22043199")</f>
        <v>FX22043199</v>
      </c>
      <c r="F143" t="s">
        <v>19</v>
      </c>
      <c r="G143" t="s">
        <v>19</v>
      </c>
      <c r="H143" t="s">
        <v>85</v>
      </c>
      <c r="I143" t="s">
        <v>446</v>
      </c>
      <c r="J143">
        <v>66</v>
      </c>
      <c r="K143" t="s">
        <v>87</v>
      </c>
      <c r="L143" t="s">
        <v>88</v>
      </c>
      <c r="M143" t="s">
        <v>89</v>
      </c>
      <c r="N143">
        <v>2</v>
      </c>
      <c r="O143" s="1">
        <v>44754.470439814817</v>
      </c>
      <c r="P143" s="1">
        <v>44754.475011574075</v>
      </c>
      <c r="Q143">
        <v>237</v>
      </c>
      <c r="R143">
        <v>158</v>
      </c>
      <c r="S143" t="b">
        <v>0</v>
      </c>
      <c r="T143" t="s">
        <v>90</v>
      </c>
      <c r="U143" t="b">
        <v>0</v>
      </c>
      <c r="V143" t="s">
        <v>183</v>
      </c>
      <c r="W143" s="1">
        <v>44754.473773148151</v>
      </c>
      <c r="X143">
        <v>104</v>
      </c>
      <c r="Y143">
        <v>52</v>
      </c>
      <c r="Z143">
        <v>0</v>
      </c>
      <c r="AA143">
        <v>52</v>
      </c>
      <c r="AB143">
        <v>0</v>
      </c>
      <c r="AC143">
        <v>3</v>
      </c>
      <c r="AD143">
        <v>14</v>
      </c>
      <c r="AE143">
        <v>0</v>
      </c>
      <c r="AF143">
        <v>0</v>
      </c>
      <c r="AG143">
        <v>0</v>
      </c>
      <c r="AH143" t="s">
        <v>193</v>
      </c>
      <c r="AI143" s="1">
        <v>44754.475011574075</v>
      </c>
      <c r="AJ143">
        <v>54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14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422</v>
      </c>
      <c r="BG143">
        <v>6</v>
      </c>
      <c r="BH143" t="s">
        <v>94</v>
      </c>
    </row>
    <row r="144" spans="1:60">
      <c r="A144" t="s">
        <v>447</v>
      </c>
      <c r="B144" t="s">
        <v>82</v>
      </c>
      <c r="C144" t="s">
        <v>222</v>
      </c>
      <c r="D144" t="s">
        <v>84</v>
      </c>
      <c r="E144" s="2" t="str">
        <f>HYPERLINK("capsilon://?command=openfolder&amp;siteaddress=FAM.docvelocity-na8.net&amp;folderid=FX8966DE5D-DD49-9557-0A08-74C840266E32","FX22043199")</f>
        <v>FX22043199</v>
      </c>
      <c r="F144" t="s">
        <v>19</v>
      </c>
      <c r="G144" t="s">
        <v>19</v>
      </c>
      <c r="H144" t="s">
        <v>85</v>
      </c>
      <c r="I144" t="s">
        <v>448</v>
      </c>
      <c r="J144">
        <v>108</v>
      </c>
      <c r="K144" t="s">
        <v>87</v>
      </c>
      <c r="L144" t="s">
        <v>88</v>
      </c>
      <c r="M144" t="s">
        <v>89</v>
      </c>
      <c r="N144">
        <v>1</v>
      </c>
      <c r="O144" s="1">
        <v>44754.470671296294</v>
      </c>
      <c r="P144" s="1">
        <v>44754.502800925926</v>
      </c>
      <c r="Q144">
        <v>2409</v>
      </c>
      <c r="R144">
        <v>367</v>
      </c>
      <c r="S144" t="b">
        <v>0</v>
      </c>
      <c r="T144" t="s">
        <v>90</v>
      </c>
      <c r="U144" t="b">
        <v>0</v>
      </c>
      <c r="V144" t="s">
        <v>105</v>
      </c>
      <c r="W144" s="1">
        <v>44754.502800925926</v>
      </c>
      <c r="X144">
        <v>186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108</v>
      </c>
      <c r="AE144">
        <v>103</v>
      </c>
      <c r="AF144">
        <v>0</v>
      </c>
      <c r="AG144">
        <v>2</v>
      </c>
      <c r="AH144" t="s">
        <v>90</v>
      </c>
      <c r="AI144" t="s">
        <v>90</v>
      </c>
      <c r="AJ144" t="s">
        <v>90</v>
      </c>
      <c r="AK144" t="s">
        <v>90</v>
      </c>
      <c r="AL144" t="s">
        <v>90</v>
      </c>
      <c r="AM144" t="s">
        <v>90</v>
      </c>
      <c r="AN144" t="s">
        <v>90</v>
      </c>
      <c r="AO144" t="s">
        <v>90</v>
      </c>
      <c r="AP144" t="s">
        <v>90</v>
      </c>
      <c r="AQ144" t="s">
        <v>90</v>
      </c>
      <c r="AR144" t="s">
        <v>90</v>
      </c>
      <c r="AS144" t="s">
        <v>90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422</v>
      </c>
      <c r="BG144">
        <v>46</v>
      </c>
      <c r="BH144" t="s">
        <v>94</v>
      </c>
    </row>
    <row r="145" spans="1:60">
      <c r="A145" t="s">
        <v>449</v>
      </c>
      <c r="B145" t="s">
        <v>82</v>
      </c>
      <c r="C145" t="s">
        <v>222</v>
      </c>
      <c r="D145" t="s">
        <v>84</v>
      </c>
      <c r="E145" s="2" t="str">
        <f>HYPERLINK("capsilon://?command=openfolder&amp;siteaddress=FAM.docvelocity-na8.net&amp;folderid=FX8966DE5D-DD49-9557-0A08-74C840266E32","FX22043199")</f>
        <v>FX22043199</v>
      </c>
      <c r="F145" t="s">
        <v>19</v>
      </c>
      <c r="G145" t="s">
        <v>19</v>
      </c>
      <c r="H145" t="s">
        <v>85</v>
      </c>
      <c r="I145" t="s">
        <v>450</v>
      </c>
      <c r="J145">
        <v>28</v>
      </c>
      <c r="K145" t="s">
        <v>87</v>
      </c>
      <c r="L145" t="s">
        <v>88</v>
      </c>
      <c r="M145" t="s">
        <v>89</v>
      </c>
      <c r="N145">
        <v>2</v>
      </c>
      <c r="O145" s="1">
        <v>44754.470752314817</v>
      </c>
      <c r="P145" s="1">
        <v>44754.492569444446</v>
      </c>
      <c r="Q145">
        <v>1502</v>
      </c>
      <c r="R145">
        <v>383</v>
      </c>
      <c r="S145" t="b">
        <v>0</v>
      </c>
      <c r="T145" t="s">
        <v>90</v>
      </c>
      <c r="U145" t="b">
        <v>0</v>
      </c>
      <c r="V145" t="s">
        <v>128</v>
      </c>
      <c r="W145" s="1">
        <v>44754.489745370367</v>
      </c>
      <c r="X145">
        <v>225</v>
      </c>
      <c r="Y145">
        <v>21</v>
      </c>
      <c r="Z145">
        <v>0</v>
      </c>
      <c r="AA145">
        <v>21</v>
      </c>
      <c r="AB145">
        <v>0</v>
      </c>
      <c r="AC145">
        <v>14</v>
      </c>
      <c r="AD145">
        <v>7</v>
      </c>
      <c r="AE145">
        <v>0</v>
      </c>
      <c r="AF145">
        <v>0</v>
      </c>
      <c r="AG145">
        <v>0</v>
      </c>
      <c r="AH145" t="s">
        <v>92</v>
      </c>
      <c r="AI145" s="1">
        <v>44754.492569444446</v>
      </c>
      <c r="AJ145">
        <v>158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422</v>
      </c>
      <c r="BG145">
        <v>31</v>
      </c>
      <c r="BH145" t="s">
        <v>94</v>
      </c>
    </row>
    <row r="146" spans="1:60">
      <c r="A146" t="s">
        <v>451</v>
      </c>
      <c r="B146" t="s">
        <v>82</v>
      </c>
      <c r="C146" t="s">
        <v>222</v>
      </c>
      <c r="D146" t="s">
        <v>84</v>
      </c>
      <c r="E146" s="2" t="str">
        <f>HYPERLINK("capsilon://?command=openfolder&amp;siteaddress=FAM.docvelocity-na8.net&amp;folderid=FX8966DE5D-DD49-9557-0A08-74C840266E32","FX22043199")</f>
        <v>FX22043199</v>
      </c>
      <c r="F146" t="s">
        <v>19</v>
      </c>
      <c r="G146" t="s">
        <v>19</v>
      </c>
      <c r="H146" t="s">
        <v>85</v>
      </c>
      <c r="I146" t="s">
        <v>452</v>
      </c>
      <c r="J146">
        <v>110</v>
      </c>
      <c r="K146" t="s">
        <v>87</v>
      </c>
      <c r="L146" t="s">
        <v>88</v>
      </c>
      <c r="M146" t="s">
        <v>89</v>
      </c>
      <c r="N146">
        <v>1</v>
      </c>
      <c r="O146" s="1">
        <v>44754.470775462964</v>
      </c>
      <c r="P146" s="1">
        <v>44754.489386574074</v>
      </c>
      <c r="Q146">
        <v>1484</v>
      </c>
      <c r="R146">
        <v>124</v>
      </c>
      <c r="S146" t="b">
        <v>0</v>
      </c>
      <c r="T146" t="s">
        <v>90</v>
      </c>
      <c r="U146" t="b">
        <v>0</v>
      </c>
      <c r="V146" t="s">
        <v>158</v>
      </c>
      <c r="W146" s="1">
        <v>44754.489386574074</v>
      </c>
      <c r="X146">
        <v>124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110</v>
      </c>
      <c r="AE146">
        <v>105</v>
      </c>
      <c r="AF146">
        <v>0</v>
      </c>
      <c r="AG146">
        <v>2</v>
      </c>
      <c r="AH146" t="s">
        <v>90</v>
      </c>
      <c r="AI146" t="s">
        <v>90</v>
      </c>
      <c r="AJ146" t="s">
        <v>90</v>
      </c>
      <c r="AK146" t="s">
        <v>90</v>
      </c>
      <c r="AL146" t="s">
        <v>90</v>
      </c>
      <c r="AM146" t="s">
        <v>90</v>
      </c>
      <c r="AN146" t="s">
        <v>90</v>
      </c>
      <c r="AO146" t="s">
        <v>90</v>
      </c>
      <c r="AP146" t="s">
        <v>90</v>
      </c>
      <c r="AQ146" t="s">
        <v>90</v>
      </c>
      <c r="AR146" t="s">
        <v>90</v>
      </c>
      <c r="AS146" t="s">
        <v>90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422</v>
      </c>
      <c r="BG146">
        <v>26</v>
      </c>
      <c r="BH146" t="s">
        <v>94</v>
      </c>
    </row>
    <row r="147" spans="1:60">
      <c r="A147" t="s">
        <v>453</v>
      </c>
      <c r="B147" t="s">
        <v>82</v>
      </c>
      <c r="C147" t="s">
        <v>222</v>
      </c>
      <c r="D147" t="s">
        <v>84</v>
      </c>
      <c r="E147" s="2" t="str">
        <f>HYPERLINK("capsilon://?command=openfolder&amp;siteaddress=FAM.docvelocity-na8.net&amp;folderid=FX8966DE5D-DD49-9557-0A08-74C840266E32","FX22043199")</f>
        <v>FX22043199</v>
      </c>
      <c r="F147" t="s">
        <v>19</v>
      </c>
      <c r="G147" t="s">
        <v>19</v>
      </c>
      <c r="H147" t="s">
        <v>85</v>
      </c>
      <c r="I147" t="s">
        <v>452</v>
      </c>
      <c r="J147">
        <v>134</v>
      </c>
      <c r="K147" t="s">
        <v>87</v>
      </c>
      <c r="L147" t="s">
        <v>88</v>
      </c>
      <c r="M147" t="s">
        <v>89</v>
      </c>
      <c r="N147">
        <v>2</v>
      </c>
      <c r="O147" s="1">
        <v>44754.490011574075</v>
      </c>
      <c r="P147" s="1">
        <v>44754.501793981479</v>
      </c>
      <c r="Q147">
        <v>4</v>
      </c>
      <c r="R147">
        <v>1014</v>
      </c>
      <c r="S147" t="b">
        <v>0</v>
      </c>
      <c r="T147" t="s">
        <v>90</v>
      </c>
      <c r="U147" t="b">
        <v>1</v>
      </c>
      <c r="V147" t="s">
        <v>158</v>
      </c>
      <c r="W147" s="1">
        <v>44754.498148148145</v>
      </c>
      <c r="X147">
        <v>702</v>
      </c>
      <c r="Y147">
        <v>118</v>
      </c>
      <c r="Z147">
        <v>0</v>
      </c>
      <c r="AA147">
        <v>118</v>
      </c>
      <c r="AB147">
        <v>0</v>
      </c>
      <c r="AC147">
        <v>16</v>
      </c>
      <c r="AD147">
        <v>16</v>
      </c>
      <c r="AE147">
        <v>0</v>
      </c>
      <c r="AF147">
        <v>0</v>
      </c>
      <c r="AG147">
        <v>0</v>
      </c>
      <c r="AH147" t="s">
        <v>92</v>
      </c>
      <c r="AI147" s="1">
        <v>44754.501793981479</v>
      </c>
      <c r="AJ147">
        <v>312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15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422</v>
      </c>
      <c r="BG147">
        <v>16</v>
      </c>
      <c r="BH147" t="s">
        <v>94</v>
      </c>
    </row>
    <row r="148" spans="1:60">
      <c r="A148" t="s">
        <v>454</v>
      </c>
      <c r="B148" t="s">
        <v>82</v>
      </c>
      <c r="C148" t="s">
        <v>222</v>
      </c>
      <c r="D148" t="s">
        <v>84</v>
      </c>
      <c r="E148" s="2" t="str">
        <f>HYPERLINK("capsilon://?command=openfolder&amp;siteaddress=FAM.docvelocity-na8.net&amp;folderid=FX8966DE5D-DD49-9557-0A08-74C840266E32","FX22043199")</f>
        <v>FX22043199</v>
      </c>
      <c r="F148" t="s">
        <v>19</v>
      </c>
      <c r="G148" t="s">
        <v>19</v>
      </c>
      <c r="H148" t="s">
        <v>85</v>
      </c>
      <c r="I148" t="s">
        <v>448</v>
      </c>
      <c r="J148">
        <v>132</v>
      </c>
      <c r="K148" t="s">
        <v>87</v>
      </c>
      <c r="L148" t="s">
        <v>88</v>
      </c>
      <c r="M148" t="s">
        <v>89</v>
      </c>
      <c r="N148">
        <v>2</v>
      </c>
      <c r="O148" s="1">
        <v>44754.503483796296</v>
      </c>
      <c r="P148" s="1">
        <v>44754.542615740742</v>
      </c>
      <c r="Q148">
        <v>35</v>
      </c>
      <c r="R148">
        <v>3346</v>
      </c>
      <c r="S148" t="b">
        <v>0</v>
      </c>
      <c r="T148" t="s">
        <v>90</v>
      </c>
      <c r="U148" t="b">
        <v>1</v>
      </c>
      <c r="V148" t="s">
        <v>105</v>
      </c>
      <c r="W148" s="1">
        <v>44754.529016203705</v>
      </c>
      <c r="X148">
        <v>2206</v>
      </c>
      <c r="Y148">
        <v>122</v>
      </c>
      <c r="Z148">
        <v>0</v>
      </c>
      <c r="AA148">
        <v>122</v>
      </c>
      <c r="AB148">
        <v>0</v>
      </c>
      <c r="AC148">
        <v>48</v>
      </c>
      <c r="AD148">
        <v>10</v>
      </c>
      <c r="AE148">
        <v>0</v>
      </c>
      <c r="AF148">
        <v>0</v>
      </c>
      <c r="AG148">
        <v>0</v>
      </c>
      <c r="AH148" t="s">
        <v>130</v>
      </c>
      <c r="AI148" s="1">
        <v>44754.542615740742</v>
      </c>
      <c r="AJ148">
        <v>1140</v>
      </c>
      <c r="AK148">
        <v>2</v>
      </c>
      <c r="AL148">
        <v>0</v>
      </c>
      <c r="AM148">
        <v>2</v>
      </c>
      <c r="AN148">
        <v>0</v>
      </c>
      <c r="AO148">
        <v>2</v>
      </c>
      <c r="AP148">
        <v>8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422</v>
      </c>
      <c r="BG148">
        <v>56</v>
      </c>
      <c r="BH148" t="s">
        <v>94</v>
      </c>
    </row>
    <row r="149" spans="1:60">
      <c r="A149" t="s">
        <v>455</v>
      </c>
      <c r="B149" t="s">
        <v>82</v>
      </c>
      <c r="C149" t="s">
        <v>456</v>
      </c>
      <c r="D149" t="s">
        <v>84</v>
      </c>
      <c r="E149" s="2" t="str">
        <f>HYPERLINK("capsilon://?command=openfolder&amp;siteaddress=FAM.docvelocity-na8.net&amp;folderid=FX6852DA7C-32B7-570F-5906-3A33C9D4DEDD","FX22049475")</f>
        <v>FX22049475</v>
      </c>
      <c r="F149" t="s">
        <v>19</v>
      </c>
      <c r="G149" t="s">
        <v>19</v>
      </c>
      <c r="H149" t="s">
        <v>85</v>
      </c>
      <c r="I149" t="s">
        <v>457</v>
      </c>
      <c r="J149">
        <v>30</v>
      </c>
      <c r="K149" t="s">
        <v>87</v>
      </c>
      <c r="L149" t="s">
        <v>88</v>
      </c>
      <c r="M149" t="s">
        <v>89</v>
      </c>
      <c r="N149">
        <v>2</v>
      </c>
      <c r="O149" s="1">
        <v>44754.563333333332</v>
      </c>
      <c r="P149" s="1">
        <v>44754.582881944443</v>
      </c>
      <c r="Q149">
        <v>1506</v>
      </c>
      <c r="R149">
        <v>183</v>
      </c>
      <c r="S149" t="b">
        <v>0</v>
      </c>
      <c r="T149" t="s">
        <v>90</v>
      </c>
      <c r="U149" t="b">
        <v>0</v>
      </c>
      <c r="V149" t="s">
        <v>158</v>
      </c>
      <c r="W149" s="1">
        <v>44754.568854166668</v>
      </c>
      <c r="X149">
        <v>117</v>
      </c>
      <c r="Y149">
        <v>9</v>
      </c>
      <c r="Z149">
        <v>0</v>
      </c>
      <c r="AA149">
        <v>9</v>
      </c>
      <c r="AB149">
        <v>0</v>
      </c>
      <c r="AC149">
        <v>1</v>
      </c>
      <c r="AD149">
        <v>21</v>
      </c>
      <c r="AE149">
        <v>0</v>
      </c>
      <c r="AF149">
        <v>0</v>
      </c>
      <c r="AG149">
        <v>0</v>
      </c>
      <c r="AH149" t="s">
        <v>130</v>
      </c>
      <c r="AI149" s="1">
        <v>44754.582881944443</v>
      </c>
      <c r="AJ149">
        <v>66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21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422</v>
      </c>
      <c r="BG149">
        <v>28</v>
      </c>
      <c r="BH149" t="s">
        <v>94</v>
      </c>
    </row>
    <row r="150" spans="1:60">
      <c r="A150" t="s">
        <v>458</v>
      </c>
      <c r="B150" t="s">
        <v>82</v>
      </c>
      <c r="C150" t="s">
        <v>356</v>
      </c>
      <c r="D150" t="s">
        <v>84</v>
      </c>
      <c r="E150" s="2" t="str">
        <f>HYPERLINK("capsilon://?command=openfolder&amp;siteaddress=FAM.docvelocity-na8.net&amp;folderid=FXFD1EA006-7C17-0C37-5F5C-9C378501D1E7","FX22064593")</f>
        <v>FX22064593</v>
      </c>
      <c r="F150" t="s">
        <v>19</v>
      </c>
      <c r="G150" t="s">
        <v>19</v>
      </c>
      <c r="H150" t="s">
        <v>85</v>
      </c>
      <c r="I150" t="s">
        <v>459</v>
      </c>
      <c r="J150">
        <v>66</v>
      </c>
      <c r="K150" t="s">
        <v>87</v>
      </c>
      <c r="L150" t="s">
        <v>88</v>
      </c>
      <c r="M150" t="s">
        <v>89</v>
      </c>
      <c r="N150">
        <v>2</v>
      </c>
      <c r="O150" s="1">
        <v>44754.580578703702</v>
      </c>
      <c r="P150" s="1">
        <v>44754.592546296299</v>
      </c>
      <c r="Q150">
        <v>992</v>
      </c>
      <c r="R150">
        <v>42</v>
      </c>
      <c r="S150" t="b">
        <v>0</v>
      </c>
      <c r="T150" t="s">
        <v>90</v>
      </c>
      <c r="U150" t="b">
        <v>0</v>
      </c>
      <c r="V150" t="s">
        <v>158</v>
      </c>
      <c r="W150" s="1">
        <v>44754.590277777781</v>
      </c>
      <c r="X150">
        <v>24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130</v>
      </c>
      <c r="AI150" s="1">
        <v>44754.592546296299</v>
      </c>
      <c r="AJ150">
        <v>18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422</v>
      </c>
      <c r="BG150">
        <v>17</v>
      </c>
      <c r="BH150" t="s">
        <v>94</v>
      </c>
    </row>
    <row r="151" spans="1:60">
      <c r="A151" t="s">
        <v>460</v>
      </c>
      <c r="B151" t="s">
        <v>82</v>
      </c>
      <c r="C151" t="s">
        <v>283</v>
      </c>
      <c r="D151" t="s">
        <v>84</v>
      </c>
      <c r="E151" s="2" t="str">
        <f>HYPERLINK("capsilon://?command=openfolder&amp;siteaddress=FAM.docvelocity-na8.net&amp;folderid=FXAF1BA1D3-4193-6EB0-622E-E64CE9EF1E5C","FX22059954")</f>
        <v>FX22059954</v>
      </c>
      <c r="F151" t="s">
        <v>19</v>
      </c>
      <c r="G151" t="s">
        <v>19</v>
      </c>
      <c r="H151" t="s">
        <v>85</v>
      </c>
      <c r="I151" t="s">
        <v>461</v>
      </c>
      <c r="J151">
        <v>66</v>
      </c>
      <c r="K151" t="s">
        <v>87</v>
      </c>
      <c r="L151" t="s">
        <v>88</v>
      </c>
      <c r="M151" t="s">
        <v>89</v>
      </c>
      <c r="N151">
        <v>2</v>
      </c>
      <c r="O151" s="1">
        <v>44754.585706018515</v>
      </c>
      <c r="P151" s="1">
        <v>44754.594444444447</v>
      </c>
      <c r="Q151">
        <v>423</v>
      </c>
      <c r="R151">
        <v>332</v>
      </c>
      <c r="S151" t="b">
        <v>0</v>
      </c>
      <c r="T151" t="s">
        <v>90</v>
      </c>
      <c r="U151" t="b">
        <v>0</v>
      </c>
      <c r="V151" t="s">
        <v>158</v>
      </c>
      <c r="W151" s="1">
        <v>44754.592233796298</v>
      </c>
      <c r="X151">
        <v>168</v>
      </c>
      <c r="Y151">
        <v>52</v>
      </c>
      <c r="Z151">
        <v>0</v>
      </c>
      <c r="AA151">
        <v>52</v>
      </c>
      <c r="AB151">
        <v>0</v>
      </c>
      <c r="AC151">
        <v>7</v>
      </c>
      <c r="AD151">
        <v>14</v>
      </c>
      <c r="AE151">
        <v>0</v>
      </c>
      <c r="AF151">
        <v>0</v>
      </c>
      <c r="AG151">
        <v>0</v>
      </c>
      <c r="AH151" t="s">
        <v>130</v>
      </c>
      <c r="AI151" s="1">
        <v>44754.594444444447</v>
      </c>
      <c r="AJ151">
        <v>164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13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422</v>
      </c>
      <c r="BG151">
        <v>12</v>
      </c>
      <c r="BH151" t="s">
        <v>94</v>
      </c>
    </row>
    <row r="152" spans="1:60">
      <c r="A152" t="s">
        <v>462</v>
      </c>
      <c r="B152" t="s">
        <v>82</v>
      </c>
      <c r="C152" t="s">
        <v>283</v>
      </c>
      <c r="D152" t="s">
        <v>84</v>
      </c>
      <c r="E152" s="2" t="str">
        <f>HYPERLINK("capsilon://?command=openfolder&amp;siteaddress=FAM.docvelocity-na8.net&amp;folderid=FXAF1BA1D3-4193-6EB0-622E-E64CE9EF1E5C","FX22059954")</f>
        <v>FX22059954</v>
      </c>
      <c r="F152" t="s">
        <v>19</v>
      </c>
      <c r="G152" t="s">
        <v>19</v>
      </c>
      <c r="H152" t="s">
        <v>85</v>
      </c>
      <c r="I152" t="s">
        <v>463</v>
      </c>
      <c r="J152">
        <v>66</v>
      </c>
      <c r="K152" t="s">
        <v>87</v>
      </c>
      <c r="L152" t="s">
        <v>88</v>
      </c>
      <c r="M152" t="s">
        <v>89</v>
      </c>
      <c r="N152">
        <v>2</v>
      </c>
      <c r="O152" s="1">
        <v>44754.585995370369</v>
      </c>
      <c r="P152" s="1">
        <v>44754.595833333333</v>
      </c>
      <c r="Q152">
        <v>595</v>
      </c>
      <c r="R152">
        <v>255</v>
      </c>
      <c r="S152" t="b">
        <v>0</v>
      </c>
      <c r="T152" t="s">
        <v>90</v>
      </c>
      <c r="U152" t="b">
        <v>0</v>
      </c>
      <c r="V152" t="s">
        <v>158</v>
      </c>
      <c r="W152" s="1">
        <v>44754.593819444446</v>
      </c>
      <c r="X152">
        <v>136</v>
      </c>
      <c r="Y152">
        <v>52</v>
      </c>
      <c r="Z152">
        <v>0</v>
      </c>
      <c r="AA152">
        <v>52</v>
      </c>
      <c r="AB152">
        <v>0</v>
      </c>
      <c r="AC152">
        <v>7</v>
      </c>
      <c r="AD152">
        <v>14</v>
      </c>
      <c r="AE152">
        <v>0</v>
      </c>
      <c r="AF152">
        <v>0</v>
      </c>
      <c r="AG152">
        <v>0</v>
      </c>
      <c r="AH152" t="s">
        <v>130</v>
      </c>
      <c r="AI152" s="1">
        <v>44754.595833333333</v>
      </c>
      <c r="AJ152">
        <v>119</v>
      </c>
      <c r="AK152">
        <v>1</v>
      </c>
      <c r="AL152">
        <v>0</v>
      </c>
      <c r="AM152">
        <v>1</v>
      </c>
      <c r="AN152">
        <v>0</v>
      </c>
      <c r="AO152">
        <v>1</v>
      </c>
      <c r="AP152">
        <v>13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422</v>
      </c>
      <c r="BG152">
        <v>14</v>
      </c>
      <c r="BH152" t="s">
        <v>94</v>
      </c>
    </row>
    <row r="153" spans="1:60">
      <c r="A153" t="s">
        <v>464</v>
      </c>
      <c r="B153" t="s">
        <v>82</v>
      </c>
      <c r="C153" t="s">
        <v>353</v>
      </c>
      <c r="D153" t="s">
        <v>84</v>
      </c>
      <c r="E153" s="2" t="str">
        <f>HYPERLINK("capsilon://?command=openfolder&amp;siteaddress=FAM.docvelocity-na8.net&amp;folderid=FX8B8E6AC6-BF1E-9997-3BA2-6210ED27F863","FX22066248")</f>
        <v>FX22066248</v>
      </c>
      <c r="F153" t="s">
        <v>19</v>
      </c>
      <c r="G153" t="s">
        <v>19</v>
      </c>
      <c r="H153" t="s">
        <v>85</v>
      </c>
      <c r="I153" t="s">
        <v>354</v>
      </c>
      <c r="J153">
        <v>143</v>
      </c>
      <c r="K153" t="s">
        <v>87</v>
      </c>
      <c r="L153" t="s">
        <v>88</v>
      </c>
      <c r="M153" t="s">
        <v>89</v>
      </c>
      <c r="N153">
        <v>2</v>
      </c>
      <c r="O153" s="1">
        <v>44743.60733796296</v>
      </c>
      <c r="P153" s="1">
        <v>44743.703043981484</v>
      </c>
      <c r="Q153">
        <v>6556</v>
      </c>
      <c r="R153">
        <v>1713</v>
      </c>
      <c r="S153" t="b">
        <v>0</v>
      </c>
      <c r="T153" t="s">
        <v>90</v>
      </c>
      <c r="U153" t="b">
        <v>1</v>
      </c>
      <c r="V153" t="s">
        <v>105</v>
      </c>
      <c r="W153" s="1">
        <v>44743.627604166664</v>
      </c>
      <c r="X153">
        <v>1332</v>
      </c>
      <c r="Y153">
        <v>122</v>
      </c>
      <c r="Z153">
        <v>0</v>
      </c>
      <c r="AA153">
        <v>122</v>
      </c>
      <c r="AB153">
        <v>0</v>
      </c>
      <c r="AC153">
        <v>108</v>
      </c>
      <c r="AD153">
        <v>21</v>
      </c>
      <c r="AE153">
        <v>0</v>
      </c>
      <c r="AF153">
        <v>0</v>
      </c>
      <c r="AG153">
        <v>0</v>
      </c>
      <c r="AH153" t="s">
        <v>365</v>
      </c>
      <c r="AI153" s="1">
        <v>44743.703043981484</v>
      </c>
      <c r="AJ153">
        <v>368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21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288</v>
      </c>
      <c r="BG153">
        <v>137</v>
      </c>
      <c r="BH153" t="s">
        <v>275</v>
      </c>
    </row>
    <row r="154" spans="1:60">
      <c r="A154" t="s">
        <v>465</v>
      </c>
      <c r="B154" t="s">
        <v>82</v>
      </c>
      <c r="C154" t="s">
        <v>466</v>
      </c>
      <c r="D154" t="s">
        <v>84</v>
      </c>
      <c r="E154" s="2" t="str">
        <f>HYPERLINK("capsilon://?command=openfolder&amp;siteaddress=FAM.docvelocity-na8.net&amp;folderid=FX84E40BCC-B6DA-4B11-D1CF-9C873D6F00DE","FX2206944")</f>
        <v>FX2206944</v>
      </c>
      <c r="F154" t="s">
        <v>19</v>
      </c>
      <c r="G154" t="s">
        <v>19</v>
      </c>
      <c r="H154" t="s">
        <v>85</v>
      </c>
      <c r="I154" t="s">
        <v>467</v>
      </c>
      <c r="J154">
        <v>66</v>
      </c>
      <c r="K154" t="s">
        <v>87</v>
      </c>
      <c r="L154" t="s">
        <v>88</v>
      </c>
      <c r="M154" t="s">
        <v>89</v>
      </c>
      <c r="N154">
        <v>2</v>
      </c>
      <c r="O154" s="1">
        <v>44754.663402777776</v>
      </c>
      <c r="P154" s="1">
        <v>44754.690486111111</v>
      </c>
      <c r="Q154">
        <v>2099</v>
      </c>
      <c r="R154">
        <v>241</v>
      </c>
      <c r="S154" t="b">
        <v>0</v>
      </c>
      <c r="T154" t="s">
        <v>90</v>
      </c>
      <c r="U154" t="b">
        <v>0</v>
      </c>
      <c r="V154" t="s">
        <v>121</v>
      </c>
      <c r="W154" s="1">
        <v>44754.685312499998</v>
      </c>
      <c r="X154">
        <v>174</v>
      </c>
      <c r="Y154">
        <v>52</v>
      </c>
      <c r="Z154">
        <v>0</v>
      </c>
      <c r="AA154">
        <v>52</v>
      </c>
      <c r="AB154">
        <v>0</v>
      </c>
      <c r="AC154">
        <v>3</v>
      </c>
      <c r="AD154">
        <v>14</v>
      </c>
      <c r="AE154">
        <v>0</v>
      </c>
      <c r="AF154">
        <v>0</v>
      </c>
      <c r="AG154">
        <v>0</v>
      </c>
      <c r="AH154" t="s">
        <v>92</v>
      </c>
      <c r="AI154" s="1">
        <v>44754.690486111111</v>
      </c>
      <c r="AJ154">
        <v>67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14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422</v>
      </c>
      <c r="BG154">
        <v>39</v>
      </c>
      <c r="BH154" t="s">
        <v>94</v>
      </c>
    </row>
    <row r="155" spans="1:60">
      <c r="A155" t="s">
        <v>468</v>
      </c>
      <c r="B155" t="s">
        <v>82</v>
      </c>
      <c r="C155" t="s">
        <v>96</v>
      </c>
      <c r="D155" t="s">
        <v>84</v>
      </c>
      <c r="E155" s="2" t="str">
        <f>HYPERLINK("capsilon://?command=openfolder&amp;siteaddress=FAM.docvelocity-na8.net&amp;folderid=FX392980CE-9451-B267-5FDA-E813F45A9ED9","FX22066031")</f>
        <v>FX22066031</v>
      </c>
      <c r="F155" t="s">
        <v>19</v>
      </c>
      <c r="G155" t="s">
        <v>19</v>
      </c>
      <c r="H155" t="s">
        <v>85</v>
      </c>
      <c r="I155" t="s">
        <v>469</v>
      </c>
      <c r="J155">
        <v>30</v>
      </c>
      <c r="K155" t="s">
        <v>87</v>
      </c>
      <c r="L155" t="s">
        <v>88</v>
      </c>
      <c r="M155" t="s">
        <v>89</v>
      </c>
      <c r="N155">
        <v>2</v>
      </c>
      <c r="O155" s="1">
        <v>44754.663726851853</v>
      </c>
      <c r="P155" s="1">
        <v>44754.691192129627</v>
      </c>
      <c r="Q155">
        <v>2247</v>
      </c>
      <c r="R155">
        <v>126</v>
      </c>
      <c r="S155" t="b">
        <v>0</v>
      </c>
      <c r="T155" t="s">
        <v>90</v>
      </c>
      <c r="U155" t="b">
        <v>0</v>
      </c>
      <c r="V155" t="s">
        <v>121</v>
      </c>
      <c r="W155" s="1">
        <v>44754.68608796296</v>
      </c>
      <c r="X155">
        <v>66</v>
      </c>
      <c r="Y155">
        <v>9</v>
      </c>
      <c r="Z155">
        <v>0</v>
      </c>
      <c r="AA155">
        <v>9</v>
      </c>
      <c r="AB155">
        <v>0</v>
      </c>
      <c r="AC155">
        <v>0</v>
      </c>
      <c r="AD155">
        <v>21</v>
      </c>
      <c r="AE155">
        <v>0</v>
      </c>
      <c r="AF155">
        <v>0</v>
      </c>
      <c r="AG155">
        <v>0</v>
      </c>
      <c r="AH155" t="s">
        <v>92</v>
      </c>
      <c r="AI155" s="1">
        <v>44754.691192129627</v>
      </c>
      <c r="AJ155">
        <v>60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21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422</v>
      </c>
      <c r="BG155">
        <v>39</v>
      </c>
      <c r="BH155" t="s">
        <v>94</v>
      </c>
    </row>
    <row r="156" spans="1:60">
      <c r="A156" t="s">
        <v>470</v>
      </c>
      <c r="B156" t="s">
        <v>82</v>
      </c>
      <c r="C156" t="s">
        <v>471</v>
      </c>
      <c r="D156" t="s">
        <v>84</v>
      </c>
      <c r="E156" s="2" t="str">
        <f>HYPERLINK("capsilon://?command=openfolder&amp;siteaddress=FAM.docvelocity-na8.net&amp;folderid=FX32C99642-762D-2C3B-C8B5-628BC8E6BD34","FX22062515")</f>
        <v>FX22062515</v>
      </c>
      <c r="F156" t="s">
        <v>19</v>
      </c>
      <c r="G156" t="s">
        <v>19</v>
      </c>
      <c r="H156" t="s">
        <v>85</v>
      </c>
      <c r="I156" t="s">
        <v>472</v>
      </c>
      <c r="J156">
        <v>72</v>
      </c>
      <c r="K156" t="s">
        <v>87</v>
      </c>
      <c r="L156" t="s">
        <v>88</v>
      </c>
      <c r="M156" t="s">
        <v>89</v>
      </c>
      <c r="N156">
        <v>2</v>
      </c>
      <c r="O156" s="1">
        <v>44754.780138888891</v>
      </c>
      <c r="P156" s="1">
        <v>44754.800173611111</v>
      </c>
      <c r="Q156">
        <v>1506</v>
      </c>
      <c r="R156">
        <v>225</v>
      </c>
      <c r="S156" t="b">
        <v>0</v>
      </c>
      <c r="T156" t="s">
        <v>90</v>
      </c>
      <c r="U156" t="b">
        <v>0</v>
      </c>
      <c r="V156" t="s">
        <v>128</v>
      </c>
      <c r="W156" s="1">
        <v>44754.797280092593</v>
      </c>
      <c r="X156">
        <v>152</v>
      </c>
      <c r="Y156">
        <v>0</v>
      </c>
      <c r="Z156">
        <v>0</v>
      </c>
      <c r="AA156">
        <v>0</v>
      </c>
      <c r="AB156">
        <v>67</v>
      </c>
      <c r="AC156">
        <v>0</v>
      </c>
      <c r="AD156">
        <v>72</v>
      </c>
      <c r="AE156">
        <v>0</v>
      </c>
      <c r="AF156">
        <v>0</v>
      </c>
      <c r="AG156">
        <v>0</v>
      </c>
      <c r="AH156" t="s">
        <v>92</v>
      </c>
      <c r="AI156" s="1">
        <v>44754.800173611111</v>
      </c>
      <c r="AJ156">
        <v>12</v>
      </c>
      <c r="AK156">
        <v>0</v>
      </c>
      <c r="AL156">
        <v>0</v>
      </c>
      <c r="AM156">
        <v>0</v>
      </c>
      <c r="AN156">
        <v>67</v>
      </c>
      <c r="AO156">
        <v>0</v>
      </c>
      <c r="AP156">
        <v>72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422</v>
      </c>
      <c r="BG156">
        <v>28</v>
      </c>
      <c r="BH156" t="s">
        <v>94</v>
      </c>
    </row>
    <row r="157" spans="1:60">
      <c r="A157" t="s">
        <v>473</v>
      </c>
      <c r="B157" t="s">
        <v>82</v>
      </c>
      <c r="C157" t="s">
        <v>471</v>
      </c>
      <c r="D157" t="s">
        <v>84</v>
      </c>
      <c r="E157" s="2" t="str">
        <f>HYPERLINK("capsilon://?command=openfolder&amp;siteaddress=FAM.docvelocity-na8.net&amp;folderid=FX32C99642-762D-2C3B-C8B5-628BC8E6BD34","FX22062515")</f>
        <v>FX22062515</v>
      </c>
      <c r="F157" t="s">
        <v>19</v>
      </c>
      <c r="G157" t="s">
        <v>19</v>
      </c>
      <c r="H157" t="s">
        <v>85</v>
      </c>
      <c r="I157" t="s">
        <v>474</v>
      </c>
      <c r="J157">
        <v>44</v>
      </c>
      <c r="K157" t="s">
        <v>87</v>
      </c>
      <c r="L157" t="s">
        <v>88</v>
      </c>
      <c r="M157" t="s">
        <v>89</v>
      </c>
      <c r="N157">
        <v>2</v>
      </c>
      <c r="O157" s="1">
        <v>44754.780555555553</v>
      </c>
      <c r="P157" s="1">
        <v>44754.801168981481</v>
      </c>
      <c r="Q157">
        <v>1429</v>
      </c>
      <c r="R157">
        <v>352</v>
      </c>
      <c r="S157" t="b">
        <v>0</v>
      </c>
      <c r="T157" t="s">
        <v>90</v>
      </c>
      <c r="U157" t="b">
        <v>0</v>
      </c>
      <c r="V157" t="s">
        <v>121</v>
      </c>
      <c r="W157" s="1">
        <v>44754.79383101852</v>
      </c>
      <c r="X157">
        <v>261</v>
      </c>
      <c r="Y157">
        <v>39</v>
      </c>
      <c r="Z157">
        <v>0</v>
      </c>
      <c r="AA157">
        <v>39</v>
      </c>
      <c r="AB157">
        <v>0</v>
      </c>
      <c r="AC157">
        <v>11</v>
      </c>
      <c r="AD157">
        <v>5</v>
      </c>
      <c r="AE157">
        <v>0</v>
      </c>
      <c r="AF157">
        <v>0</v>
      </c>
      <c r="AG157">
        <v>0</v>
      </c>
      <c r="AH157" t="s">
        <v>92</v>
      </c>
      <c r="AI157" s="1">
        <v>44754.801168981481</v>
      </c>
      <c r="AJ157">
        <v>85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422</v>
      </c>
      <c r="BG157">
        <v>29</v>
      </c>
      <c r="BH157" t="s">
        <v>94</v>
      </c>
    </row>
    <row r="158" spans="1:60">
      <c r="A158" t="s">
        <v>475</v>
      </c>
      <c r="B158" t="s">
        <v>82</v>
      </c>
      <c r="C158" t="s">
        <v>476</v>
      </c>
      <c r="D158" t="s">
        <v>84</v>
      </c>
      <c r="E158" s="2" t="str">
        <f>HYPERLINK("capsilon://?command=openfolder&amp;siteaddress=FAM.docvelocity-na8.net&amp;folderid=FX9E82F402-8BE2-42FD-8449-2D36668E4C00","FX22066377")</f>
        <v>FX22066377</v>
      </c>
      <c r="F158" t="s">
        <v>19</v>
      </c>
      <c r="G158" t="s">
        <v>19</v>
      </c>
      <c r="H158" t="s">
        <v>85</v>
      </c>
      <c r="I158" t="s">
        <v>477</v>
      </c>
      <c r="J158">
        <v>66</v>
      </c>
      <c r="K158" t="s">
        <v>87</v>
      </c>
      <c r="L158" t="s">
        <v>88</v>
      </c>
      <c r="M158" t="s">
        <v>89</v>
      </c>
      <c r="N158">
        <v>2</v>
      </c>
      <c r="O158" s="1">
        <v>44755.086898148147</v>
      </c>
      <c r="P158" s="1">
        <v>44755.197129629632</v>
      </c>
      <c r="Q158">
        <v>8817</v>
      </c>
      <c r="R158">
        <v>707</v>
      </c>
      <c r="S158" t="b">
        <v>0</v>
      </c>
      <c r="T158" t="s">
        <v>90</v>
      </c>
      <c r="U158" t="b">
        <v>0</v>
      </c>
      <c r="V158" t="s">
        <v>188</v>
      </c>
      <c r="W158" s="1">
        <v>44755.170069444444</v>
      </c>
      <c r="X158">
        <v>321</v>
      </c>
      <c r="Y158">
        <v>52</v>
      </c>
      <c r="Z158">
        <v>0</v>
      </c>
      <c r="AA158">
        <v>52</v>
      </c>
      <c r="AB158">
        <v>0</v>
      </c>
      <c r="AC158">
        <v>9</v>
      </c>
      <c r="AD158">
        <v>14</v>
      </c>
      <c r="AE158">
        <v>0</v>
      </c>
      <c r="AF158">
        <v>0</v>
      </c>
      <c r="AG158">
        <v>0</v>
      </c>
      <c r="AH158" t="s">
        <v>305</v>
      </c>
      <c r="AI158" s="1">
        <v>44755.197129629632</v>
      </c>
      <c r="AJ158">
        <v>386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14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478</v>
      </c>
      <c r="BG158">
        <v>158</v>
      </c>
      <c r="BH158" t="s">
        <v>275</v>
      </c>
    </row>
    <row r="159" spans="1:60">
      <c r="A159" t="s">
        <v>479</v>
      </c>
      <c r="B159" t="s">
        <v>82</v>
      </c>
      <c r="C159" t="s">
        <v>367</v>
      </c>
      <c r="D159" t="s">
        <v>84</v>
      </c>
      <c r="E159" s="2" t="str">
        <f>HYPERLINK("capsilon://?command=openfolder&amp;siteaddress=FAM.docvelocity-na8.net&amp;folderid=FXF31168F7-C032-9D18-A19A-226B89A07895","FX220737")</f>
        <v>FX220737</v>
      </c>
      <c r="F159" t="s">
        <v>19</v>
      </c>
      <c r="G159" t="s">
        <v>19</v>
      </c>
      <c r="H159" t="s">
        <v>85</v>
      </c>
      <c r="I159" t="s">
        <v>480</v>
      </c>
      <c r="J159">
        <v>30</v>
      </c>
      <c r="K159" t="s">
        <v>87</v>
      </c>
      <c r="L159" t="s">
        <v>88</v>
      </c>
      <c r="M159" t="s">
        <v>89</v>
      </c>
      <c r="N159">
        <v>2</v>
      </c>
      <c r="O159" s="1">
        <v>44755.348668981482</v>
      </c>
      <c r="P159" s="1">
        <v>44755.352662037039</v>
      </c>
      <c r="Q159">
        <v>200</v>
      </c>
      <c r="R159">
        <v>145</v>
      </c>
      <c r="S159" t="b">
        <v>0</v>
      </c>
      <c r="T159" t="s">
        <v>90</v>
      </c>
      <c r="U159" t="b">
        <v>0</v>
      </c>
      <c r="V159" t="s">
        <v>481</v>
      </c>
      <c r="W159" s="1">
        <v>44755.350381944445</v>
      </c>
      <c r="X159">
        <v>55</v>
      </c>
      <c r="Y159">
        <v>11</v>
      </c>
      <c r="Z159">
        <v>0</v>
      </c>
      <c r="AA159">
        <v>11</v>
      </c>
      <c r="AB159">
        <v>0</v>
      </c>
      <c r="AC159">
        <v>0</v>
      </c>
      <c r="AD159">
        <v>19</v>
      </c>
      <c r="AE159">
        <v>0</v>
      </c>
      <c r="AF159">
        <v>0</v>
      </c>
      <c r="AG159">
        <v>0</v>
      </c>
      <c r="AH159" t="s">
        <v>193</v>
      </c>
      <c r="AI159" s="1">
        <v>44755.352662037039</v>
      </c>
      <c r="AJ159">
        <v>90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19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478</v>
      </c>
      <c r="BG159">
        <v>5</v>
      </c>
      <c r="BH159" t="s">
        <v>94</v>
      </c>
    </row>
    <row r="160" spans="1:60">
      <c r="A160" t="s">
        <v>482</v>
      </c>
      <c r="B160" t="s">
        <v>82</v>
      </c>
      <c r="C160" t="s">
        <v>367</v>
      </c>
      <c r="D160" t="s">
        <v>84</v>
      </c>
      <c r="E160" s="2" t="str">
        <f>HYPERLINK("capsilon://?command=openfolder&amp;siteaddress=FAM.docvelocity-na8.net&amp;folderid=FXF31168F7-C032-9D18-A19A-226B89A07895","FX220737")</f>
        <v>FX220737</v>
      </c>
      <c r="F160" t="s">
        <v>19</v>
      </c>
      <c r="G160" t="s">
        <v>19</v>
      </c>
      <c r="H160" t="s">
        <v>85</v>
      </c>
      <c r="I160" t="s">
        <v>483</v>
      </c>
      <c r="J160">
        <v>30</v>
      </c>
      <c r="K160" t="s">
        <v>87</v>
      </c>
      <c r="L160" t="s">
        <v>88</v>
      </c>
      <c r="M160" t="s">
        <v>89</v>
      </c>
      <c r="N160">
        <v>2</v>
      </c>
      <c r="O160" s="1">
        <v>44755.34952546296</v>
      </c>
      <c r="P160" s="1">
        <v>44755.353194444448</v>
      </c>
      <c r="Q160">
        <v>214</v>
      </c>
      <c r="R160">
        <v>103</v>
      </c>
      <c r="S160" t="b">
        <v>0</v>
      </c>
      <c r="T160" t="s">
        <v>90</v>
      </c>
      <c r="U160" t="b">
        <v>0</v>
      </c>
      <c r="V160" t="s">
        <v>481</v>
      </c>
      <c r="W160" s="1">
        <v>44755.351064814815</v>
      </c>
      <c r="X160">
        <v>58</v>
      </c>
      <c r="Y160">
        <v>11</v>
      </c>
      <c r="Z160">
        <v>0</v>
      </c>
      <c r="AA160">
        <v>11</v>
      </c>
      <c r="AB160">
        <v>0</v>
      </c>
      <c r="AC160">
        <v>0</v>
      </c>
      <c r="AD160">
        <v>19</v>
      </c>
      <c r="AE160">
        <v>0</v>
      </c>
      <c r="AF160">
        <v>0</v>
      </c>
      <c r="AG160">
        <v>0</v>
      </c>
      <c r="AH160" t="s">
        <v>193</v>
      </c>
      <c r="AI160" s="1">
        <v>44755.353194444448</v>
      </c>
      <c r="AJ160">
        <v>45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19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478</v>
      </c>
      <c r="BG160">
        <v>5</v>
      </c>
      <c r="BH160" t="s">
        <v>94</v>
      </c>
    </row>
    <row r="161" spans="1:60">
      <c r="A161" t="s">
        <v>484</v>
      </c>
      <c r="B161" t="s">
        <v>82</v>
      </c>
      <c r="C161" t="s">
        <v>399</v>
      </c>
      <c r="D161" t="s">
        <v>84</v>
      </c>
      <c r="E161" s="2" t="str">
        <f>HYPERLINK("capsilon://?command=openfolder&amp;siteaddress=FAM.docvelocity-na8.net&amp;folderid=FXA9C249F2-BF8B-C9D9-2461-12E07BC666DC","FX22064049")</f>
        <v>FX22064049</v>
      </c>
      <c r="F161" t="s">
        <v>19</v>
      </c>
      <c r="G161" t="s">
        <v>19</v>
      </c>
      <c r="H161" t="s">
        <v>85</v>
      </c>
      <c r="I161" t="s">
        <v>485</v>
      </c>
      <c r="J161">
        <v>66</v>
      </c>
      <c r="K161" t="s">
        <v>87</v>
      </c>
      <c r="L161" t="s">
        <v>88</v>
      </c>
      <c r="M161" t="s">
        <v>89</v>
      </c>
      <c r="N161">
        <v>2</v>
      </c>
      <c r="O161" s="1">
        <v>44755.391550925924</v>
      </c>
      <c r="P161" s="1">
        <v>44755.443333333336</v>
      </c>
      <c r="Q161">
        <v>3196</v>
      </c>
      <c r="R161">
        <v>1278</v>
      </c>
      <c r="S161" t="b">
        <v>0</v>
      </c>
      <c r="T161" t="s">
        <v>90</v>
      </c>
      <c r="U161" t="b">
        <v>0</v>
      </c>
      <c r="V161" t="s">
        <v>192</v>
      </c>
      <c r="W161" s="1">
        <v>44755.422754629632</v>
      </c>
      <c r="X161">
        <v>863</v>
      </c>
      <c r="Y161">
        <v>52</v>
      </c>
      <c r="Z161">
        <v>0</v>
      </c>
      <c r="AA161">
        <v>52</v>
      </c>
      <c r="AB161">
        <v>0</v>
      </c>
      <c r="AC161">
        <v>13</v>
      </c>
      <c r="AD161">
        <v>14</v>
      </c>
      <c r="AE161">
        <v>0</v>
      </c>
      <c r="AF161">
        <v>0</v>
      </c>
      <c r="AG161">
        <v>0</v>
      </c>
      <c r="AH161" t="s">
        <v>486</v>
      </c>
      <c r="AI161" s="1">
        <v>44755.443333333336</v>
      </c>
      <c r="AJ161">
        <v>355</v>
      </c>
      <c r="AK161">
        <v>2</v>
      </c>
      <c r="AL161">
        <v>0</v>
      </c>
      <c r="AM161">
        <v>2</v>
      </c>
      <c r="AN161">
        <v>0</v>
      </c>
      <c r="AO161">
        <v>2</v>
      </c>
      <c r="AP161">
        <v>12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478</v>
      </c>
      <c r="BG161">
        <v>74</v>
      </c>
      <c r="BH161" t="s">
        <v>94</v>
      </c>
    </row>
    <row r="162" spans="1:60">
      <c r="A162" t="s">
        <v>487</v>
      </c>
      <c r="B162" t="s">
        <v>82</v>
      </c>
      <c r="C162" t="s">
        <v>119</v>
      </c>
      <c r="D162" t="s">
        <v>84</v>
      </c>
      <c r="E162" s="2" t="str">
        <f>HYPERLINK("capsilon://?command=openfolder&amp;siteaddress=FAM.docvelocity-na8.net&amp;folderid=FX89F32D9C-9E45-FD10-17F0-1184D9F777A3","FX22063023")</f>
        <v>FX22063023</v>
      </c>
      <c r="F162" t="s">
        <v>19</v>
      </c>
      <c r="G162" t="s">
        <v>19</v>
      </c>
      <c r="H162" t="s">
        <v>85</v>
      </c>
      <c r="I162" t="s">
        <v>488</v>
      </c>
      <c r="J162">
        <v>104</v>
      </c>
      <c r="K162" t="s">
        <v>87</v>
      </c>
      <c r="L162" t="s">
        <v>88</v>
      </c>
      <c r="M162" t="s">
        <v>89</v>
      </c>
      <c r="N162">
        <v>2</v>
      </c>
      <c r="O162" s="1">
        <v>44755.451747685183</v>
      </c>
      <c r="P162" s="1">
        <v>44755.534780092596</v>
      </c>
      <c r="Q162">
        <v>5270</v>
      </c>
      <c r="R162">
        <v>1904</v>
      </c>
      <c r="S162" t="b">
        <v>0</v>
      </c>
      <c r="T162" t="s">
        <v>90</v>
      </c>
      <c r="U162" t="b">
        <v>0</v>
      </c>
      <c r="V162" t="s">
        <v>192</v>
      </c>
      <c r="W162" s="1">
        <v>44755.480370370373</v>
      </c>
      <c r="X162">
        <v>1342</v>
      </c>
      <c r="Y162">
        <v>89</v>
      </c>
      <c r="Z162">
        <v>0</v>
      </c>
      <c r="AA162">
        <v>89</v>
      </c>
      <c r="AB162">
        <v>0</v>
      </c>
      <c r="AC162">
        <v>33</v>
      </c>
      <c r="AD162">
        <v>15</v>
      </c>
      <c r="AE162">
        <v>0</v>
      </c>
      <c r="AF162">
        <v>0</v>
      </c>
      <c r="AG162">
        <v>0</v>
      </c>
      <c r="AH162" t="s">
        <v>130</v>
      </c>
      <c r="AI162" s="1">
        <v>44755.534780092596</v>
      </c>
      <c r="AJ162">
        <v>536</v>
      </c>
      <c r="AK162">
        <v>2</v>
      </c>
      <c r="AL162">
        <v>0</v>
      </c>
      <c r="AM162">
        <v>2</v>
      </c>
      <c r="AN162">
        <v>0</v>
      </c>
      <c r="AO162">
        <v>2</v>
      </c>
      <c r="AP162">
        <v>13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478</v>
      </c>
      <c r="BG162">
        <v>119</v>
      </c>
      <c r="BH162" t="s">
        <v>94</v>
      </c>
    </row>
    <row r="163" spans="1:60">
      <c r="A163" t="s">
        <v>489</v>
      </c>
      <c r="B163" t="s">
        <v>82</v>
      </c>
      <c r="C163" t="s">
        <v>490</v>
      </c>
      <c r="D163" t="s">
        <v>84</v>
      </c>
      <c r="E163" s="2" t="str">
        <f>HYPERLINK("capsilon://?command=openfolder&amp;siteaddress=FAM.docvelocity-na8.net&amp;folderid=FX819A7282-4381-66AD-2B06-5D11CC879740","FX22062184")</f>
        <v>FX22062184</v>
      </c>
      <c r="F163" t="s">
        <v>19</v>
      </c>
      <c r="G163" t="s">
        <v>19</v>
      </c>
      <c r="H163" t="s">
        <v>85</v>
      </c>
      <c r="I163" t="s">
        <v>491</v>
      </c>
      <c r="J163">
        <v>66</v>
      </c>
      <c r="K163" t="s">
        <v>87</v>
      </c>
      <c r="L163" t="s">
        <v>88</v>
      </c>
      <c r="M163" t="s">
        <v>89</v>
      </c>
      <c r="N163">
        <v>1</v>
      </c>
      <c r="O163" s="1">
        <v>44743.644907407404</v>
      </c>
      <c r="P163" s="1">
        <v>44743.703530092593</v>
      </c>
      <c r="Q163">
        <v>4833</v>
      </c>
      <c r="R163">
        <v>232</v>
      </c>
      <c r="S163" t="b">
        <v>0</v>
      </c>
      <c r="T163" t="s">
        <v>90</v>
      </c>
      <c r="U163" t="b">
        <v>0</v>
      </c>
      <c r="V163" t="s">
        <v>151</v>
      </c>
      <c r="W163" s="1">
        <v>44743.703530092593</v>
      </c>
      <c r="X163">
        <v>188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66</v>
      </c>
      <c r="AE163">
        <v>52</v>
      </c>
      <c r="AF163">
        <v>0</v>
      </c>
      <c r="AG163">
        <v>2</v>
      </c>
      <c r="AH163" t="s">
        <v>90</v>
      </c>
      <c r="AI163" t="s">
        <v>90</v>
      </c>
      <c r="AJ163" t="s">
        <v>90</v>
      </c>
      <c r="AK163" t="s">
        <v>90</v>
      </c>
      <c r="AL163" t="s">
        <v>90</v>
      </c>
      <c r="AM163" t="s">
        <v>90</v>
      </c>
      <c r="AN163" t="s">
        <v>90</v>
      </c>
      <c r="AO163" t="s">
        <v>90</v>
      </c>
      <c r="AP163" t="s">
        <v>90</v>
      </c>
      <c r="AQ163" t="s">
        <v>90</v>
      </c>
      <c r="AR163" t="s">
        <v>90</v>
      </c>
      <c r="AS163" t="s">
        <v>90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288</v>
      </c>
      <c r="BG163">
        <v>84</v>
      </c>
      <c r="BH163" t="s">
        <v>94</v>
      </c>
    </row>
    <row r="164" spans="1:60">
      <c r="A164" t="s">
        <v>492</v>
      </c>
      <c r="B164" t="s">
        <v>82</v>
      </c>
      <c r="C164" t="s">
        <v>149</v>
      </c>
      <c r="D164" t="s">
        <v>84</v>
      </c>
      <c r="E164" s="2" t="str">
        <f>HYPERLINK("capsilon://?command=openfolder&amp;siteaddress=FAM.docvelocity-na8.net&amp;folderid=FXD4D84ADD-2553-250D-B95D-9F8506DF3604","FX22068613")</f>
        <v>FX22068613</v>
      </c>
      <c r="F164" t="s">
        <v>19</v>
      </c>
      <c r="G164" t="s">
        <v>19</v>
      </c>
      <c r="H164" t="s">
        <v>85</v>
      </c>
      <c r="I164" t="s">
        <v>493</v>
      </c>
      <c r="J164">
        <v>66</v>
      </c>
      <c r="K164" t="s">
        <v>87</v>
      </c>
      <c r="L164" t="s">
        <v>88</v>
      </c>
      <c r="M164" t="s">
        <v>89</v>
      </c>
      <c r="N164">
        <v>1</v>
      </c>
      <c r="O164" s="1">
        <v>44755.456990740742</v>
      </c>
      <c r="P164" s="1">
        <v>44755.520810185182</v>
      </c>
      <c r="Q164">
        <v>5121</v>
      </c>
      <c r="R164">
        <v>393</v>
      </c>
      <c r="S164" t="b">
        <v>0</v>
      </c>
      <c r="T164" t="s">
        <v>90</v>
      </c>
      <c r="U164" t="b">
        <v>0</v>
      </c>
      <c r="V164" t="s">
        <v>121</v>
      </c>
      <c r="W164" s="1">
        <v>44755.520810185182</v>
      </c>
      <c r="X164">
        <v>141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66</v>
      </c>
      <c r="AE164">
        <v>52</v>
      </c>
      <c r="AF164">
        <v>0</v>
      </c>
      <c r="AG164">
        <v>2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478</v>
      </c>
      <c r="BG164">
        <v>91</v>
      </c>
      <c r="BH164" t="s">
        <v>94</v>
      </c>
    </row>
    <row r="165" spans="1:60">
      <c r="A165" t="s">
        <v>494</v>
      </c>
      <c r="B165" t="s">
        <v>82</v>
      </c>
      <c r="C165" t="s">
        <v>149</v>
      </c>
      <c r="D165" t="s">
        <v>84</v>
      </c>
      <c r="E165" s="2" t="str">
        <f>HYPERLINK("capsilon://?command=openfolder&amp;siteaddress=FAM.docvelocity-na8.net&amp;folderid=FXD4D84ADD-2553-250D-B95D-9F8506DF3604","FX22068613")</f>
        <v>FX22068613</v>
      </c>
      <c r="F165" t="s">
        <v>19</v>
      </c>
      <c r="G165" t="s">
        <v>19</v>
      </c>
      <c r="H165" t="s">
        <v>85</v>
      </c>
      <c r="I165" t="s">
        <v>495</v>
      </c>
      <c r="J165">
        <v>66</v>
      </c>
      <c r="K165" t="s">
        <v>87</v>
      </c>
      <c r="L165" t="s">
        <v>88</v>
      </c>
      <c r="M165" t="s">
        <v>89</v>
      </c>
      <c r="N165">
        <v>1</v>
      </c>
      <c r="O165" s="1">
        <v>44755.457233796296</v>
      </c>
      <c r="P165" s="1">
        <v>44755.491539351853</v>
      </c>
      <c r="Q165">
        <v>2817</v>
      </c>
      <c r="R165">
        <v>147</v>
      </c>
      <c r="S165" t="b">
        <v>0</v>
      </c>
      <c r="T165" t="s">
        <v>90</v>
      </c>
      <c r="U165" t="b">
        <v>0</v>
      </c>
      <c r="V165" t="s">
        <v>105</v>
      </c>
      <c r="W165" s="1">
        <v>44755.491539351853</v>
      </c>
      <c r="X165">
        <v>113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66</v>
      </c>
      <c r="AE165">
        <v>52</v>
      </c>
      <c r="AF165">
        <v>0</v>
      </c>
      <c r="AG165">
        <v>2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 t="s">
        <v>90</v>
      </c>
      <c r="AR165" t="s">
        <v>90</v>
      </c>
      <c r="AS165" t="s">
        <v>90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478</v>
      </c>
      <c r="BG165">
        <v>49</v>
      </c>
      <c r="BH165" t="s">
        <v>94</v>
      </c>
    </row>
    <row r="166" spans="1:60">
      <c r="A166" t="s">
        <v>496</v>
      </c>
      <c r="B166" t="s">
        <v>82</v>
      </c>
      <c r="C166" t="s">
        <v>497</v>
      </c>
      <c r="D166" t="s">
        <v>84</v>
      </c>
      <c r="E166" s="2" t="str">
        <f>HYPERLINK("capsilon://?command=openfolder&amp;siteaddress=FAM.docvelocity-na8.net&amp;folderid=FX8E29BD37-86EE-F5DA-9F2F-72EBB39E1A90","FX22064414")</f>
        <v>FX22064414</v>
      </c>
      <c r="F166" t="s">
        <v>19</v>
      </c>
      <c r="G166" t="s">
        <v>19</v>
      </c>
      <c r="H166" t="s">
        <v>85</v>
      </c>
      <c r="I166" t="s">
        <v>498</v>
      </c>
      <c r="J166">
        <v>0</v>
      </c>
      <c r="K166" t="s">
        <v>87</v>
      </c>
      <c r="L166" t="s">
        <v>88</v>
      </c>
      <c r="M166" t="s">
        <v>89</v>
      </c>
      <c r="N166">
        <v>2</v>
      </c>
      <c r="O166" s="1">
        <v>44743.649918981479</v>
      </c>
      <c r="P166" s="1">
        <v>44743.712592592594</v>
      </c>
      <c r="Q166">
        <v>4331</v>
      </c>
      <c r="R166">
        <v>1084</v>
      </c>
      <c r="S166" t="b">
        <v>0</v>
      </c>
      <c r="T166" t="s">
        <v>90</v>
      </c>
      <c r="U166" t="b">
        <v>0</v>
      </c>
      <c r="V166" t="s">
        <v>128</v>
      </c>
      <c r="W166" s="1">
        <v>44743.661932870367</v>
      </c>
      <c r="X166">
        <v>786</v>
      </c>
      <c r="Y166">
        <v>37</v>
      </c>
      <c r="Z166">
        <v>0</v>
      </c>
      <c r="AA166">
        <v>37</v>
      </c>
      <c r="AB166">
        <v>0</v>
      </c>
      <c r="AC166">
        <v>33</v>
      </c>
      <c r="AD166">
        <v>-37</v>
      </c>
      <c r="AE166">
        <v>0</v>
      </c>
      <c r="AF166">
        <v>0</v>
      </c>
      <c r="AG166">
        <v>0</v>
      </c>
      <c r="AH166" t="s">
        <v>365</v>
      </c>
      <c r="AI166" s="1">
        <v>44743.712592592594</v>
      </c>
      <c r="AJ166">
        <v>284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-38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288</v>
      </c>
      <c r="BG166">
        <v>90</v>
      </c>
      <c r="BH166" t="s">
        <v>94</v>
      </c>
    </row>
    <row r="167" spans="1:60">
      <c r="A167" t="s">
        <v>499</v>
      </c>
      <c r="B167" t="s">
        <v>82</v>
      </c>
      <c r="C167" t="s">
        <v>280</v>
      </c>
      <c r="D167" t="s">
        <v>84</v>
      </c>
      <c r="E167" s="2" t="str">
        <f>HYPERLINK("capsilon://?command=openfolder&amp;siteaddress=FAM.docvelocity-na8.net&amp;folderid=FX0F444323-16BA-CF63-F932-0F8F8D2CFD04","FX22065901")</f>
        <v>FX22065901</v>
      </c>
      <c r="F167" t="s">
        <v>19</v>
      </c>
      <c r="G167" t="s">
        <v>19</v>
      </c>
      <c r="H167" t="s">
        <v>85</v>
      </c>
      <c r="I167" t="s">
        <v>500</v>
      </c>
      <c r="J167">
        <v>30</v>
      </c>
      <c r="K167" t="s">
        <v>87</v>
      </c>
      <c r="L167" t="s">
        <v>88</v>
      </c>
      <c r="M167" t="s">
        <v>89</v>
      </c>
      <c r="N167">
        <v>2</v>
      </c>
      <c r="O167" s="1">
        <v>44755.477222222224</v>
      </c>
      <c r="P167" s="1">
        <v>44755.539317129631</v>
      </c>
      <c r="Q167">
        <v>5269</v>
      </c>
      <c r="R167">
        <v>96</v>
      </c>
      <c r="S167" t="b">
        <v>0</v>
      </c>
      <c r="T167" t="s">
        <v>90</v>
      </c>
      <c r="U167" t="b">
        <v>0</v>
      </c>
      <c r="V167" t="s">
        <v>105</v>
      </c>
      <c r="W167" s="1">
        <v>44755.491979166669</v>
      </c>
      <c r="X167">
        <v>38</v>
      </c>
      <c r="Y167">
        <v>9</v>
      </c>
      <c r="Z167">
        <v>0</v>
      </c>
      <c r="AA167">
        <v>9</v>
      </c>
      <c r="AB167">
        <v>0</v>
      </c>
      <c r="AC167">
        <v>0</v>
      </c>
      <c r="AD167">
        <v>21</v>
      </c>
      <c r="AE167">
        <v>0</v>
      </c>
      <c r="AF167">
        <v>0</v>
      </c>
      <c r="AG167">
        <v>0</v>
      </c>
      <c r="AH167" t="s">
        <v>130</v>
      </c>
      <c r="AI167" s="1">
        <v>44755.539317129631</v>
      </c>
      <c r="AJ167">
        <v>58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21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478</v>
      </c>
      <c r="BG167">
        <v>89</v>
      </c>
      <c r="BH167" t="s">
        <v>94</v>
      </c>
    </row>
    <row r="168" spans="1:60">
      <c r="A168" t="s">
        <v>501</v>
      </c>
      <c r="B168" t="s">
        <v>82</v>
      </c>
      <c r="C168" t="s">
        <v>497</v>
      </c>
      <c r="D168" t="s">
        <v>84</v>
      </c>
      <c r="E168" s="2" t="str">
        <f>HYPERLINK("capsilon://?command=openfolder&amp;siteaddress=FAM.docvelocity-na8.net&amp;folderid=FX8E29BD37-86EE-F5DA-9F2F-72EBB39E1A90","FX22064414")</f>
        <v>FX22064414</v>
      </c>
      <c r="F168" t="s">
        <v>19</v>
      </c>
      <c r="G168" t="s">
        <v>19</v>
      </c>
      <c r="H168" t="s">
        <v>85</v>
      </c>
      <c r="I168" t="s">
        <v>502</v>
      </c>
      <c r="J168">
        <v>0</v>
      </c>
      <c r="K168" t="s">
        <v>87</v>
      </c>
      <c r="L168" t="s">
        <v>88</v>
      </c>
      <c r="M168" t="s">
        <v>89</v>
      </c>
      <c r="N168">
        <v>2</v>
      </c>
      <c r="O168" s="1">
        <v>44743.650312500002</v>
      </c>
      <c r="P168" s="1">
        <v>44743.710694444446</v>
      </c>
      <c r="Q168">
        <v>5119</v>
      </c>
      <c r="R168">
        <v>98</v>
      </c>
      <c r="S168" t="b">
        <v>0</v>
      </c>
      <c r="T168" t="s">
        <v>90</v>
      </c>
      <c r="U168" t="b">
        <v>0</v>
      </c>
      <c r="V168" t="s">
        <v>105</v>
      </c>
      <c r="W168" s="1">
        <v>44743.656469907408</v>
      </c>
      <c r="X168">
        <v>30</v>
      </c>
      <c r="Y168">
        <v>0</v>
      </c>
      <c r="Z168">
        <v>0</v>
      </c>
      <c r="AA168">
        <v>0</v>
      </c>
      <c r="AB168">
        <v>37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92</v>
      </c>
      <c r="AI168" s="1">
        <v>44743.710694444446</v>
      </c>
      <c r="AJ168">
        <v>68</v>
      </c>
      <c r="AK168">
        <v>0</v>
      </c>
      <c r="AL168">
        <v>0</v>
      </c>
      <c r="AM168">
        <v>0</v>
      </c>
      <c r="AN168">
        <v>37</v>
      </c>
      <c r="AO168">
        <v>0</v>
      </c>
      <c r="AP168">
        <v>0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288</v>
      </c>
      <c r="BG168">
        <v>86</v>
      </c>
      <c r="BH168" t="s">
        <v>94</v>
      </c>
    </row>
    <row r="169" spans="1:60">
      <c r="A169" t="s">
        <v>503</v>
      </c>
      <c r="B169" t="s">
        <v>82</v>
      </c>
      <c r="C169" t="s">
        <v>497</v>
      </c>
      <c r="D169" t="s">
        <v>84</v>
      </c>
      <c r="E169" s="2" t="str">
        <f>HYPERLINK("capsilon://?command=openfolder&amp;siteaddress=FAM.docvelocity-na8.net&amp;folderid=FX8E29BD37-86EE-F5DA-9F2F-72EBB39E1A90","FX22064414")</f>
        <v>FX22064414</v>
      </c>
      <c r="F169" t="s">
        <v>19</v>
      </c>
      <c r="G169" t="s">
        <v>19</v>
      </c>
      <c r="H169" t="s">
        <v>85</v>
      </c>
      <c r="I169" t="s">
        <v>504</v>
      </c>
      <c r="J169">
        <v>0</v>
      </c>
      <c r="K169" t="s">
        <v>87</v>
      </c>
      <c r="L169" t="s">
        <v>88</v>
      </c>
      <c r="M169" t="s">
        <v>89</v>
      </c>
      <c r="N169">
        <v>2</v>
      </c>
      <c r="O169" s="1">
        <v>44743.651087962964</v>
      </c>
      <c r="P169" s="1">
        <v>44743.712812500002</v>
      </c>
      <c r="Q169">
        <v>5176</v>
      </c>
      <c r="R169">
        <v>157</v>
      </c>
      <c r="S169" t="b">
        <v>0</v>
      </c>
      <c r="T169" t="s">
        <v>90</v>
      </c>
      <c r="U169" t="b">
        <v>0</v>
      </c>
      <c r="V169" t="s">
        <v>105</v>
      </c>
      <c r="W169" s="1">
        <v>44743.656759259262</v>
      </c>
      <c r="X169">
        <v>24</v>
      </c>
      <c r="Y169">
        <v>0</v>
      </c>
      <c r="Z169">
        <v>0</v>
      </c>
      <c r="AA169">
        <v>0</v>
      </c>
      <c r="AB169">
        <v>37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365</v>
      </c>
      <c r="AI169" s="1">
        <v>44743.712812500002</v>
      </c>
      <c r="AJ169">
        <v>18</v>
      </c>
      <c r="AK169">
        <v>0</v>
      </c>
      <c r="AL169">
        <v>0</v>
      </c>
      <c r="AM169">
        <v>0</v>
      </c>
      <c r="AN169">
        <v>37</v>
      </c>
      <c r="AO169">
        <v>0</v>
      </c>
      <c r="AP169">
        <v>0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288</v>
      </c>
      <c r="BG169">
        <v>88</v>
      </c>
      <c r="BH169" t="s">
        <v>94</v>
      </c>
    </row>
    <row r="170" spans="1:60">
      <c r="A170" t="s">
        <v>505</v>
      </c>
      <c r="B170" t="s">
        <v>82</v>
      </c>
      <c r="C170" t="s">
        <v>149</v>
      </c>
      <c r="D170" t="s">
        <v>84</v>
      </c>
      <c r="E170" s="2" t="str">
        <f>HYPERLINK("capsilon://?command=openfolder&amp;siteaddress=FAM.docvelocity-na8.net&amp;folderid=FXD4D84ADD-2553-250D-B95D-9F8506DF3604","FX22068613")</f>
        <v>FX22068613</v>
      </c>
      <c r="F170" t="s">
        <v>19</v>
      </c>
      <c r="G170" t="s">
        <v>19</v>
      </c>
      <c r="H170" t="s">
        <v>85</v>
      </c>
      <c r="I170" t="s">
        <v>495</v>
      </c>
      <c r="J170">
        <v>132</v>
      </c>
      <c r="K170" t="s">
        <v>87</v>
      </c>
      <c r="L170" t="s">
        <v>88</v>
      </c>
      <c r="M170" t="s">
        <v>89</v>
      </c>
      <c r="N170">
        <v>2</v>
      </c>
      <c r="O170" s="1">
        <v>44755.492337962962</v>
      </c>
      <c r="P170" s="1">
        <v>44755.528564814813</v>
      </c>
      <c r="Q170">
        <v>1408</v>
      </c>
      <c r="R170">
        <v>1722</v>
      </c>
      <c r="S170" t="b">
        <v>0</v>
      </c>
      <c r="T170" t="s">
        <v>90</v>
      </c>
      <c r="U170" t="b">
        <v>1</v>
      </c>
      <c r="V170" t="s">
        <v>128</v>
      </c>
      <c r="W170" s="1">
        <v>44755.517430555556</v>
      </c>
      <c r="X170">
        <v>961</v>
      </c>
      <c r="Y170">
        <v>104</v>
      </c>
      <c r="Z170">
        <v>0</v>
      </c>
      <c r="AA170">
        <v>104</v>
      </c>
      <c r="AB170">
        <v>0</v>
      </c>
      <c r="AC170">
        <v>32</v>
      </c>
      <c r="AD170">
        <v>28</v>
      </c>
      <c r="AE170">
        <v>0</v>
      </c>
      <c r="AF170">
        <v>0</v>
      </c>
      <c r="AG170">
        <v>0</v>
      </c>
      <c r="AH170" t="s">
        <v>130</v>
      </c>
      <c r="AI170" s="1">
        <v>44755.528564814813</v>
      </c>
      <c r="AJ170">
        <v>761</v>
      </c>
      <c r="AK170">
        <v>4</v>
      </c>
      <c r="AL170">
        <v>0</v>
      </c>
      <c r="AM170">
        <v>4</v>
      </c>
      <c r="AN170">
        <v>0</v>
      </c>
      <c r="AO170">
        <v>4</v>
      </c>
      <c r="AP170">
        <v>24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478</v>
      </c>
      <c r="BG170">
        <v>52</v>
      </c>
      <c r="BH170" t="s">
        <v>94</v>
      </c>
    </row>
    <row r="171" spans="1:60">
      <c r="A171" t="s">
        <v>506</v>
      </c>
      <c r="B171" t="s">
        <v>82</v>
      </c>
      <c r="C171" t="s">
        <v>507</v>
      </c>
      <c r="D171" t="s">
        <v>84</v>
      </c>
      <c r="E171" s="2" t="str">
        <f>HYPERLINK("capsilon://?command=openfolder&amp;siteaddress=FAM.docvelocity-na8.net&amp;folderid=FX98313385-F83E-88F0-36F0-DA6DF0C3365E","FX22065343")</f>
        <v>FX22065343</v>
      </c>
      <c r="F171" t="s">
        <v>19</v>
      </c>
      <c r="G171" t="s">
        <v>19</v>
      </c>
      <c r="H171" t="s">
        <v>85</v>
      </c>
      <c r="I171" t="s">
        <v>508</v>
      </c>
      <c r="J171">
        <v>30</v>
      </c>
      <c r="K171" t="s">
        <v>87</v>
      </c>
      <c r="L171" t="s">
        <v>88</v>
      </c>
      <c r="M171" t="s">
        <v>89</v>
      </c>
      <c r="N171">
        <v>2</v>
      </c>
      <c r="O171" s="1">
        <v>44755.496898148151</v>
      </c>
      <c r="P171" s="1">
        <v>44755.539872685185</v>
      </c>
      <c r="Q171">
        <v>3570</v>
      </c>
      <c r="R171">
        <v>143</v>
      </c>
      <c r="S171" t="b">
        <v>0</v>
      </c>
      <c r="T171" t="s">
        <v>90</v>
      </c>
      <c r="U171" t="b">
        <v>0</v>
      </c>
      <c r="V171" t="s">
        <v>105</v>
      </c>
      <c r="W171" s="1">
        <v>44755.507800925923</v>
      </c>
      <c r="X171">
        <v>95</v>
      </c>
      <c r="Y171">
        <v>9</v>
      </c>
      <c r="Z171">
        <v>0</v>
      </c>
      <c r="AA171">
        <v>9</v>
      </c>
      <c r="AB171">
        <v>0</v>
      </c>
      <c r="AC171">
        <v>1</v>
      </c>
      <c r="AD171">
        <v>21</v>
      </c>
      <c r="AE171">
        <v>0</v>
      </c>
      <c r="AF171">
        <v>0</v>
      </c>
      <c r="AG171">
        <v>0</v>
      </c>
      <c r="AH171" t="s">
        <v>130</v>
      </c>
      <c r="AI171" s="1">
        <v>44755.539872685185</v>
      </c>
      <c r="AJ171">
        <v>48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21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478</v>
      </c>
      <c r="BG171">
        <v>61</v>
      </c>
      <c r="BH171" t="s">
        <v>94</v>
      </c>
    </row>
    <row r="172" spans="1:60">
      <c r="A172" t="s">
        <v>509</v>
      </c>
      <c r="B172" t="s">
        <v>82</v>
      </c>
      <c r="C172" t="s">
        <v>149</v>
      </c>
      <c r="D172" t="s">
        <v>84</v>
      </c>
      <c r="E172" s="2" t="str">
        <f>HYPERLINK("capsilon://?command=openfolder&amp;siteaddress=FAM.docvelocity-na8.net&amp;folderid=FXD4D84ADD-2553-250D-B95D-9F8506DF3604","FX22068613")</f>
        <v>FX22068613</v>
      </c>
      <c r="F172" t="s">
        <v>19</v>
      </c>
      <c r="G172" t="s">
        <v>19</v>
      </c>
      <c r="H172" t="s">
        <v>85</v>
      </c>
      <c r="I172" t="s">
        <v>493</v>
      </c>
      <c r="J172">
        <v>132</v>
      </c>
      <c r="K172" t="s">
        <v>87</v>
      </c>
      <c r="L172" t="s">
        <v>88</v>
      </c>
      <c r="M172" t="s">
        <v>89</v>
      </c>
      <c r="N172">
        <v>2</v>
      </c>
      <c r="O172" s="1">
        <v>44755.521678240744</v>
      </c>
      <c r="P172" s="1">
        <v>44755.538634259261</v>
      </c>
      <c r="Q172">
        <v>261</v>
      </c>
      <c r="R172">
        <v>1204</v>
      </c>
      <c r="S172" t="b">
        <v>0</v>
      </c>
      <c r="T172" t="s">
        <v>90</v>
      </c>
      <c r="U172" t="b">
        <v>1</v>
      </c>
      <c r="V172" t="s">
        <v>121</v>
      </c>
      <c r="W172" s="1">
        <v>44755.531782407408</v>
      </c>
      <c r="X172">
        <v>872</v>
      </c>
      <c r="Y172">
        <v>104</v>
      </c>
      <c r="Z172">
        <v>0</v>
      </c>
      <c r="AA172">
        <v>104</v>
      </c>
      <c r="AB172">
        <v>0</v>
      </c>
      <c r="AC172">
        <v>36</v>
      </c>
      <c r="AD172">
        <v>28</v>
      </c>
      <c r="AE172">
        <v>0</v>
      </c>
      <c r="AF172">
        <v>0</v>
      </c>
      <c r="AG172">
        <v>0</v>
      </c>
      <c r="AH172" t="s">
        <v>130</v>
      </c>
      <c r="AI172" s="1">
        <v>44755.538634259261</v>
      </c>
      <c r="AJ172">
        <v>332</v>
      </c>
      <c r="AK172">
        <v>1</v>
      </c>
      <c r="AL172">
        <v>0</v>
      </c>
      <c r="AM172">
        <v>1</v>
      </c>
      <c r="AN172">
        <v>0</v>
      </c>
      <c r="AO172">
        <v>2</v>
      </c>
      <c r="AP172">
        <v>27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478</v>
      </c>
      <c r="BG172">
        <v>24</v>
      </c>
      <c r="BH172" t="s">
        <v>94</v>
      </c>
    </row>
    <row r="173" spans="1:60">
      <c r="A173" t="s">
        <v>510</v>
      </c>
      <c r="B173" t="s">
        <v>82</v>
      </c>
      <c r="C173" t="s">
        <v>511</v>
      </c>
      <c r="D173" t="s">
        <v>84</v>
      </c>
      <c r="E173" s="2" t="str">
        <f>HYPERLINK("capsilon://?command=openfolder&amp;siteaddress=FAM.docvelocity-na8.net&amp;folderid=FX691AA6A0-7DAA-2F46-907C-DEB63C976C00","FX22063062")</f>
        <v>FX22063062</v>
      </c>
      <c r="F173" t="s">
        <v>19</v>
      </c>
      <c r="G173" t="s">
        <v>19</v>
      </c>
      <c r="H173" t="s">
        <v>85</v>
      </c>
      <c r="I173" t="s">
        <v>512</v>
      </c>
      <c r="J173">
        <v>66</v>
      </c>
      <c r="K173" t="s">
        <v>87</v>
      </c>
      <c r="L173" t="s">
        <v>88</v>
      </c>
      <c r="M173" t="s">
        <v>89</v>
      </c>
      <c r="N173">
        <v>2</v>
      </c>
      <c r="O173" s="1">
        <v>44755.531759259262</v>
      </c>
      <c r="P173" s="1">
        <v>44755.541979166665</v>
      </c>
      <c r="Q173">
        <v>451</v>
      </c>
      <c r="R173">
        <v>432</v>
      </c>
      <c r="S173" t="b">
        <v>0</v>
      </c>
      <c r="T173" t="s">
        <v>90</v>
      </c>
      <c r="U173" t="b">
        <v>0</v>
      </c>
      <c r="V173" t="s">
        <v>121</v>
      </c>
      <c r="W173" s="1">
        <v>44755.534699074073</v>
      </c>
      <c r="X173">
        <v>251</v>
      </c>
      <c r="Y173">
        <v>52</v>
      </c>
      <c r="Z173">
        <v>0</v>
      </c>
      <c r="AA173">
        <v>52</v>
      </c>
      <c r="AB173">
        <v>0</v>
      </c>
      <c r="AC173">
        <v>15</v>
      </c>
      <c r="AD173">
        <v>14</v>
      </c>
      <c r="AE173">
        <v>0</v>
      </c>
      <c r="AF173">
        <v>0</v>
      </c>
      <c r="AG173">
        <v>0</v>
      </c>
      <c r="AH173" t="s">
        <v>130</v>
      </c>
      <c r="AI173" s="1">
        <v>44755.541979166665</v>
      </c>
      <c r="AJ173">
        <v>181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478</v>
      </c>
      <c r="BG173">
        <v>14</v>
      </c>
      <c r="BH173" t="s">
        <v>94</v>
      </c>
    </row>
    <row r="174" spans="1:60">
      <c r="A174" t="s">
        <v>513</v>
      </c>
      <c r="B174" t="s">
        <v>82</v>
      </c>
      <c r="C174" t="s">
        <v>511</v>
      </c>
      <c r="D174" t="s">
        <v>84</v>
      </c>
      <c r="E174" s="2" t="str">
        <f>HYPERLINK("capsilon://?command=openfolder&amp;siteaddress=FAM.docvelocity-na8.net&amp;folderid=FX691AA6A0-7DAA-2F46-907C-DEB63C976C00","FX22063062")</f>
        <v>FX22063062</v>
      </c>
      <c r="F174" t="s">
        <v>19</v>
      </c>
      <c r="G174" t="s">
        <v>19</v>
      </c>
      <c r="H174" t="s">
        <v>85</v>
      </c>
      <c r="I174" t="s">
        <v>514</v>
      </c>
      <c r="J174">
        <v>32</v>
      </c>
      <c r="K174" t="s">
        <v>87</v>
      </c>
      <c r="L174" t="s">
        <v>88</v>
      </c>
      <c r="M174" t="s">
        <v>89</v>
      </c>
      <c r="N174">
        <v>1</v>
      </c>
      <c r="O174" s="1">
        <v>44755.53193287037</v>
      </c>
      <c r="P174" s="1">
        <v>44755.601203703707</v>
      </c>
      <c r="Q174">
        <v>5659</v>
      </c>
      <c r="R174">
        <v>326</v>
      </c>
      <c r="S174" t="b">
        <v>0</v>
      </c>
      <c r="T174" t="s">
        <v>90</v>
      </c>
      <c r="U174" t="b">
        <v>0</v>
      </c>
      <c r="V174" t="s">
        <v>105</v>
      </c>
      <c r="W174" s="1">
        <v>44755.601203703707</v>
      </c>
      <c r="X174">
        <v>235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32</v>
      </c>
      <c r="AE174">
        <v>27</v>
      </c>
      <c r="AF174">
        <v>0</v>
      </c>
      <c r="AG174">
        <v>4</v>
      </c>
      <c r="AH174" t="s">
        <v>90</v>
      </c>
      <c r="AI174" t="s">
        <v>90</v>
      </c>
      <c r="AJ174" t="s">
        <v>90</v>
      </c>
      <c r="AK174" t="s">
        <v>90</v>
      </c>
      <c r="AL174" t="s">
        <v>90</v>
      </c>
      <c r="AM174" t="s">
        <v>90</v>
      </c>
      <c r="AN174" t="s">
        <v>90</v>
      </c>
      <c r="AO174" t="s">
        <v>90</v>
      </c>
      <c r="AP174" t="s">
        <v>90</v>
      </c>
      <c r="AQ174" t="s">
        <v>90</v>
      </c>
      <c r="AR174" t="s">
        <v>90</v>
      </c>
      <c r="AS174" t="s">
        <v>90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478</v>
      </c>
      <c r="BG174">
        <v>99</v>
      </c>
      <c r="BH174" t="s">
        <v>94</v>
      </c>
    </row>
    <row r="175" spans="1:60">
      <c r="A175" t="s">
        <v>515</v>
      </c>
      <c r="B175" t="s">
        <v>82</v>
      </c>
      <c r="C175" t="s">
        <v>511</v>
      </c>
      <c r="D175" t="s">
        <v>84</v>
      </c>
      <c r="E175" s="2" t="str">
        <f>HYPERLINK("capsilon://?command=openfolder&amp;siteaddress=FAM.docvelocity-na8.net&amp;folderid=FX691AA6A0-7DAA-2F46-907C-DEB63C976C00","FX22063062")</f>
        <v>FX22063062</v>
      </c>
      <c r="F175" t="s">
        <v>19</v>
      </c>
      <c r="G175" t="s">
        <v>19</v>
      </c>
      <c r="H175" t="s">
        <v>85</v>
      </c>
      <c r="I175" t="s">
        <v>516</v>
      </c>
      <c r="J175">
        <v>29</v>
      </c>
      <c r="K175" t="s">
        <v>87</v>
      </c>
      <c r="L175" t="s">
        <v>88</v>
      </c>
      <c r="M175" t="s">
        <v>89</v>
      </c>
      <c r="N175">
        <v>2</v>
      </c>
      <c r="O175" s="1">
        <v>44755.532881944448</v>
      </c>
      <c r="P175" s="1">
        <v>44755.550162037034</v>
      </c>
      <c r="Q175">
        <v>623</v>
      </c>
      <c r="R175">
        <v>870</v>
      </c>
      <c r="S175" t="b">
        <v>0</v>
      </c>
      <c r="T175" t="s">
        <v>90</v>
      </c>
      <c r="U175" t="b">
        <v>0</v>
      </c>
      <c r="V175" t="s">
        <v>121</v>
      </c>
      <c r="W175" s="1">
        <v>44755.547407407408</v>
      </c>
      <c r="X175">
        <v>759</v>
      </c>
      <c r="Y175">
        <v>21</v>
      </c>
      <c r="Z175">
        <v>0</v>
      </c>
      <c r="AA175">
        <v>21</v>
      </c>
      <c r="AB175">
        <v>0</v>
      </c>
      <c r="AC175">
        <v>18</v>
      </c>
      <c r="AD175">
        <v>8</v>
      </c>
      <c r="AE175">
        <v>0</v>
      </c>
      <c r="AF175">
        <v>0</v>
      </c>
      <c r="AG175">
        <v>0</v>
      </c>
      <c r="AH175" t="s">
        <v>92</v>
      </c>
      <c r="AI175" s="1">
        <v>44755.550162037034</v>
      </c>
      <c r="AJ175">
        <v>80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8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478</v>
      </c>
      <c r="BG175">
        <v>24</v>
      </c>
      <c r="BH175" t="s">
        <v>94</v>
      </c>
    </row>
    <row r="176" spans="1:60">
      <c r="A176" t="s">
        <v>517</v>
      </c>
      <c r="B176" t="s">
        <v>82</v>
      </c>
      <c r="C176" t="s">
        <v>511</v>
      </c>
      <c r="D176" t="s">
        <v>84</v>
      </c>
      <c r="E176" s="2" t="str">
        <f>HYPERLINK("capsilon://?command=openfolder&amp;siteaddress=FAM.docvelocity-na8.net&amp;folderid=FX691AA6A0-7DAA-2F46-907C-DEB63C976C00","FX22063062")</f>
        <v>FX22063062</v>
      </c>
      <c r="F176" t="s">
        <v>19</v>
      </c>
      <c r="G176" t="s">
        <v>19</v>
      </c>
      <c r="H176" t="s">
        <v>85</v>
      </c>
      <c r="I176" t="s">
        <v>518</v>
      </c>
      <c r="J176">
        <v>29</v>
      </c>
      <c r="K176" t="s">
        <v>87</v>
      </c>
      <c r="L176" t="s">
        <v>88</v>
      </c>
      <c r="M176" t="s">
        <v>89</v>
      </c>
      <c r="N176">
        <v>2</v>
      </c>
      <c r="O176" s="1">
        <v>44755.532916666663</v>
      </c>
      <c r="P176" s="1">
        <v>44755.543032407404</v>
      </c>
      <c r="Q176">
        <v>479</v>
      </c>
      <c r="R176">
        <v>395</v>
      </c>
      <c r="S176" t="b">
        <v>0</v>
      </c>
      <c r="T176" t="s">
        <v>90</v>
      </c>
      <c r="U176" t="b">
        <v>0</v>
      </c>
      <c r="V176" t="s">
        <v>121</v>
      </c>
      <c r="W176" s="1">
        <v>44755.538611111115</v>
      </c>
      <c r="X176">
        <v>304</v>
      </c>
      <c r="Y176">
        <v>21</v>
      </c>
      <c r="Z176">
        <v>0</v>
      </c>
      <c r="AA176">
        <v>21</v>
      </c>
      <c r="AB176">
        <v>0</v>
      </c>
      <c r="AC176">
        <v>2</v>
      </c>
      <c r="AD176">
        <v>8</v>
      </c>
      <c r="AE176">
        <v>0</v>
      </c>
      <c r="AF176">
        <v>0</v>
      </c>
      <c r="AG176">
        <v>0</v>
      </c>
      <c r="AH176" t="s">
        <v>130</v>
      </c>
      <c r="AI176" s="1">
        <v>44755.543032407404</v>
      </c>
      <c r="AJ176">
        <v>91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8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478</v>
      </c>
      <c r="BG176">
        <v>14</v>
      </c>
      <c r="BH176" t="s">
        <v>94</v>
      </c>
    </row>
    <row r="177" spans="1:60">
      <c r="A177" t="s">
        <v>519</v>
      </c>
      <c r="B177" t="s">
        <v>82</v>
      </c>
      <c r="C177" t="s">
        <v>511</v>
      </c>
      <c r="D177" t="s">
        <v>84</v>
      </c>
      <c r="E177" s="2" t="str">
        <f>HYPERLINK("capsilon://?command=openfolder&amp;siteaddress=FAM.docvelocity-na8.net&amp;folderid=FX691AA6A0-7DAA-2F46-907C-DEB63C976C00","FX22063062")</f>
        <v>FX22063062</v>
      </c>
      <c r="F177" t="s">
        <v>19</v>
      </c>
      <c r="G177" t="s">
        <v>19</v>
      </c>
      <c r="H177" t="s">
        <v>85</v>
      </c>
      <c r="I177" t="s">
        <v>520</v>
      </c>
      <c r="J177">
        <v>206</v>
      </c>
      <c r="K177" t="s">
        <v>87</v>
      </c>
      <c r="L177" t="s">
        <v>88</v>
      </c>
      <c r="M177" t="s">
        <v>89</v>
      </c>
      <c r="N177">
        <v>1</v>
      </c>
      <c r="O177" s="1">
        <v>44755.532916666663</v>
      </c>
      <c r="P177" s="1">
        <v>44755.62332175926</v>
      </c>
      <c r="Q177">
        <v>7215</v>
      </c>
      <c r="R177">
        <v>596</v>
      </c>
      <c r="S177" t="b">
        <v>0</v>
      </c>
      <c r="T177" t="s">
        <v>90</v>
      </c>
      <c r="U177" t="b">
        <v>0</v>
      </c>
      <c r="V177" t="s">
        <v>105</v>
      </c>
      <c r="W177" s="1">
        <v>44755.62332175926</v>
      </c>
      <c r="X177">
        <v>334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206</v>
      </c>
      <c r="AE177">
        <v>201</v>
      </c>
      <c r="AF177">
        <v>0</v>
      </c>
      <c r="AG177">
        <v>11</v>
      </c>
      <c r="AH177" t="s">
        <v>90</v>
      </c>
      <c r="AI177" t="s">
        <v>90</v>
      </c>
      <c r="AJ177" t="s">
        <v>90</v>
      </c>
      <c r="AK177" t="s">
        <v>90</v>
      </c>
      <c r="AL177" t="s">
        <v>90</v>
      </c>
      <c r="AM177" t="s">
        <v>90</v>
      </c>
      <c r="AN177" t="s">
        <v>90</v>
      </c>
      <c r="AO177" t="s">
        <v>90</v>
      </c>
      <c r="AP177" t="s">
        <v>90</v>
      </c>
      <c r="AQ177" t="s">
        <v>90</v>
      </c>
      <c r="AR177" t="s">
        <v>90</v>
      </c>
      <c r="AS177" t="s">
        <v>90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478</v>
      </c>
      <c r="BG177">
        <v>130</v>
      </c>
      <c r="BH177" t="s">
        <v>275</v>
      </c>
    </row>
    <row r="178" spans="1:60">
      <c r="A178" t="s">
        <v>521</v>
      </c>
      <c r="B178" t="s">
        <v>82</v>
      </c>
      <c r="C178" t="s">
        <v>522</v>
      </c>
      <c r="D178" t="s">
        <v>84</v>
      </c>
      <c r="E178" s="2" t="str">
        <f>HYPERLINK("capsilon://?command=openfolder&amp;siteaddress=FAM.docvelocity-na8.net&amp;folderid=FX37E59081-A332-37E4-95C3-D5DC7340EAA9","FX22069558")</f>
        <v>FX22069558</v>
      </c>
      <c r="F178" t="s">
        <v>19</v>
      </c>
      <c r="G178" t="s">
        <v>19</v>
      </c>
      <c r="H178" t="s">
        <v>85</v>
      </c>
      <c r="I178" t="s">
        <v>523</v>
      </c>
      <c r="J178">
        <v>82</v>
      </c>
      <c r="K178" t="s">
        <v>87</v>
      </c>
      <c r="L178" t="s">
        <v>88</v>
      </c>
      <c r="M178" t="s">
        <v>89</v>
      </c>
      <c r="N178">
        <v>2</v>
      </c>
      <c r="O178" s="1">
        <v>44755.536446759259</v>
      </c>
      <c r="P178" s="1">
        <v>44755.551099537035</v>
      </c>
      <c r="Q178">
        <v>681</v>
      </c>
      <c r="R178">
        <v>585</v>
      </c>
      <c r="S178" t="b">
        <v>0</v>
      </c>
      <c r="T178" t="s">
        <v>90</v>
      </c>
      <c r="U178" t="b">
        <v>0</v>
      </c>
      <c r="V178" t="s">
        <v>98</v>
      </c>
      <c r="W178" s="1">
        <v>44755.543888888889</v>
      </c>
      <c r="X178">
        <v>505</v>
      </c>
      <c r="Y178">
        <v>77</v>
      </c>
      <c r="Z178">
        <v>0</v>
      </c>
      <c r="AA178">
        <v>77</v>
      </c>
      <c r="AB178">
        <v>0</v>
      </c>
      <c r="AC178">
        <v>5</v>
      </c>
      <c r="AD178">
        <v>5</v>
      </c>
      <c r="AE178">
        <v>0</v>
      </c>
      <c r="AF178">
        <v>0</v>
      </c>
      <c r="AG178">
        <v>0</v>
      </c>
      <c r="AH178" t="s">
        <v>92</v>
      </c>
      <c r="AI178" s="1">
        <v>44755.551099537035</v>
      </c>
      <c r="AJ178">
        <v>80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5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478</v>
      </c>
      <c r="BG178">
        <v>21</v>
      </c>
      <c r="BH178" t="s">
        <v>94</v>
      </c>
    </row>
    <row r="179" spans="1:60">
      <c r="A179" t="s">
        <v>524</v>
      </c>
      <c r="B179" t="s">
        <v>82</v>
      </c>
      <c r="C179" t="s">
        <v>522</v>
      </c>
      <c r="D179" t="s">
        <v>84</v>
      </c>
      <c r="E179" s="2" t="str">
        <f>HYPERLINK("capsilon://?command=openfolder&amp;siteaddress=FAM.docvelocity-na8.net&amp;folderid=FX37E59081-A332-37E4-95C3-D5DC7340EAA9","FX22069558")</f>
        <v>FX22069558</v>
      </c>
      <c r="F179" t="s">
        <v>19</v>
      </c>
      <c r="G179" t="s">
        <v>19</v>
      </c>
      <c r="H179" t="s">
        <v>85</v>
      </c>
      <c r="I179" t="s">
        <v>525</v>
      </c>
      <c r="J179">
        <v>97</v>
      </c>
      <c r="K179" t="s">
        <v>87</v>
      </c>
      <c r="L179" t="s">
        <v>88</v>
      </c>
      <c r="M179" t="s">
        <v>89</v>
      </c>
      <c r="N179">
        <v>2</v>
      </c>
      <c r="O179" s="1">
        <v>44755.536608796298</v>
      </c>
      <c r="P179" s="1">
        <v>44755.551990740743</v>
      </c>
      <c r="Q179">
        <v>732</v>
      </c>
      <c r="R179">
        <v>597</v>
      </c>
      <c r="S179" t="b">
        <v>0</v>
      </c>
      <c r="T179" t="s">
        <v>90</v>
      </c>
      <c r="U179" t="b">
        <v>0</v>
      </c>
      <c r="V179" t="s">
        <v>98</v>
      </c>
      <c r="W179" s="1">
        <v>44755.549930555557</v>
      </c>
      <c r="X179">
        <v>521</v>
      </c>
      <c r="Y179">
        <v>92</v>
      </c>
      <c r="Z179">
        <v>0</v>
      </c>
      <c r="AA179">
        <v>92</v>
      </c>
      <c r="AB179">
        <v>0</v>
      </c>
      <c r="AC179">
        <v>4</v>
      </c>
      <c r="AD179">
        <v>5</v>
      </c>
      <c r="AE179">
        <v>0</v>
      </c>
      <c r="AF179">
        <v>0</v>
      </c>
      <c r="AG179">
        <v>0</v>
      </c>
      <c r="AH179" t="s">
        <v>92</v>
      </c>
      <c r="AI179" s="1">
        <v>44755.551990740743</v>
      </c>
      <c r="AJ179">
        <v>76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478</v>
      </c>
      <c r="BG179">
        <v>22</v>
      </c>
      <c r="BH179" t="s">
        <v>94</v>
      </c>
    </row>
    <row r="180" spans="1:60">
      <c r="A180" t="s">
        <v>526</v>
      </c>
      <c r="B180" t="s">
        <v>82</v>
      </c>
      <c r="C180" t="s">
        <v>522</v>
      </c>
      <c r="D180" t="s">
        <v>84</v>
      </c>
      <c r="E180" s="2" t="str">
        <f>HYPERLINK("capsilon://?command=openfolder&amp;siteaddress=FAM.docvelocity-na8.net&amp;folderid=FX37E59081-A332-37E4-95C3-D5DC7340EAA9","FX22069558")</f>
        <v>FX22069558</v>
      </c>
      <c r="F180" t="s">
        <v>19</v>
      </c>
      <c r="G180" t="s">
        <v>19</v>
      </c>
      <c r="H180" t="s">
        <v>85</v>
      </c>
      <c r="I180" t="s">
        <v>527</v>
      </c>
      <c r="J180">
        <v>66</v>
      </c>
      <c r="K180" t="s">
        <v>87</v>
      </c>
      <c r="L180" t="s">
        <v>88</v>
      </c>
      <c r="M180" t="s">
        <v>89</v>
      </c>
      <c r="N180">
        <v>2</v>
      </c>
      <c r="O180" s="1">
        <v>44755.53738425926</v>
      </c>
      <c r="P180" s="1">
        <v>44755.55846064815</v>
      </c>
      <c r="Q180">
        <v>1034</v>
      </c>
      <c r="R180">
        <v>787</v>
      </c>
      <c r="S180" t="b">
        <v>0</v>
      </c>
      <c r="T180" t="s">
        <v>90</v>
      </c>
      <c r="U180" t="b">
        <v>0</v>
      </c>
      <c r="V180" t="s">
        <v>128</v>
      </c>
      <c r="W180" s="1">
        <v>44755.552199074074</v>
      </c>
      <c r="X180">
        <v>575</v>
      </c>
      <c r="Y180">
        <v>52</v>
      </c>
      <c r="Z180">
        <v>0</v>
      </c>
      <c r="AA180">
        <v>52</v>
      </c>
      <c r="AB180">
        <v>0</v>
      </c>
      <c r="AC180">
        <v>9</v>
      </c>
      <c r="AD180">
        <v>14</v>
      </c>
      <c r="AE180">
        <v>0</v>
      </c>
      <c r="AF180">
        <v>0</v>
      </c>
      <c r="AG180">
        <v>0</v>
      </c>
      <c r="AH180" t="s">
        <v>130</v>
      </c>
      <c r="AI180" s="1">
        <v>44755.55846064815</v>
      </c>
      <c r="AJ180">
        <v>212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14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478</v>
      </c>
      <c r="BG180">
        <v>30</v>
      </c>
      <c r="BH180" t="s">
        <v>94</v>
      </c>
    </row>
    <row r="181" spans="1:60">
      <c r="A181" t="s">
        <v>528</v>
      </c>
      <c r="B181" t="s">
        <v>82</v>
      </c>
      <c r="C181" t="s">
        <v>149</v>
      </c>
      <c r="D181" t="s">
        <v>84</v>
      </c>
      <c r="E181" s="2" t="str">
        <f>HYPERLINK("capsilon://?command=openfolder&amp;siteaddress=FAM.docvelocity-na8.net&amp;folderid=FXD4D84ADD-2553-250D-B95D-9F8506DF3604","FX22068613")</f>
        <v>FX22068613</v>
      </c>
      <c r="F181" t="s">
        <v>19</v>
      </c>
      <c r="G181" t="s">
        <v>19</v>
      </c>
      <c r="H181" t="s">
        <v>85</v>
      </c>
      <c r="I181" t="s">
        <v>529</v>
      </c>
      <c r="J181">
        <v>66</v>
      </c>
      <c r="K181" t="s">
        <v>87</v>
      </c>
      <c r="L181" t="s">
        <v>88</v>
      </c>
      <c r="M181" t="s">
        <v>89</v>
      </c>
      <c r="N181">
        <v>2</v>
      </c>
      <c r="O181" s="1">
        <v>44755.55327546296</v>
      </c>
      <c r="P181" s="1">
        <v>44755.592488425929</v>
      </c>
      <c r="Q181">
        <v>2492</v>
      </c>
      <c r="R181">
        <v>896</v>
      </c>
      <c r="S181" t="b">
        <v>0</v>
      </c>
      <c r="T181" t="s">
        <v>90</v>
      </c>
      <c r="U181" t="b">
        <v>0</v>
      </c>
      <c r="V181" t="s">
        <v>98</v>
      </c>
      <c r="W181" s="1">
        <v>44755.569641203707</v>
      </c>
      <c r="X181">
        <v>735</v>
      </c>
      <c r="Y181">
        <v>52</v>
      </c>
      <c r="Z181">
        <v>0</v>
      </c>
      <c r="AA181">
        <v>52</v>
      </c>
      <c r="AB181">
        <v>0</v>
      </c>
      <c r="AC181">
        <v>21</v>
      </c>
      <c r="AD181">
        <v>14</v>
      </c>
      <c r="AE181">
        <v>0</v>
      </c>
      <c r="AF181">
        <v>0</v>
      </c>
      <c r="AG181">
        <v>0</v>
      </c>
      <c r="AH181" t="s">
        <v>92</v>
      </c>
      <c r="AI181" s="1">
        <v>44755.592488425929</v>
      </c>
      <c r="AJ181">
        <v>161</v>
      </c>
      <c r="AK181">
        <v>2</v>
      </c>
      <c r="AL181">
        <v>0</v>
      </c>
      <c r="AM181">
        <v>2</v>
      </c>
      <c r="AN181">
        <v>0</v>
      </c>
      <c r="AO181">
        <v>2</v>
      </c>
      <c r="AP181">
        <v>12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478</v>
      </c>
      <c r="BG181">
        <v>56</v>
      </c>
      <c r="BH181" t="s">
        <v>94</v>
      </c>
    </row>
    <row r="182" spans="1:60">
      <c r="A182" t="s">
        <v>530</v>
      </c>
      <c r="B182" t="s">
        <v>82</v>
      </c>
      <c r="C182" t="s">
        <v>316</v>
      </c>
      <c r="D182" t="s">
        <v>84</v>
      </c>
      <c r="E182" s="2" t="str">
        <f>HYPERLINK("capsilon://?command=openfolder&amp;siteaddress=FAM.docvelocity-na8.net&amp;folderid=FX2B6E5A08-1EC6-E4CA-22EE-4C003DC10046","FX22068979")</f>
        <v>FX22068979</v>
      </c>
      <c r="F182" t="s">
        <v>19</v>
      </c>
      <c r="G182" t="s">
        <v>19</v>
      </c>
      <c r="H182" t="s">
        <v>85</v>
      </c>
      <c r="I182" t="s">
        <v>531</v>
      </c>
      <c r="J182">
        <v>66</v>
      </c>
      <c r="K182" t="s">
        <v>87</v>
      </c>
      <c r="L182" t="s">
        <v>88</v>
      </c>
      <c r="M182" t="s">
        <v>89</v>
      </c>
      <c r="N182">
        <v>2</v>
      </c>
      <c r="O182" s="1">
        <v>44755.561736111114</v>
      </c>
      <c r="P182" s="1">
        <v>44755.592037037037</v>
      </c>
      <c r="Q182">
        <v>2332</v>
      </c>
      <c r="R182">
        <v>286</v>
      </c>
      <c r="S182" t="b">
        <v>0</v>
      </c>
      <c r="T182" t="s">
        <v>90</v>
      </c>
      <c r="U182" t="b">
        <v>0</v>
      </c>
      <c r="V182" t="s">
        <v>121</v>
      </c>
      <c r="W182" s="1">
        <v>44755.568449074075</v>
      </c>
      <c r="X182">
        <v>171</v>
      </c>
      <c r="Y182">
        <v>52</v>
      </c>
      <c r="Z182">
        <v>0</v>
      </c>
      <c r="AA182">
        <v>52</v>
      </c>
      <c r="AB182">
        <v>0</v>
      </c>
      <c r="AC182">
        <v>6</v>
      </c>
      <c r="AD182">
        <v>14</v>
      </c>
      <c r="AE182">
        <v>0</v>
      </c>
      <c r="AF182">
        <v>0</v>
      </c>
      <c r="AG182">
        <v>0</v>
      </c>
      <c r="AH182" t="s">
        <v>130</v>
      </c>
      <c r="AI182" s="1">
        <v>44755.592037037037</v>
      </c>
      <c r="AJ182">
        <v>115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14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478</v>
      </c>
      <c r="BG182">
        <v>43</v>
      </c>
      <c r="BH182" t="s">
        <v>94</v>
      </c>
    </row>
    <row r="183" spans="1:60">
      <c r="A183" t="s">
        <v>532</v>
      </c>
      <c r="B183" t="s">
        <v>82</v>
      </c>
      <c r="C183" t="s">
        <v>149</v>
      </c>
      <c r="D183" t="s">
        <v>84</v>
      </c>
      <c r="E183" s="2" t="str">
        <f>HYPERLINK("capsilon://?command=openfolder&amp;siteaddress=FAM.docvelocity-na8.net&amp;folderid=FXD4D84ADD-2553-250D-B95D-9F8506DF3604","FX22068613")</f>
        <v>FX22068613</v>
      </c>
      <c r="F183" t="s">
        <v>19</v>
      </c>
      <c r="G183" t="s">
        <v>19</v>
      </c>
      <c r="H183" t="s">
        <v>85</v>
      </c>
      <c r="I183" t="s">
        <v>533</v>
      </c>
      <c r="J183">
        <v>30</v>
      </c>
      <c r="K183" t="s">
        <v>87</v>
      </c>
      <c r="L183" t="s">
        <v>88</v>
      </c>
      <c r="M183" t="s">
        <v>89</v>
      </c>
      <c r="N183">
        <v>2</v>
      </c>
      <c r="O183" s="1">
        <v>44755.572418981479</v>
      </c>
      <c r="P183" s="1">
        <v>44755.592928240738</v>
      </c>
      <c r="Q183">
        <v>1562</v>
      </c>
      <c r="R183">
        <v>210</v>
      </c>
      <c r="S183" t="b">
        <v>0</v>
      </c>
      <c r="T183" t="s">
        <v>90</v>
      </c>
      <c r="U183" t="b">
        <v>0</v>
      </c>
      <c r="V183" t="s">
        <v>98</v>
      </c>
      <c r="W183" s="1">
        <v>44755.57403935185</v>
      </c>
      <c r="X183">
        <v>134</v>
      </c>
      <c r="Y183">
        <v>9</v>
      </c>
      <c r="Z183">
        <v>0</v>
      </c>
      <c r="AA183">
        <v>9</v>
      </c>
      <c r="AB183">
        <v>0</v>
      </c>
      <c r="AC183">
        <v>0</v>
      </c>
      <c r="AD183">
        <v>21</v>
      </c>
      <c r="AE183">
        <v>0</v>
      </c>
      <c r="AF183">
        <v>0</v>
      </c>
      <c r="AG183">
        <v>0</v>
      </c>
      <c r="AH183" t="s">
        <v>130</v>
      </c>
      <c r="AI183" s="1">
        <v>44755.592928240738</v>
      </c>
      <c r="AJ183">
        <v>76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21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478</v>
      </c>
      <c r="BG183">
        <v>29</v>
      </c>
      <c r="BH183" t="s">
        <v>94</v>
      </c>
    </row>
    <row r="184" spans="1:60">
      <c r="A184" t="s">
        <v>534</v>
      </c>
      <c r="B184" t="s">
        <v>82</v>
      </c>
      <c r="C184" t="s">
        <v>166</v>
      </c>
      <c r="D184" t="s">
        <v>84</v>
      </c>
      <c r="E184" s="2" t="str">
        <f>HYPERLINK("capsilon://?command=openfolder&amp;siteaddress=FAM.docvelocity-na8.net&amp;folderid=FXEC2D2672-792F-D5E6-C02B-1BC315AA6B6B","FX22069402")</f>
        <v>FX22069402</v>
      </c>
      <c r="F184" t="s">
        <v>19</v>
      </c>
      <c r="G184" t="s">
        <v>19</v>
      </c>
      <c r="H184" t="s">
        <v>85</v>
      </c>
      <c r="I184" t="s">
        <v>535</v>
      </c>
      <c r="J184">
        <v>0</v>
      </c>
      <c r="K184" t="s">
        <v>87</v>
      </c>
      <c r="L184" t="s">
        <v>88</v>
      </c>
      <c r="M184" t="s">
        <v>89</v>
      </c>
      <c r="N184">
        <v>2</v>
      </c>
      <c r="O184" s="1">
        <v>44755.598368055558</v>
      </c>
      <c r="P184" s="1">
        <v>44755.607210648152</v>
      </c>
      <c r="Q184">
        <v>574</v>
      </c>
      <c r="R184">
        <v>190</v>
      </c>
      <c r="S184" t="b">
        <v>0</v>
      </c>
      <c r="T184" t="s">
        <v>90</v>
      </c>
      <c r="U184" t="b">
        <v>0</v>
      </c>
      <c r="V184" t="s">
        <v>105</v>
      </c>
      <c r="W184" s="1">
        <v>44755.602777777778</v>
      </c>
      <c r="X184">
        <v>135</v>
      </c>
      <c r="Y184">
        <v>37</v>
      </c>
      <c r="Z184">
        <v>0</v>
      </c>
      <c r="AA184">
        <v>37</v>
      </c>
      <c r="AB184">
        <v>0</v>
      </c>
      <c r="AC184">
        <v>24</v>
      </c>
      <c r="AD184">
        <v>-37</v>
      </c>
      <c r="AE184">
        <v>0</v>
      </c>
      <c r="AF184">
        <v>0</v>
      </c>
      <c r="AG184">
        <v>0</v>
      </c>
      <c r="AH184" t="s">
        <v>92</v>
      </c>
      <c r="AI184" s="1">
        <v>44755.607210648152</v>
      </c>
      <c r="AJ184">
        <v>55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-37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478</v>
      </c>
      <c r="BG184">
        <v>12</v>
      </c>
      <c r="BH184" t="s">
        <v>94</v>
      </c>
    </row>
    <row r="185" spans="1:60">
      <c r="A185" t="s">
        <v>536</v>
      </c>
      <c r="B185" t="s">
        <v>82</v>
      </c>
      <c r="C185" t="s">
        <v>166</v>
      </c>
      <c r="D185" t="s">
        <v>84</v>
      </c>
      <c r="E185" s="2" t="str">
        <f>HYPERLINK("capsilon://?command=openfolder&amp;siteaddress=FAM.docvelocity-na8.net&amp;folderid=FXEC2D2672-792F-D5E6-C02B-1BC315AA6B6B","FX22069402")</f>
        <v>FX22069402</v>
      </c>
      <c r="F185" t="s">
        <v>19</v>
      </c>
      <c r="G185" t="s">
        <v>19</v>
      </c>
      <c r="H185" t="s">
        <v>85</v>
      </c>
      <c r="I185" t="s">
        <v>537</v>
      </c>
      <c r="J185">
        <v>171</v>
      </c>
      <c r="K185" t="s">
        <v>87</v>
      </c>
      <c r="L185" t="s">
        <v>88</v>
      </c>
      <c r="M185" t="s">
        <v>89</v>
      </c>
      <c r="N185">
        <v>2</v>
      </c>
      <c r="O185" s="1">
        <v>44755.59884259259</v>
      </c>
      <c r="P185" s="1">
        <v>44755.743877314817</v>
      </c>
      <c r="Q185">
        <v>8824</v>
      </c>
      <c r="R185">
        <v>3707</v>
      </c>
      <c r="S185" t="b">
        <v>0</v>
      </c>
      <c r="T185" t="s">
        <v>90</v>
      </c>
      <c r="U185" t="b">
        <v>0</v>
      </c>
      <c r="V185" t="s">
        <v>128</v>
      </c>
      <c r="W185" s="1">
        <v>44755.659629629627</v>
      </c>
      <c r="X185">
        <v>3481</v>
      </c>
      <c r="Y185">
        <v>59</v>
      </c>
      <c r="Z185">
        <v>0</v>
      </c>
      <c r="AA185">
        <v>59</v>
      </c>
      <c r="AB185">
        <v>0</v>
      </c>
      <c r="AC185">
        <v>35</v>
      </c>
      <c r="AD185">
        <v>112</v>
      </c>
      <c r="AE185">
        <v>0</v>
      </c>
      <c r="AF185">
        <v>0</v>
      </c>
      <c r="AG185">
        <v>0</v>
      </c>
      <c r="AH185" t="s">
        <v>92</v>
      </c>
      <c r="AI185" s="1">
        <v>44755.743877314817</v>
      </c>
      <c r="AJ185">
        <v>137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112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478</v>
      </c>
      <c r="BG185">
        <v>208</v>
      </c>
      <c r="BH185" t="s">
        <v>275</v>
      </c>
    </row>
    <row r="186" spans="1:60">
      <c r="A186" t="s">
        <v>538</v>
      </c>
      <c r="B186" t="s">
        <v>82</v>
      </c>
      <c r="C186" t="s">
        <v>511</v>
      </c>
      <c r="D186" t="s">
        <v>84</v>
      </c>
      <c r="E186" s="2" t="str">
        <f>HYPERLINK("capsilon://?command=openfolder&amp;siteaddress=FAM.docvelocity-na8.net&amp;folderid=FX691AA6A0-7DAA-2F46-907C-DEB63C976C00","FX22063062")</f>
        <v>FX22063062</v>
      </c>
      <c r="F186" t="s">
        <v>19</v>
      </c>
      <c r="G186" t="s">
        <v>19</v>
      </c>
      <c r="H186" t="s">
        <v>85</v>
      </c>
      <c r="I186" t="s">
        <v>514</v>
      </c>
      <c r="J186">
        <v>128</v>
      </c>
      <c r="K186" t="s">
        <v>87</v>
      </c>
      <c r="L186" t="s">
        <v>88</v>
      </c>
      <c r="M186" t="s">
        <v>89</v>
      </c>
      <c r="N186">
        <v>2</v>
      </c>
      <c r="O186" s="1">
        <v>44755.601759259262</v>
      </c>
      <c r="P186" s="1">
        <v>44755.649155092593</v>
      </c>
      <c r="Q186">
        <v>1917</v>
      </c>
      <c r="R186">
        <v>2178</v>
      </c>
      <c r="S186" t="b">
        <v>0</v>
      </c>
      <c r="T186" t="s">
        <v>90</v>
      </c>
      <c r="U186" t="b">
        <v>1</v>
      </c>
      <c r="V186" t="s">
        <v>121</v>
      </c>
      <c r="W186" s="1">
        <v>44755.637395833335</v>
      </c>
      <c r="X186">
        <v>1940</v>
      </c>
      <c r="Y186">
        <v>168</v>
      </c>
      <c r="Z186">
        <v>0</v>
      </c>
      <c r="AA186">
        <v>168</v>
      </c>
      <c r="AB186">
        <v>0</v>
      </c>
      <c r="AC186">
        <v>86</v>
      </c>
      <c r="AD186">
        <v>-40</v>
      </c>
      <c r="AE186">
        <v>0</v>
      </c>
      <c r="AF186">
        <v>0</v>
      </c>
      <c r="AG186">
        <v>0</v>
      </c>
      <c r="AH186" t="s">
        <v>92</v>
      </c>
      <c r="AI186" s="1">
        <v>44755.649155092593</v>
      </c>
      <c r="AJ186">
        <v>218</v>
      </c>
      <c r="AK186">
        <v>3</v>
      </c>
      <c r="AL186">
        <v>0</v>
      </c>
      <c r="AM186">
        <v>3</v>
      </c>
      <c r="AN186">
        <v>0</v>
      </c>
      <c r="AO186">
        <v>3</v>
      </c>
      <c r="AP186">
        <v>-43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478</v>
      </c>
      <c r="BG186">
        <v>68</v>
      </c>
      <c r="BH186" t="s">
        <v>94</v>
      </c>
    </row>
    <row r="187" spans="1:60">
      <c r="A187" t="s">
        <v>539</v>
      </c>
      <c r="B187" t="s">
        <v>82</v>
      </c>
      <c r="C187" t="s">
        <v>540</v>
      </c>
      <c r="D187" t="s">
        <v>84</v>
      </c>
      <c r="E187" s="2" t="str">
        <f>HYPERLINK("capsilon://?command=openfolder&amp;siteaddress=FAM.docvelocity-na8.net&amp;folderid=FX84691587-3380-7DFF-E907-DD402AE8585B","FX22063466")</f>
        <v>FX22063466</v>
      </c>
      <c r="F187" t="s">
        <v>19</v>
      </c>
      <c r="G187" t="s">
        <v>19</v>
      </c>
      <c r="H187" t="s">
        <v>85</v>
      </c>
      <c r="I187" t="s">
        <v>541</v>
      </c>
      <c r="J187">
        <v>30</v>
      </c>
      <c r="K187" t="s">
        <v>87</v>
      </c>
      <c r="L187" t="s">
        <v>88</v>
      </c>
      <c r="M187" t="s">
        <v>89</v>
      </c>
      <c r="N187">
        <v>2</v>
      </c>
      <c r="O187" s="1">
        <v>44755.621331018519</v>
      </c>
      <c r="P187" s="1">
        <v>44755.634641203702</v>
      </c>
      <c r="Q187">
        <v>980</v>
      </c>
      <c r="R187">
        <v>170</v>
      </c>
      <c r="S187" t="b">
        <v>0</v>
      </c>
      <c r="T187" t="s">
        <v>90</v>
      </c>
      <c r="U187" t="b">
        <v>0</v>
      </c>
      <c r="V187" t="s">
        <v>105</v>
      </c>
      <c r="W187" s="1">
        <v>44755.624467592592</v>
      </c>
      <c r="X187">
        <v>98</v>
      </c>
      <c r="Y187">
        <v>9</v>
      </c>
      <c r="Z187">
        <v>0</v>
      </c>
      <c r="AA187">
        <v>9</v>
      </c>
      <c r="AB187">
        <v>0</v>
      </c>
      <c r="AC187">
        <v>1</v>
      </c>
      <c r="AD187">
        <v>21</v>
      </c>
      <c r="AE187">
        <v>0</v>
      </c>
      <c r="AF187">
        <v>0</v>
      </c>
      <c r="AG187">
        <v>0</v>
      </c>
      <c r="AH187" t="s">
        <v>130</v>
      </c>
      <c r="AI187" s="1">
        <v>44755.634641203702</v>
      </c>
      <c r="AJ187">
        <v>60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21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478</v>
      </c>
      <c r="BG187">
        <v>19</v>
      </c>
      <c r="BH187" t="s">
        <v>94</v>
      </c>
    </row>
    <row r="188" spans="1:60">
      <c r="A188" t="s">
        <v>542</v>
      </c>
      <c r="B188" t="s">
        <v>82</v>
      </c>
      <c r="C188" t="s">
        <v>511</v>
      </c>
      <c r="D188" t="s">
        <v>84</v>
      </c>
      <c r="E188" s="2" t="str">
        <f>HYPERLINK("capsilon://?command=openfolder&amp;siteaddress=FAM.docvelocity-na8.net&amp;folderid=FX691AA6A0-7DAA-2F46-907C-DEB63C976C00","FX22063062")</f>
        <v>FX22063062</v>
      </c>
      <c r="F188" t="s">
        <v>19</v>
      </c>
      <c r="G188" t="s">
        <v>19</v>
      </c>
      <c r="H188" t="s">
        <v>85</v>
      </c>
      <c r="I188" t="s">
        <v>520</v>
      </c>
      <c r="J188">
        <v>499</v>
      </c>
      <c r="K188" t="s">
        <v>87</v>
      </c>
      <c r="L188" t="s">
        <v>88</v>
      </c>
      <c r="M188" t="s">
        <v>89</v>
      </c>
      <c r="N188">
        <v>2</v>
      </c>
      <c r="O188" s="1">
        <v>44755.624861111108</v>
      </c>
      <c r="P188" s="1">
        <v>44755.651250000003</v>
      </c>
      <c r="Q188">
        <v>1137</v>
      </c>
      <c r="R188">
        <v>1143</v>
      </c>
      <c r="S188" t="b">
        <v>0</v>
      </c>
      <c r="T188" t="s">
        <v>90</v>
      </c>
      <c r="U188" t="b">
        <v>1</v>
      </c>
      <c r="V188" t="s">
        <v>105</v>
      </c>
      <c r="W188" s="1">
        <v>44755.636307870373</v>
      </c>
      <c r="X188">
        <v>963</v>
      </c>
      <c r="Y188">
        <v>168</v>
      </c>
      <c r="Z188">
        <v>0</v>
      </c>
      <c r="AA188">
        <v>168</v>
      </c>
      <c r="AB188">
        <v>276</v>
      </c>
      <c r="AC188">
        <v>32</v>
      </c>
      <c r="AD188">
        <v>331</v>
      </c>
      <c r="AE188">
        <v>0</v>
      </c>
      <c r="AF188">
        <v>0</v>
      </c>
      <c r="AG188">
        <v>0</v>
      </c>
      <c r="AH188" t="s">
        <v>92</v>
      </c>
      <c r="AI188" s="1">
        <v>44755.651250000003</v>
      </c>
      <c r="AJ188">
        <v>180</v>
      </c>
      <c r="AK188">
        <v>0</v>
      </c>
      <c r="AL188">
        <v>0</v>
      </c>
      <c r="AM188">
        <v>0</v>
      </c>
      <c r="AN188">
        <v>276</v>
      </c>
      <c r="AO188">
        <v>0</v>
      </c>
      <c r="AP188">
        <v>331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478</v>
      </c>
      <c r="BG188">
        <v>38</v>
      </c>
      <c r="BH188" t="s">
        <v>94</v>
      </c>
    </row>
    <row r="189" spans="1:60">
      <c r="A189" t="s">
        <v>543</v>
      </c>
      <c r="B189" t="s">
        <v>82</v>
      </c>
      <c r="C189" t="s">
        <v>544</v>
      </c>
      <c r="D189" t="s">
        <v>84</v>
      </c>
      <c r="E189" s="2" t="str">
        <f>HYPERLINK("capsilon://?command=openfolder&amp;siteaddress=FAM.docvelocity-na8.net&amp;folderid=FX97D58DCE-C096-C073-629C-251C8E0F08AD","FX220410725")</f>
        <v>FX220410725</v>
      </c>
      <c r="F189" t="s">
        <v>19</v>
      </c>
      <c r="G189" t="s">
        <v>19</v>
      </c>
      <c r="H189" t="s">
        <v>85</v>
      </c>
      <c r="I189" t="s">
        <v>545</v>
      </c>
      <c r="J189">
        <v>33</v>
      </c>
      <c r="K189" t="s">
        <v>87</v>
      </c>
      <c r="L189" t="s">
        <v>88</v>
      </c>
      <c r="M189" t="s">
        <v>89</v>
      </c>
      <c r="N189">
        <v>2</v>
      </c>
      <c r="O189" s="1">
        <v>44755.653807870367</v>
      </c>
      <c r="P189" s="1">
        <v>44755.744340277779</v>
      </c>
      <c r="Q189">
        <v>7716</v>
      </c>
      <c r="R189">
        <v>106</v>
      </c>
      <c r="S189" t="b">
        <v>0</v>
      </c>
      <c r="T189" t="s">
        <v>90</v>
      </c>
      <c r="U189" t="b">
        <v>0</v>
      </c>
      <c r="V189" t="s">
        <v>128</v>
      </c>
      <c r="W189" s="1">
        <v>44755.660416666666</v>
      </c>
      <c r="X189">
        <v>67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24</v>
      </c>
      <c r="AE189">
        <v>0</v>
      </c>
      <c r="AF189">
        <v>0</v>
      </c>
      <c r="AG189">
        <v>0</v>
      </c>
      <c r="AH189" t="s">
        <v>92</v>
      </c>
      <c r="AI189" s="1">
        <v>44755.744340277779</v>
      </c>
      <c r="AJ189">
        <v>39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24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478</v>
      </c>
      <c r="BG189">
        <v>130</v>
      </c>
      <c r="BH189" t="s">
        <v>275</v>
      </c>
    </row>
    <row r="190" spans="1:60">
      <c r="A190" t="s">
        <v>546</v>
      </c>
      <c r="B190" t="s">
        <v>82</v>
      </c>
      <c r="C190" t="s">
        <v>547</v>
      </c>
      <c r="D190" t="s">
        <v>84</v>
      </c>
      <c r="E190" s="2" t="str">
        <f>HYPERLINK("capsilon://?command=openfolder&amp;siteaddress=FAM.docvelocity-na8.net&amp;folderid=FX971C0B40-2E15-BD09-3242-AB45B4002F60","FX2207982")</f>
        <v>FX2207982</v>
      </c>
      <c r="F190" t="s">
        <v>19</v>
      </c>
      <c r="G190" t="s">
        <v>19</v>
      </c>
      <c r="H190" t="s">
        <v>85</v>
      </c>
      <c r="I190" t="s">
        <v>548</v>
      </c>
      <c r="J190">
        <v>30</v>
      </c>
      <c r="K190" t="s">
        <v>87</v>
      </c>
      <c r="L190" t="s">
        <v>88</v>
      </c>
      <c r="M190" t="s">
        <v>89</v>
      </c>
      <c r="N190">
        <v>2</v>
      </c>
      <c r="O190" s="1">
        <v>44755.660613425927</v>
      </c>
      <c r="P190" s="1">
        <v>44755.744976851849</v>
      </c>
      <c r="Q190">
        <v>7094</v>
      </c>
      <c r="R190">
        <v>195</v>
      </c>
      <c r="S190" t="b">
        <v>0</v>
      </c>
      <c r="T190" t="s">
        <v>90</v>
      </c>
      <c r="U190" t="b">
        <v>0</v>
      </c>
      <c r="V190" t="s">
        <v>128</v>
      </c>
      <c r="W190" s="1">
        <v>44755.666597222225</v>
      </c>
      <c r="X190">
        <v>140</v>
      </c>
      <c r="Y190">
        <v>9</v>
      </c>
      <c r="Z190">
        <v>0</v>
      </c>
      <c r="AA190">
        <v>9</v>
      </c>
      <c r="AB190">
        <v>0</v>
      </c>
      <c r="AC190">
        <v>1</v>
      </c>
      <c r="AD190">
        <v>21</v>
      </c>
      <c r="AE190">
        <v>0</v>
      </c>
      <c r="AF190">
        <v>0</v>
      </c>
      <c r="AG190">
        <v>0</v>
      </c>
      <c r="AH190" t="s">
        <v>92</v>
      </c>
      <c r="AI190" s="1">
        <v>44755.744976851849</v>
      </c>
      <c r="AJ190">
        <v>55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21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478</v>
      </c>
      <c r="BG190">
        <v>121</v>
      </c>
      <c r="BH190" t="s">
        <v>275</v>
      </c>
    </row>
    <row r="191" spans="1:60">
      <c r="A191" t="s">
        <v>549</v>
      </c>
      <c r="B191" t="s">
        <v>82</v>
      </c>
      <c r="C191" t="s">
        <v>550</v>
      </c>
      <c r="D191" t="s">
        <v>84</v>
      </c>
      <c r="E191" s="2" t="str">
        <f>HYPERLINK("capsilon://?command=openfolder&amp;siteaddress=FAM.docvelocity-na8.net&amp;folderid=FX3E469086-485B-FA13-6218-E8AF38F79BAF","FX2207203")</f>
        <v>FX2207203</v>
      </c>
      <c r="F191" t="s">
        <v>19</v>
      </c>
      <c r="G191" t="s">
        <v>19</v>
      </c>
      <c r="H191" t="s">
        <v>85</v>
      </c>
      <c r="I191" t="s">
        <v>551</v>
      </c>
      <c r="J191">
        <v>204</v>
      </c>
      <c r="K191" t="s">
        <v>87</v>
      </c>
      <c r="L191" t="s">
        <v>88</v>
      </c>
      <c r="M191" t="s">
        <v>89</v>
      </c>
      <c r="N191">
        <v>1</v>
      </c>
      <c r="O191" s="1">
        <v>44755.666770833333</v>
      </c>
      <c r="P191" s="1">
        <v>44755.677060185182</v>
      </c>
      <c r="Q191">
        <v>569</v>
      </c>
      <c r="R191">
        <v>320</v>
      </c>
      <c r="S191" t="b">
        <v>0</v>
      </c>
      <c r="T191" t="s">
        <v>90</v>
      </c>
      <c r="U191" t="b">
        <v>0</v>
      </c>
      <c r="V191" t="s">
        <v>151</v>
      </c>
      <c r="W191" s="1">
        <v>44755.677060185182</v>
      </c>
      <c r="X191">
        <v>299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204</v>
      </c>
      <c r="AE191">
        <v>180</v>
      </c>
      <c r="AF191">
        <v>0</v>
      </c>
      <c r="AG191">
        <v>4</v>
      </c>
      <c r="AH191" t="s">
        <v>90</v>
      </c>
      <c r="AI191" t="s">
        <v>90</v>
      </c>
      <c r="AJ191" t="s">
        <v>90</v>
      </c>
      <c r="AK191" t="s">
        <v>90</v>
      </c>
      <c r="AL191" t="s">
        <v>90</v>
      </c>
      <c r="AM191" t="s">
        <v>90</v>
      </c>
      <c r="AN191" t="s">
        <v>90</v>
      </c>
      <c r="AO191" t="s">
        <v>90</v>
      </c>
      <c r="AP191" t="s">
        <v>90</v>
      </c>
      <c r="AQ191" t="s">
        <v>90</v>
      </c>
      <c r="AR191" t="s">
        <v>90</v>
      </c>
      <c r="AS191" t="s">
        <v>90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478</v>
      </c>
      <c r="BG191">
        <v>14</v>
      </c>
      <c r="BH191" t="s">
        <v>94</v>
      </c>
    </row>
    <row r="192" spans="1:60">
      <c r="A192" t="s">
        <v>552</v>
      </c>
      <c r="B192" t="s">
        <v>82</v>
      </c>
      <c r="C192" t="s">
        <v>550</v>
      </c>
      <c r="D192" t="s">
        <v>84</v>
      </c>
      <c r="E192" s="2" t="str">
        <f>HYPERLINK("capsilon://?command=openfolder&amp;siteaddress=FAM.docvelocity-na8.net&amp;folderid=FX3E469086-485B-FA13-6218-E8AF38F79BAF","FX2207203")</f>
        <v>FX2207203</v>
      </c>
      <c r="F192" t="s">
        <v>19</v>
      </c>
      <c r="G192" t="s">
        <v>19</v>
      </c>
      <c r="H192" t="s">
        <v>85</v>
      </c>
      <c r="I192" t="s">
        <v>551</v>
      </c>
      <c r="J192">
        <v>228</v>
      </c>
      <c r="K192" t="s">
        <v>87</v>
      </c>
      <c r="L192" t="s">
        <v>88</v>
      </c>
      <c r="M192" t="s">
        <v>89</v>
      </c>
      <c r="N192">
        <v>2</v>
      </c>
      <c r="O192" s="1">
        <v>44755.677916666667</v>
      </c>
      <c r="P192" s="1">
        <v>44755.742280092592</v>
      </c>
      <c r="Q192">
        <v>3567</v>
      </c>
      <c r="R192">
        <v>1994</v>
      </c>
      <c r="S192" t="b">
        <v>0</v>
      </c>
      <c r="T192" t="s">
        <v>90</v>
      </c>
      <c r="U192" t="b">
        <v>1</v>
      </c>
      <c r="V192" t="s">
        <v>105</v>
      </c>
      <c r="W192" s="1">
        <v>44755.712083333332</v>
      </c>
      <c r="X192">
        <v>1690</v>
      </c>
      <c r="Y192">
        <v>193</v>
      </c>
      <c r="Z192">
        <v>0</v>
      </c>
      <c r="AA192">
        <v>193</v>
      </c>
      <c r="AB192">
        <v>0</v>
      </c>
      <c r="AC192">
        <v>78</v>
      </c>
      <c r="AD192">
        <v>35</v>
      </c>
      <c r="AE192">
        <v>0</v>
      </c>
      <c r="AF192">
        <v>0</v>
      </c>
      <c r="AG192">
        <v>0</v>
      </c>
      <c r="AH192" t="s">
        <v>92</v>
      </c>
      <c r="AI192" s="1">
        <v>44755.742280092592</v>
      </c>
      <c r="AJ192">
        <v>284</v>
      </c>
      <c r="AK192">
        <v>3</v>
      </c>
      <c r="AL192">
        <v>0</v>
      </c>
      <c r="AM192">
        <v>3</v>
      </c>
      <c r="AN192">
        <v>10</v>
      </c>
      <c r="AO192">
        <v>3</v>
      </c>
      <c r="AP192">
        <v>32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478</v>
      </c>
      <c r="BG192">
        <v>92</v>
      </c>
      <c r="BH192" t="s">
        <v>94</v>
      </c>
    </row>
    <row r="193" spans="1:60">
      <c r="A193" t="s">
        <v>553</v>
      </c>
      <c r="B193" t="s">
        <v>82</v>
      </c>
      <c r="C193" t="s">
        <v>554</v>
      </c>
      <c r="D193" t="s">
        <v>84</v>
      </c>
      <c r="E193" s="2" t="str">
        <f>HYPERLINK("capsilon://?command=openfolder&amp;siteaddress=FAM.docvelocity-na8.net&amp;folderid=FXAB6C937B-B16E-8C84-6596-F234FE00211A","FX22063256")</f>
        <v>FX22063256</v>
      </c>
      <c r="F193" t="s">
        <v>19</v>
      </c>
      <c r="G193" t="s">
        <v>19</v>
      </c>
      <c r="H193" t="s">
        <v>85</v>
      </c>
      <c r="I193" t="s">
        <v>555</v>
      </c>
      <c r="J193">
        <v>30</v>
      </c>
      <c r="K193" t="s">
        <v>87</v>
      </c>
      <c r="L193" t="s">
        <v>88</v>
      </c>
      <c r="M193" t="s">
        <v>89</v>
      </c>
      <c r="N193">
        <v>2</v>
      </c>
      <c r="O193" s="1">
        <v>44755.689756944441</v>
      </c>
      <c r="P193" s="1">
        <v>44755.745358796295</v>
      </c>
      <c r="Q193">
        <v>4715</v>
      </c>
      <c r="R193">
        <v>89</v>
      </c>
      <c r="S193" t="b">
        <v>0</v>
      </c>
      <c r="T193" t="s">
        <v>90</v>
      </c>
      <c r="U193" t="b">
        <v>0</v>
      </c>
      <c r="V193" t="s">
        <v>121</v>
      </c>
      <c r="W193" s="1">
        <v>44755.699247685188</v>
      </c>
      <c r="X193">
        <v>56</v>
      </c>
      <c r="Y193">
        <v>9</v>
      </c>
      <c r="Z193">
        <v>0</v>
      </c>
      <c r="AA193">
        <v>9</v>
      </c>
      <c r="AB193">
        <v>0</v>
      </c>
      <c r="AC193">
        <v>1</v>
      </c>
      <c r="AD193">
        <v>21</v>
      </c>
      <c r="AE193">
        <v>0</v>
      </c>
      <c r="AF193">
        <v>0</v>
      </c>
      <c r="AG193">
        <v>0</v>
      </c>
      <c r="AH193" t="s">
        <v>92</v>
      </c>
      <c r="AI193" s="1">
        <v>44755.745358796295</v>
      </c>
      <c r="AJ193">
        <v>33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21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478</v>
      </c>
      <c r="BG193">
        <v>80</v>
      </c>
      <c r="BH193" t="s">
        <v>94</v>
      </c>
    </row>
    <row r="194" spans="1:60">
      <c r="A194" t="s">
        <v>556</v>
      </c>
      <c r="B194" t="s">
        <v>82</v>
      </c>
      <c r="C194" t="s">
        <v>557</v>
      </c>
      <c r="D194" t="s">
        <v>84</v>
      </c>
      <c r="E194" s="2" t="str">
        <f>HYPERLINK("capsilon://?command=openfolder&amp;siteaddress=FAM.docvelocity-na8.net&amp;folderid=FX7114935F-9E27-B77F-78F6-13238C1D447F","FX220311951")</f>
        <v>FX220311951</v>
      </c>
      <c r="F194" t="s">
        <v>19</v>
      </c>
      <c r="G194" t="s">
        <v>19</v>
      </c>
      <c r="H194" t="s">
        <v>85</v>
      </c>
      <c r="I194" t="s">
        <v>558</v>
      </c>
      <c r="J194">
        <v>21</v>
      </c>
      <c r="K194" t="s">
        <v>87</v>
      </c>
      <c r="L194" t="s">
        <v>88</v>
      </c>
      <c r="M194" t="s">
        <v>89</v>
      </c>
      <c r="N194">
        <v>2</v>
      </c>
      <c r="O194" s="1">
        <v>44755.730405092596</v>
      </c>
      <c r="P194" s="1">
        <v>44755.74554398148</v>
      </c>
      <c r="Q194">
        <v>1270</v>
      </c>
      <c r="R194">
        <v>38</v>
      </c>
      <c r="S194" t="b">
        <v>0</v>
      </c>
      <c r="T194" t="s">
        <v>90</v>
      </c>
      <c r="U194" t="b">
        <v>0</v>
      </c>
      <c r="V194" t="s">
        <v>121</v>
      </c>
      <c r="W194" s="1">
        <v>44755.731053240743</v>
      </c>
      <c r="X194">
        <v>23</v>
      </c>
      <c r="Y194">
        <v>0</v>
      </c>
      <c r="Z194">
        <v>0</v>
      </c>
      <c r="AA194">
        <v>0</v>
      </c>
      <c r="AB194">
        <v>9</v>
      </c>
      <c r="AC194">
        <v>0</v>
      </c>
      <c r="AD194">
        <v>21</v>
      </c>
      <c r="AE194">
        <v>0</v>
      </c>
      <c r="AF194">
        <v>0</v>
      </c>
      <c r="AG194">
        <v>0</v>
      </c>
      <c r="AH194" t="s">
        <v>92</v>
      </c>
      <c r="AI194" s="1">
        <v>44755.74554398148</v>
      </c>
      <c r="AJ194">
        <v>15</v>
      </c>
      <c r="AK194">
        <v>0</v>
      </c>
      <c r="AL194">
        <v>0</v>
      </c>
      <c r="AM194">
        <v>0</v>
      </c>
      <c r="AN194">
        <v>9</v>
      </c>
      <c r="AO194">
        <v>0</v>
      </c>
      <c r="AP194">
        <v>21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478</v>
      </c>
      <c r="BG194">
        <v>21</v>
      </c>
      <c r="BH194" t="s">
        <v>94</v>
      </c>
    </row>
    <row r="195" spans="1:60">
      <c r="A195" t="s">
        <v>559</v>
      </c>
      <c r="B195" t="s">
        <v>82</v>
      </c>
      <c r="C195" t="s">
        <v>560</v>
      </c>
      <c r="D195" t="s">
        <v>84</v>
      </c>
      <c r="E195" s="2" t="str">
        <f>HYPERLINK("capsilon://?command=openfolder&amp;siteaddress=FAM.docvelocity-na8.net&amp;folderid=FX4EEE14EE-CFC2-AE01-27B4-C9C9DBE5162B","FX22061178")</f>
        <v>FX22061178</v>
      </c>
      <c r="F195" t="s">
        <v>19</v>
      </c>
      <c r="G195" t="s">
        <v>19</v>
      </c>
      <c r="H195" t="s">
        <v>85</v>
      </c>
      <c r="I195" t="s">
        <v>561</v>
      </c>
      <c r="J195">
        <v>66</v>
      </c>
      <c r="K195" t="s">
        <v>87</v>
      </c>
      <c r="L195" t="s">
        <v>88</v>
      </c>
      <c r="M195" t="s">
        <v>89</v>
      </c>
      <c r="N195">
        <v>2</v>
      </c>
      <c r="O195" s="1">
        <v>44743.688483796293</v>
      </c>
      <c r="P195" s="1">
        <v>44743.731307870374</v>
      </c>
      <c r="Q195">
        <v>2524</v>
      </c>
      <c r="R195">
        <v>1176</v>
      </c>
      <c r="S195" t="b">
        <v>0</v>
      </c>
      <c r="T195" t="s">
        <v>90</v>
      </c>
      <c r="U195" t="b">
        <v>0</v>
      </c>
      <c r="V195" t="s">
        <v>128</v>
      </c>
      <c r="W195" s="1">
        <v>44743.718668981484</v>
      </c>
      <c r="X195">
        <v>224</v>
      </c>
      <c r="Y195">
        <v>52</v>
      </c>
      <c r="Z195">
        <v>0</v>
      </c>
      <c r="AA195">
        <v>52</v>
      </c>
      <c r="AB195">
        <v>0</v>
      </c>
      <c r="AC195">
        <v>14</v>
      </c>
      <c r="AD195">
        <v>14</v>
      </c>
      <c r="AE195">
        <v>0</v>
      </c>
      <c r="AF195">
        <v>0</v>
      </c>
      <c r="AG195">
        <v>0</v>
      </c>
      <c r="AH195" t="s">
        <v>92</v>
      </c>
      <c r="AI195" s="1">
        <v>44743.731307870374</v>
      </c>
      <c r="AJ195">
        <v>936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14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288</v>
      </c>
      <c r="BG195">
        <v>61</v>
      </c>
      <c r="BH195" t="s">
        <v>94</v>
      </c>
    </row>
    <row r="196" spans="1:60">
      <c r="A196" t="s">
        <v>562</v>
      </c>
      <c r="B196" t="s">
        <v>82</v>
      </c>
      <c r="C196" t="s">
        <v>563</v>
      </c>
      <c r="D196" t="s">
        <v>84</v>
      </c>
      <c r="E196" s="2" t="str">
        <f>HYPERLINK("capsilon://?command=openfolder&amp;siteaddress=FAM.docvelocity-na8.net&amp;folderid=FXBA471A98-A33B-E3C5-8A7D-712ACA12BA2B","FX22071278")</f>
        <v>FX22071278</v>
      </c>
      <c r="F196" t="s">
        <v>19</v>
      </c>
      <c r="G196" t="s">
        <v>19</v>
      </c>
      <c r="H196" t="s">
        <v>85</v>
      </c>
      <c r="I196" t="s">
        <v>564</v>
      </c>
      <c r="J196">
        <v>332</v>
      </c>
      <c r="K196" t="s">
        <v>87</v>
      </c>
      <c r="L196" t="s">
        <v>88</v>
      </c>
      <c r="M196" t="s">
        <v>89</v>
      </c>
      <c r="N196">
        <v>2</v>
      </c>
      <c r="O196" s="1">
        <v>44755.815706018519</v>
      </c>
      <c r="P196" s="1">
        <v>44755.915081018517</v>
      </c>
      <c r="Q196">
        <v>7966</v>
      </c>
      <c r="R196">
        <v>620</v>
      </c>
      <c r="S196" t="b">
        <v>0</v>
      </c>
      <c r="T196" t="s">
        <v>90</v>
      </c>
      <c r="U196" t="b">
        <v>0</v>
      </c>
      <c r="V196" t="s">
        <v>401</v>
      </c>
      <c r="W196" s="1">
        <v>44755.897430555553</v>
      </c>
      <c r="X196">
        <v>360</v>
      </c>
      <c r="Y196">
        <v>230</v>
      </c>
      <c r="Z196">
        <v>0</v>
      </c>
      <c r="AA196">
        <v>230</v>
      </c>
      <c r="AB196">
        <v>0</v>
      </c>
      <c r="AC196">
        <v>23</v>
      </c>
      <c r="AD196">
        <v>102</v>
      </c>
      <c r="AE196">
        <v>0</v>
      </c>
      <c r="AF196">
        <v>0</v>
      </c>
      <c r="AG196">
        <v>0</v>
      </c>
      <c r="AH196" t="s">
        <v>402</v>
      </c>
      <c r="AI196" s="1">
        <v>44755.915081018517</v>
      </c>
      <c r="AJ196">
        <v>249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102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478</v>
      </c>
      <c r="BG196">
        <v>143</v>
      </c>
      <c r="BH196" t="s">
        <v>275</v>
      </c>
    </row>
    <row r="197" spans="1:60">
      <c r="A197" t="s">
        <v>565</v>
      </c>
      <c r="B197" t="s">
        <v>82</v>
      </c>
      <c r="C197" t="s">
        <v>566</v>
      </c>
      <c r="D197" t="s">
        <v>84</v>
      </c>
      <c r="E197" s="2" t="str">
        <f>HYPERLINK("capsilon://?command=openfolder&amp;siteaddress=FAM.docvelocity-na8.net&amp;folderid=FXC0FD1FCF-D34F-5AEC-F115-53FCA6735A05","FX22059958")</f>
        <v>FX22059958</v>
      </c>
      <c r="F197" t="s">
        <v>19</v>
      </c>
      <c r="G197" t="s">
        <v>19</v>
      </c>
      <c r="H197" t="s">
        <v>85</v>
      </c>
      <c r="I197" t="s">
        <v>567</v>
      </c>
      <c r="J197">
        <v>66</v>
      </c>
      <c r="K197" t="s">
        <v>87</v>
      </c>
      <c r="L197" t="s">
        <v>88</v>
      </c>
      <c r="M197" t="s">
        <v>89</v>
      </c>
      <c r="N197">
        <v>2</v>
      </c>
      <c r="O197" s="1">
        <v>44755.818449074075</v>
      </c>
      <c r="P197" s="1">
        <v>44755.91946759259</v>
      </c>
      <c r="Q197">
        <v>7688</v>
      </c>
      <c r="R197">
        <v>1040</v>
      </c>
      <c r="S197" t="b">
        <v>0</v>
      </c>
      <c r="T197" t="s">
        <v>90</v>
      </c>
      <c r="U197" t="b">
        <v>0</v>
      </c>
      <c r="V197" t="s">
        <v>294</v>
      </c>
      <c r="W197" s="1">
        <v>44755.906168981484</v>
      </c>
      <c r="X197">
        <v>652</v>
      </c>
      <c r="Y197">
        <v>52</v>
      </c>
      <c r="Z197">
        <v>0</v>
      </c>
      <c r="AA197">
        <v>52</v>
      </c>
      <c r="AB197">
        <v>0</v>
      </c>
      <c r="AC197">
        <v>21</v>
      </c>
      <c r="AD197">
        <v>14</v>
      </c>
      <c r="AE197">
        <v>0</v>
      </c>
      <c r="AF197">
        <v>0</v>
      </c>
      <c r="AG197">
        <v>0</v>
      </c>
      <c r="AH197" t="s">
        <v>402</v>
      </c>
      <c r="AI197" s="1">
        <v>44755.91946759259</v>
      </c>
      <c r="AJ197">
        <v>378</v>
      </c>
      <c r="AK197">
        <v>2</v>
      </c>
      <c r="AL197">
        <v>0</v>
      </c>
      <c r="AM197">
        <v>2</v>
      </c>
      <c r="AN197">
        <v>0</v>
      </c>
      <c r="AO197">
        <v>1</v>
      </c>
      <c r="AP197">
        <v>12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478</v>
      </c>
      <c r="BG197">
        <v>145</v>
      </c>
      <c r="BH197" t="s">
        <v>275</v>
      </c>
    </row>
    <row r="198" spans="1:60">
      <c r="A198" t="s">
        <v>568</v>
      </c>
      <c r="B198" t="s">
        <v>82</v>
      </c>
      <c r="C198" t="s">
        <v>566</v>
      </c>
      <c r="D198" t="s">
        <v>84</v>
      </c>
      <c r="E198" s="2" t="str">
        <f>HYPERLINK("capsilon://?command=openfolder&amp;siteaddress=FAM.docvelocity-na8.net&amp;folderid=FXC0FD1FCF-D34F-5AEC-F115-53FCA6735A05","FX22059958")</f>
        <v>FX22059958</v>
      </c>
      <c r="F198" t="s">
        <v>19</v>
      </c>
      <c r="G198" t="s">
        <v>19</v>
      </c>
      <c r="H198" t="s">
        <v>85</v>
      </c>
      <c r="I198" t="s">
        <v>569</v>
      </c>
      <c r="J198">
        <v>66</v>
      </c>
      <c r="K198" t="s">
        <v>87</v>
      </c>
      <c r="L198" t="s">
        <v>88</v>
      </c>
      <c r="M198" t="s">
        <v>89</v>
      </c>
      <c r="N198">
        <v>2</v>
      </c>
      <c r="O198" s="1">
        <v>44755.820370370369</v>
      </c>
      <c r="P198" s="1">
        <v>44755.921643518515</v>
      </c>
      <c r="Q198">
        <v>8279</v>
      </c>
      <c r="R198">
        <v>471</v>
      </c>
      <c r="S198" t="b">
        <v>0</v>
      </c>
      <c r="T198" t="s">
        <v>90</v>
      </c>
      <c r="U198" t="b">
        <v>0</v>
      </c>
      <c r="V198" t="s">
        <v>294</v>
      </c>
      <c r="W198" s="1">
        <v>44755.909189814818</v>
      </c>
      <c r="X198">
        <v>260</v>
      </c>
      <c r="Y198">
        <v>52</v>
      </c>
      <c r="Z198">
        <v>0</v>
      </c>
      <c r="AA198">
        <v>52</v>
      </c>
      <c r="AB198">
        <v>0</v>
      </c>
      <c r="AC198">
        <v>23</v>
      </c>
      <c r="AD198">
        <v>14</v>
      </c>
      <c r="AE198">
        <v>0</v>
      </c>
      <c r="AF198">
        <v>0</v>
      </c>
      <c r="AG198">
        <v>0</v>
      </c>
      <c r="AH198" t="s">
        <v>402</v>
      </c>
      <c r="AI198" s="1">
        <v>44755.921643518515</v>
      </c>
      <c r="AJ198">
        <v>187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12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478</v>
      </c>
      <c r="BG198">
        <v>145</v>
      </c>
      <c r="BH198" t="s">
        <v>275</v>
      </c>
    </row>
    <row r="199" spans="1:60">
      <c r="A199" t="s">
        <v>570</v>
      </c>
      <c r="B199" t="s">
        <v>82</v>
      </c>
      <c r="C199" t="s">
        <v>490</v>
      </c>
      <c r="D199" t="s">
        <v>84</v>
      </c>
      <c r="E199" s="2" t="str">
        <f>HYPERLINK("capsilon://?command=openfolder&amp;siteaddress=FAM.docvelocity-na8.net&amp;folderid=FX819A7282-4381-66AD-2B06-5D11CC879740","FX22062184")</f>
        <v>FX22062184</v>
      </c>
      <c r="F199" t="s">
        <v>19</v>
      </c>
      <c r="G199" t="s">
        <v>19</v>
      </c>
      <c r="H199" t="s">
        <v>85</v>
      </c>
      <c r="I199" t="s">
        <v>491</v>
      </c>
      <c r="J199">
        <v>136</v>
      </c>
      <c r="K199" t="s">
        <v>87</v>
      </c>
      <c r="L199" t="s">
        <v>88</v>
      </c>
      <c r="M199" t="s">
        <v>89</v>
      </c>
      <c r="N199">
        <v>2</v>
      </c>
      <c r="O199" s="1">
        <v>44743.704247685186</v>
      </c>
      <c r="P199" s="1">
        <v>44743.72115740741</v>
      </c>
      <c r="Q199">
        <v>920</v>
      </c>
      <c r="R199">
        <v>541</v>
      </c>
      <c r="S199" t="b">
        <v>0</v>
      </c>
      <c r="T199" t="s">
        <v>90</v>
      </c>
      <c r="U199" t="b">
        <v>1</v>
      </c>
      <c r="V199" t="s">
        <v>128</v>
      </c>
      <c r="W199" s="1">
        <v>44743.71607638889</v>
      </c>
      <c r="X199">
        <v>363</v>
      </c>
      <c r="Y199">
        <v>52</v>
      </c>
      <c r="Z199">
        <v>0</v>
      </c>
      <c r="AA199">
        <v>52</v>
      </c>
      <c r="AB199">
        <v>65</v>
      </c>
      <c r="AC199">
        <v>10</v>
      </c>
      <c r="AD199">
        <v>84</v>
      </c>
      <c r="AE199">
        <v>0</v>
      </c>
      <c r="AF199">
        <v>0</v>
      </c>
      <c r="AG199">
        <v>0</v>
      </c>
      <c r="AH199" t="s">
        <v>365</v>
      </c>
      <c r="AI199" s="1">
        <v>44743.72115740741</v>
      </c>
      <c r="AJ199">
        <v>163</v>
      </c>
      <c r="AK199">
        <v>1</v>
      </c>
      <c r="AL199">
        <v>0</v>
      </c>
      <c r="AM199">
        <v>1</v>
      </c>
      <c r="AN199">
        <v>65</v>
      </c>
      <c r="AO199">
        <v>1</v>
      </c>
      <c r="AP199">
        <v>83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288</v>
      </c>
      <c r="BG199">
        <v>24</v>
      </c>
      <c r="BH199" t="s">
        <v>94</v>
      </c>
    </row>
    <row r="200" spans="1:60">
      <c r="A200" t="s">
        <v>571</v>
      </c>
      <c r="B200" t="s">
        <v>82</v>
      </c>
      <c r="C200" t="s">
        <v>166</v>
      </c>
      <c r="D200" t="s">
        <v>84</v>
      </c>
      <c r="E200" s="2" t="str">
        <f>HYPERLINK("capsilon://?command=openfolder&amp;siteaddress=FAM.docvelocity-na8.net&amp;folderid=FXEC2D2672-792F-D5E6-C02B-1BC315AA6B6B","FX22069402")</f>
        <v>FX22069402</v>
      </c>
      <c r="F200" t="s">
        <v>19</v>
      </c>
      <c r="G200" t="s">
        <v>19</v>
      </c>
      <c r="H200" t="s">
        <v>85</v>
      </c>
      <c r="I200" t="s">
        <v>572</v>
      </c>
      <c r="J200">
        <v>101</v>
      </c>
      <c r="K200" t="s">
        <v>87</v>
      </c>
      <c r="L200" t="s">
        <v>88</v>
      </c>
      <c r="M200" t="s">
        <v>89</v>
      </c>
      <c r="N200">
        <v>2</v>
      </c>
      <c r="O200" s="1">
        <v>44756.348877314813</v>
      </c>
      <c r="P200" s="1">
        <v>44756.373136574075</v>
      </c>
      <c r="Q200">
        <v>1838</v>
      </c>
      <c r="R200">
        <v>258</v>
      </c>
      <c r="S200" t="b">
        <v>0</v>
      </c>
      <c r="T200" t="s">
        <v>90</v>
      </c>
      <c r="U200" t="b">
        <v>0</v>
      </c>
      <c r="V200" t="s">
        <v>183</v>
      </c>
      <c r="W200" s="1">
        <v>44756.360532407409</v>
      </c>
      <c r="X200">
        <v>166</v>
      </c>
      <c r="Y200">
        <v>96</v>
      </c>
      <c r="Z200">
        <v>0</v>
      </c>
      <c r="AA200">
        <v>96</v>
      </c>
      <c r="AB200">
        <v>0</v>
      </c>
      <c r="AC200">
        <v>5</v>
      </c>
      <c r="AD200">
        <v>5</v>
      </c>
      <c r="AE200">
        <v>0</v>
      </c>
      <c r="AF200">
        <v>0</v>
      </c>
      <c r="AG200">
        <v>0</v>
      </c>
      <c r="AH200" t="s">
        <v>193</v>
      </c>
      <c r="AI200" s="1">
        <v>44756.373136574075</v>
      </c>
      <c r="AJ200">
        <v>92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573</v>
      </c>
      <c r="BG200">
        <v>34</v>
      </c>
      <c r="BH200" t="s">
        <v>94</v>
      </c>
    </row>
    <row r="201" spans="1:60">
      <c r="A201" t="s">
        <v>574</v>
      </c>
      <c r="B201" t="s">
        <v>82</v>
      </c>
      <c r="C201" t="s">
        <v>575</v>
      </c>
      <c r="D201" t="s">
        <v>84</v>
      </c>
      <c r="E201" s="2" t="str">
        <f>HYPERLINK("capsilon://?command=openfolder&amp;siteaddress=FAM.docvelocity-na8.net&amp;folderid=FX84A4831D-66AD-8BFB-2663-DA357330187A","FX22067677")</f>
        <v>FX22067677</v>
      </c>
      <c r="F201" t="s">
        <v>19</v>
      </c>
      <c r="G201" t="s">
        <v>19</v>
      </c>
      <c r="H201" t="s">
        <v>85</v>
      </c>
      <c r="I201" t="s">
        <v>576</v>
      </c>
      <c r="J201">
        <v>0</v>
      </c>
      <c r="K201" t="s">
        <v>87</v>
      </c>
      <c r="L201" t="s">
        <v>88</v>
      </c>
      <c r="M201" t="s">
        <v>89</v>
      </c>
      <c r="N201">
        <v>1</v>
      </c>
      <c r="O201" s="1">
        <v>44756.427662037036</v>
      </c>
      <c r="P201" s="1">
        <v>44756.464143518519</v>
      </c>
      <c r="Q201">
        <v>2765</v>
      </c>
      <c r="R201">
        <v>387</v>
      </c>
      <c r="S201" t="b">
        <v>0</v>
      </c>
      <c r="T201" t="s">
        <v>90</v>
      </c>
      <c r="U201" t="b">
        <v>0</v>
      </c>
      <c r="V201" t="s">
        <v>188</v>
      </c>
      <c r="W201" s="1">
        <v>44756.464143518519</v>
      </c>
      <c r="X201">
        <v>287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37</v>
      </c>
      <c r="AF201">
        <v>0</v>
      </c>
      <c r="AG201">
        <v>2</v>
      </c>
      <c r="AH201" t="s">
        <v>90</v>
      </c>
      <c r="AI201" t="s">
        <v>90</v>
      </c>
      <c r="AJ201" t="s">
        <v>90</v>
      </c>
      <c r="AK201" t="s">
        <v>90</v>
      </c>
      <c r="AL201" t="s">
        <v>90</v>
      </c>
      <c r="AM201" t="s">
        <v>90</v>
      </c>
      <c r="AN201" t="s">
        <v>90</v>
      </c>
      <c r="AO201" t="s">
        <v>90</v>
      </c>
      <c r="AP201" t="s">
        <v>90</v>
      </c>
      <c r="AQ201" t="s">
        <v>90</v>
      </c>
      <c r="AR201" t="s">
        <v>90</v>
      </c>
      <c r="AS201" t="s">
        <v>90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573</v>
      </c>
      <c r="BG201">
        <v>52</v>
      </c>
      <c r="BH201" t="s">
        <v>94</v>
      </c>
    </row>
    <row r="202" spans="1:60">
      <c r="A202" t="s">
        <v>577</v>
      </c>
      <c r="B202" t="s">
        <v>82</v>
      </c>
      <c r="C202" t="s">
        <v>575</v>
      </c>
      <c r="D202" t="s">
        <v>84</v>
      </c>
      <c r="E202" s="2" t="str">
        <f>HYPERLINK("capsilon://?command=openfolder&amp;siteaddress=FAM.docvelocity-na8.net&amp;folderid=FX84A4831D-66AD-8BFB-2663-DA357330187A","FX22067677")</f>
        <v>FX22067677</v>
      </c>
      <c r="F202" t="s">
        <v>19</v>
      </c>
      <c r="G202" t="s">
        <v>19</v>
      </c>
      <c r="H202" t="s">
        <v>85</v>
      </c>
      <c r="I202" t="s">
        <v>578</v>
      </c>
      <c r="J202">
        <v>66</v>
      </c>
      <c r="K202" t="s">
        <v>87</v>
      </c>
      <c r="L202" t="s">
        <v>88</v>
      </c>
      <c r="M202" t="s">
        <v>89</v>
      </c>
      <c r="N202">
        <v>2</v>
      </c>
      <c r="O202" s="1">
        <v>44756.428206018521</v>
      </c>
      <c r="P202" s="1">
        <v>44756.453449074077</v>
      </c>
      <c r="Q202">
        <v>1972</v>
      </c>
      <c r="R202">
        <v>209</v>
      </c>
      <c r="S202" t="b">
        <v>0</v>
      </c>
      <c r="T202" t="s">
        <v>90</v>
      </c>
      <c r="U202" t="b">
        <v>0</v>
      </c>
      <c r="V202" t="s">
        <v>188</v>
      </c>
      <c r="W202" s="1">
        <v>44756.433599537035</v>
      </c>
      <c r="X202">
        <v>80</v>
      </c>
      <c r="Y202">
        <v>52</v>
      </c>
      <c r="Z202">
        <v>0</v>
      </c>
      <c r="AA202">
        <v>52</v>
      </c>
      <c r="AB202">
        <v>0</v>
      </c>
      <c r="AC202">
        <v>3</v>
      </c>
      <c r="AD202">
        <v>14</v>
      </c>
      <c r="AE202">
        <v>0</v>
      </c>
      <c r="AF202">
        <v>0</v>
      </c>
      <c r="AG202">
        <v>0</v>
      </c>
      <c r="AH202" t="s">
        <v>193</v>
      </c>
      <c r="AI202" s="1">
        <v>44756.453449074077</v>
      </c>
      <c r="AJ202">
        <v>120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14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573</v>
      </c>
      <c r="BG202">
        <v>36</v>
      </c>
      <c r="BH202" t="s">
        <v>94</v>
      </c>
    </row>
    <row r="203" spans="1:60">
      <c r="A203" t="s">
        <v>579</v>
      </c>
      <c r="B203" t="s">
        <v>82</v>
      </c>
      <c r="C203" t="s">
        <v>471</v>
      </c>
      <c r="D203" t="s">
        <v>84</v>
      </c>
      <c r="E203" s="2" t="str">
        <f>HYPERLINK("capsilon://?command=openfolder&amp;siteaddress=FAM.docvelocity-na8.net&amp;folderid=FX32C99642-762D-2C3B-C8B5-628BC8E6BD34","FX22062515")</f>
        <v>FX22062515</v>
      </c>
      <c r="F203" t="s">
        <v>19</v>
      </c>
      <c r="G203" t="s">
        <v>19</v>
      </c>
      <c r="H203" t="s">
        <v>85</v>
      </c>
      <c r="I203" t="s">
        <v>580</v>
      </c>
      <c r="J203">
        <v>30</v>
      </c>
      <c r="K203" t="s">
        <v>87</v>
      </c>
      <c r="L203" t="s">
        <v>88</v>
      </c>
      <c r="M203" t="s">
        <v>89</v>
      </c>
      <c r="N203">
        <v>2</v>
      </c>
      <c r="O203" s="1">
        <v>44756.431238425925</v>
      </c>
      <c r="P203" s="1">
        <v>44756.455277777779</v>
      </c>
      <c r="Q203">
        <v>1918</v>
      </c>
      <c r="R203">
        <v>159</v>
      </c>
      <c r="S203" t="b">
        <v>0</v>
      </c>
      <c r="T203" t="s">
        <v>90</v>
      </c>
      <c r="U203" t="b">
        <v>0</v>
      </c>
      <c r="V203" t="s">
        <v>192</v>
      </c>
      <c r="W203" s="1">
        <v>44756.433715277781</v>
      </c>
      <c r="X203">
        <v>78</v>
      </c>
      <c r="Y203">
        <v>11</v>
      </c>
      <c r="Z203">
        <v>0</v>
      </c>
      <c r="AA203">
        <v>11</v>
      </c>
      <c r="AB203">
        <v>0</v>
      </c>
      <c r="AC203">
        <v>1</v>
      </c>
      <c r="AD203">
        <v>19</v>
      </c>
      <c r="AE203">
        <v>0</v>
      </c>
      <c r="AF203">
        <v>0</v>
      </c>
      <c r="AG203">
        <v>0</v>
      </c>
      <c r="AH203" t="s">
        <v>193</v>
      </c>
      <c r="AI203" s="1">
        <v>44756.455277777779</v>
      </c>
      <c r="AJ203">
        <v>65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19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573</v>
      </c>
      <c r="BG203">
        <v>34</v>
      </c>
      <c r="BH203" t="s">
        <v>94</v>
      </c>
    </row>
    <row r="204" spans="1:60">
      <c r="A204" t="s">
        <v>581</v>
      </c>
      <c r="B204" t="s">
        <v>82</v>
      </c>
      <c r="C204" t="s">
        <v>563</v>
      </c>
      <c r="D204" t="s">
        <v>84</v>
      </c>
      <c r="E204" s="2" t="str">
        <f>HYPERLINK("capsilon://?command=openfolder&amp;siteaddress=FAM.docvelocity-na8.net&amp;folderid=FXBA471A98-A33B-E3C5-8A7D-712ACA12BA2B","FX22071278")</f>
        <v>FX22071278</v>
      </c>
      <c r="F204" t="s">
        <v>19</v>
      </c>
      <c r="G204" t="s">
        <v>19</v>
      </c>
      <c r="H204" t="s">
        <v>85</v>
      </c>
      <c r="I204" t="s">
        <v>582</v>
      </c>
      <c r="J204">
        <v>103</v>
      </c>
      <c r="K204" t="s">
        <v>87</v>
      </c>
      <c r="L204" t="s">
        <v>88</v>
      </c>
      <c r="M204" t="s">
        <v>89</v>
      </c>
      <c r="N204">
        <v>2</v>
      </c>
      <c r="O204" s="1">
        <v>44756.452280092592</v>
      </c>
      <c r="P204" s="1">
        <v>44756.472418981481</v>
      </c>
      <c r="Q204">
        <v>1461</v>
      </c>
      <c r="R204">
        <v>279</v>
      </c>
      <c r="S204" t="b">
        <v>0</v>
      </c>
      <c r="T204" t="s">
        <v>90</v>
      </c>
      <c r="U204" t="b">
        <v>0</v>
      </c>
      <c r="V204" t="s">
        <v>183</v>
      </c>
      <c r="W204" s="1">
        <v>44756.464456018519</v>
      </c>
      <c r="X204">
        <v>178</v>
      </c>
      <c r="Y204">
        <v>98</v>
      </c>
      <c r="Z204">
        <v>0</v>
      </c>
      <c r="AA204">
        <v>98</v>
      </c>
      <c r="AB204">
        <v>0</v>
      </c>
      <c r="AC204">
        <v>7</v>
      </c>
      <c r="AD204">
        <v>5</v>
      </c>
      <c r="AE204">
        <v>0</v>
      </c>
      <c r="AF204">
        <v>0</v>
      </c>
      <c r="AG204">
        <v>0</v>
      </c>
      <c r="AH204" t="s">
        <v>193</v>
      </c>
      <c r="AI204" s="1">
        <v>44756.472418981481</v>
      </c>
      <c r="AJ204">
        <v>101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5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573</v>
      </c>
      <c r="BG204">
        <v>29</v>
      </c>
      <c r="BH204" t="s">
        <v>94</v>
      </c>
    </row>
    <row r="205" spans="1:60">
      <c r="A205" t="s">
        <v>583</v>
      </c>
      <c r="B205" t="s">
        <v>82</v>
      </c>
      <c r="C205" t="s">
        <v>563</v>
      </c>
      <c r="D205" t="s">
        <v>84</v>
      </c>
      <c r="E205" s="2" t="str">
        <f>HYPERLINK("capsilon://?command=openfolder&amp;siteaddress=FAM.docvelocity-na8.net&amp;folderid=FXBA471A98-A33B-E3C5-8A7D-712ACA12BA2B","FX22071278")</f>
        <v>FX22071278</v>
      </c>
      <c r="F205" t="s">
        <v>19</v>
      </c>
      <c r="G205" t="s">
        <v>19</v>
      </c>
      <c r="H205" t="s">
        <v>85</v>
      </c>
      <c r="I205" t="s">
        <v>584</v>
      </c>
      <c r="J205">
        <v>66</v>
      </c>
      <c r="K205" t="s">
        <v>87</v>
      </c>
      <c r="L205" t="s">
        <v>88</v>
      </c>
      <c r="M205" t="s">
        <v>89</v>
      </c>
      <c r="N205">
        <v>2</v>
      </c>
      <c r="O205" s="1">
        <v>44756.452939814815</v>
      </c>
      <c r="P205" s="1">
        <v>44756.509120370371</v>
      </c>
      <c r="Q205">
        <v>4209</v>
      </c>
      <c r="R205">
        <v>645</v>
      </c>
      <c r="S205" t="b">
        <v>0</v>
      </c>
      <c r="T205" t="s">
        <v>90</v>
      </c>
      <c r="U205" t="b">
        <v>0</v>
      </c>
      <c r="V205" t="s">
        <v>188</v>
      </c>
      <c r="W205" s="1">
        <v>44756.468819444446</v>
      </c>
      <c r="X205">
        <v>403</v>
      </c>
      <c r="Y205">
        <v>52</v>
      </c>
      <c r="Z205">
        <v>0</v>
      </c>
      <c r="AA205">
        <v>52</v>
      </c>
      <c r="AB205">
        <v>0</v>
      </c>
      <c r="AC205">
        <v>13</v>
      </c>
      <c r="AD205">
        <v>14</v>
      </c>
      <c r="AE205">
        <v>0</v>
      </c>
      <c r="AF205">
        <v>0</v>
      </c>
      <c r="AG205">
        <v>0</v>
      </c>
      <c r="AH205" t="s">
        <v>130</v>
      </c>
      <c r="AI205" s="1">
        <v>44756.509120370371</v>
      </c>
      <c r="AJ205">
        <v>173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14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573</v>
      </c>
      <c r="BG205">
        <v>80</v>
      </c>
      <c r="BH205" t="s">
        <v>94</v>
      </c>
    </row>
    <row r="206" spans="1:60">
      <c r="A206" t="s">
        <v>585</v>
      </c>
      <c r="B206" t="s">
        <v>82</v>
      </c>
      <c r="C206" t="s">
        <v>563</v>
      </c>
      <c r="D206" t="s">
        <v>84</v>
      </c>
      <c r="E206" s="2" t="str">
        <f>HYPERLINK("capsilon://?command=openfolder&amp;siteaddress=FAM.docvelocity-na8.net&amp;folderid=FXBA471A98-A33B-E3C5-8A7D-712ACA12BA2B","FX22071278")</f>
        <v>FX22071278</v>
      </c>
      <c r="F206" t="s">
        <v>19</v>
      </c>
      <c r="G206" t="s">
        <v>19</v>
      </c>
      <c r="H206" t="s">
        <v>85</v>
      </c>
      <c r="I206" t="s">
        <v>586</v>
      </c>
      <c r="J206">
        <v>30</v>
      </c>
      <c r="K206" t="s">
        <v>87</v>
      </c>
      <c r="L206" t="s">
        <v>88</v>
      </c>
      <c r="M206" t="s">
        <v>89</v>
      </c>
      <c r="N206">
        <v>2</v>
      </c>
      <c r="O206" s="1">
        <v>44756.453564814816</v>
      </c>
      <c r="P206" s="1">
        <v>44756.508263888885</v>
      </c>
      <c r="Q206">
        <v>4597</v>
      </c>
      <c r="R206">
        <v>129</v>
      </c>
      <c r="S206" t="b">
        <v>0</v>
      </c>
      <c r="T206" t="s">
        <v>90</v>
      </c>
      <c r="U206" t="b">
        <v>0</v>
      </c>
      <c r="V206" t="s">
        <v>183</v>
      </c>
      <c r="W206" s="1">
        <v>44756.465196759258</v>
      </c>
      <c r="X206">
        <v>63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9</v>
      </c>
      <c r="AE206">
        <v>0</v>
      </c>
      <c r="AF206">
        <v>0</v>
      </c>
      <c r="AG206">
        <v>0</v>
      </c>
      <c r="AH206" t="s">
        <v>92</v>
      </c>
      <c r="AI206" s="1">
        <v>44756.508263888885</v>
      </c>
      <c r="AJ206">
        <v>66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9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573</v>
      </c>
      <c r="BG206">
        <v>78</v>
      </c>
      <c r="BH206" t="s">
        <v>94</v>
      </c>
    </row>
    <row r="207" spans="1:60">
      <c r="A207" t="s">
        <v>587</v>
      </c>
      <c r="B207" t="s">
        <v>82</v>
      </c>
      <c r="C207" t="s">
        <v>563</v>
      </c>
      <c r="D207" t="s">
        <v>84</v>
      </c>
      <c r="E207" s="2" t="str">
        <f>HYPERLINK("capsilon://?command=openfolder&amp;siteaddress=FAM.docvelocity-na8.net&amp;folderid=FXBA471A98-A33B-E3C5-8A7D-712ACA12BA2B","FX22071278")</f>
        <v>FX22071278</v>
      </c>
      <c r="F207" t="s">
        <v>19</v>
      </c>
      <c r="G207" t="s">
        <v>19</v>
      </c>
      <c r="H207" t="s">
        <v>85</v>
      </c>
      <c r="I207" t="s">
        <v>588</v>
      </c>
      <c r="J207">
        <v>30</v>
      </c>
      <c r="K207" t="s">
        <v>87</v>
      </c>
      <c r="L207" t="s">
        <v>88</v>
      </c>
      <c r="M207" t="s">
        <v>89</v>
      </c>
      <c r="N207">
        <v>2</v>
      </c>
      <c r="O207" s="1">
        <v>44756.45380787037</v>
      </c>
      <c r="P207" s="1">
        <v>44756.508761574078</v>
      </c>
      <c r="Q207">
        <v>4633</v>
      </c>
      <c r="R207">
        <v>115</v>
      </c>
      <c r="S207" t="b">
        <v>0</v>
      </c>
      <c r="T207" t="s">
        <v>90</v>
      </c>
      <c r="U207" t="b">
        <v>0</v>
      </c>
      <c r="V207" t="s">
        <v>188</v>
      </c>
      <c r="W207" s="1">
        <v>44756.469675925924</v>
      </c>
      <c r="X207">
        <v>73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9</v>
      </c>
      <c r="AE207">
        <v>0</v>
      </c>
      <c r="AF207">
        <v>0</v>
      </c>
      <c r="AG207">
        <v>0</v>
      </c>
      <c r="AH207" t="s">
        <v>92</v>
      </c>
      <c r="AI207" s="1">
        <v>44756.508761574078</v>
      </c>
      <c r="AJ207">
        <v>42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9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573</v>
      </c>
      <c r="BG207">
        <v>79</v>
      </c>
      <c r="BH207" t="s">
        <v>94</v>
      </c>
    </row>
    <row r="208" spans="1:60">
      <c r="A208" t="s">
        <v>589</v>
      </c>
      <c r="B208" t="s">
        <v>82</v>
      </c>
      <c r="C208" t="s">
        <v>563</v>
      </c>
      <c r="D208" t="s">
        <v>84</v>
      </c>
      <c r="E208" s="2" t="str">
        <f>HYPERLINK("capsilon://?command=openfolder&amp;siteaddress=FAM.docvelocity-na8.net&amp;folderid=FXBA471A98-A33B-E3C5-8A7D-712ACA12BA2B","FX22071278")</f>
        <v>FX22071278</v>
      </c>
      <c r="F208" t="s">
        <v>19</v>
      </c>
      <c r="G208" t="s">
        <v>19</v>
      </c>
      <c r="H208" t="s">
        <v>85</v>
      </c>
      <c r="I208" t="s">
        <v>590</v>
      </c>
      <c r="J208">
        <v>103</v>
      </c>
      <c r="K208" t="s">
        <v>87</v>
      </c>
      <c r="L208" t="s">
        <v>88</v>
      </c>
      <c r="M208" t="s">
        <v>89</v>
      </c>
      <c r="N208">
        <v>2</v>
      </c>
      <c r="O208" s="1">
        <v>44756.454050925924</v>
      </c>
      <c r="P208" s="1">
        <v>44756.512546296297</v>
      </c>
      <c r="Q208">
        <v>4541</v>
      </c>
      <c r="R208">
        <v>513</v>
      </c>
      <c r="S208" t="b">
        <v>0</v>
      </c>
      <c r="T208" t="s">
        <v>90</v>
      </c>
      <c r="U208" t="b">
        <v>0</v>
      </c>
      <c r="V208" t="s">
        <v>188</v>
      </c>
      <c r="W208" s="1">
        <v>44756.47215277778</v>
      </c>
      <c r="X208">
        <v>213</v>
      </c>
      <c r="Y208">
        <v>98</v>
      </c>
      <c r="Z208">
        <v>0</v>
      </c>
      <c r="AA208">
        <v>98</v>
      </c>
      <c r="AB208">
        <v>0</v>
      </c>
      <c r="AC208">
        <v>7</v>
      </c>
      <c r="AD208">
        <v>5</v>
      </c>
      <c r="AE208">
        <v>0</v>
      </c>
      <c r="AF208">
        <v>0</v>
      </c>
      <c r="AG208">
        <v>0</v>
      </c>
      <c r="AH208" t="s">
        <v>130</v>
      </c>
      <c r="AI208" s="1">
        <v>44756.512546296297</v>
      </c>
      <c r="AJ208">
        <v>296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5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573</v>
      </c>
      <c r="BG208">
        <v>84</v>
      </c>
      <c r="BH208" t="s">
        <v>94</v>
      </c>
    </row>
    <row r="209" spans="1:60">
      <c r="A209" t="s">
        <v>591</v>
      </c>
      <c r="B209" t="s">
        <v>82</v>
      </c>
      <c r="C209" t="s">
        <v>575</v>
      </c>
      <c r="D209" t="s">
        <v>84</v>
      </c>
      <c r="E209" s="2" t="str">
        <f>HYPERLINK("capsilon://?command=openfolder&amp;siteaddress=FAM.docvelocity-na8.net&amp;folderid=FX84A4831D-66AD-8BFB-2663-DA357330187A","FX22067677")</f>
        <v>FX22067677</v>
      </c>
      <c r="F209" t="s">
        <v>19</v>
      </c>
      <c r="G209" t="s">
        <v>19</v>
      </c>
      <c r="H209" t="s">
        <v>85</v>
      </c>
      <c r="I209" t="s">
        <v>576</v>
      </c>
      <c r="J209">
        <v>0</v>
      </c>
      <c r="K209" t="s">
        <v>87</v>
      </c>
      <c r="L209" t="s">
        <v>88</v>
      </c>
      <c r="M209" t="s">
        <v>89</v>
      </c>
      <c r="N209">
        <v>2</v>
      </c>
      <c r="O209" s="1">
        <v>44756.464571759258</v>
      </c>
      <c r="P209" s="1">
        <v>44756.475254629629</v>
      </c>
      <c r="Q209">
        <v>138</v>
      </c>
      <c r="R209">
        <v>785</v>
      </c>
      <c r="S209" t="b">
        <v>0</v>
      </c>
      <c r="T209" t="s">
        <v>90</v>
      </c>
      <c r="U209" t="b">
        <v>1</v>
      </c>
      <c r="V209" t="s">
        <v>183</v>
      </c>
      <c r="W209" s="1">
        <v>44756.471504629626</v>
      </c>
      <c r="X209">
        <v>527</v>
      </c>
      <c r="Y209">
        <v>74</v>
      </c>
      <c r="Z209">
        <v>0</v>
      </c>
      <c r="AA209">
        <v>74</v>
      </c>
      <c r="AB209">
        <v>0</v>
      </c>
      <c r="AC209">
        <v>62</v>
      </c>
      <c r="AD209">
        <v>-74</v>
      </c>
      <c r="AE209">
        <v>0</v>
      </c>
      <c r="AF209">
        <v>0</v>
      </c>
      <c r="AG209">
        <v>0</v>
      </c>
      <c r="AH209" t="s">
        <v>193</v>
      </c>
      <c r="AI209" s="1">
        <v>44756.475254629629</v>
      </c>
      <c r="AJ209">
        <v>245</v>
      </c>
      <c r="AK209">
        <v>3</v>
      </c>
      <c r="AL209">
        <v>0</v>
      </c>
      <c r="AM209">
        <v>3</v>
      </c>
      <c r="AN209">
        <v>0</v>
      </c>
      <c r="AO209">
        <v>3</v>
      </c>
      <c r="AP209">
        <v>-77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573</v>
      </c>
      <c r="BG209">
        <v>15</v>
      </c>
      <c r="BH209" t="s">
        <v>94</v>
      </c>
    </row>
    <row r="210" spans="1:60">
      <c r="A210" t="s">
        <v>592</v>
      </c>
      <c r="B210" t="s">
        <v>82</v>
      </c>
      <c r="C210" t="s">
        <v>593</v>
      </c>
      <c r="D210" t="s">
        <v>84</v>
      </c>
      <c r="E210" s="2" t="str">
        <f>HYPERLINK("capsilon://?command=openfolder&amp;siteaddress=FAM.docvelocity-na8.net&amp;folderid=FX69B807AD-F990-FC06-5A41-E0418AA1ADC9","FX2207133")</f>
        <v>FX2207133</v>
      </c>
      <c r="F210" t="s">
        <v>19</v>
      </c>
      <c r="G210" t="s">
        <v>19</v>
      </c>
      <c r="H210" t="s">
        <v>85</v>
      </c>
      <c r="I210" t="s">
        <v>594</v>
      </c>
      <c r="J210">
        <v>33</v>
      </c>
      <c r="K210" t="s">
        <v>87</v>
      </c>
      <c r="L210" t="s">
        <v>88</v>
      </c>
      <c r="M210" t="s">
        <v>89</v>
      </c>
      <c r="N210">
        <v>2</v>
      </c>
      <c r="O210" s="1">
        <v>44756.469861111109</v>
      </c>
      <c r="P210" s="1">
        <v>44756.511458333334</v>
      </c>
      <c r="Q210">
        <v>3508</v>
      </c>
      <c r="R210">
        <v>86</v>
      </c>
      <c r="S210" t="b">
        <v>0</v>
      </c>
      <c r="T210" t="s">
        <v>90</v>
      </c>
      <c r="U210" t="b">
        <v>0</v>
      </c>
      <c r="V210" t="s">
        <v>183</v>
      </c>
      <c r="W210" s="1">
        <v>44756.472118055557</v>
      </c>
      <c r="X210">
        <v>52</v>
      </c>
      <c r="Y210">
        <v>9</v>
      </c>
      <c r="Z210">
        <v>0</v>
      </c>
      <c r="AA210">
        <v>9</v>
      </c>
      <c r="AB210">
        <v>0</v>
      </c>
      <c r="AC210">
        <v>0</v>
      </c>
      <c r="AD210">
        <v>24</v>
      </c>
      <c r="AE210">
        <v>0</v>
      </c>
      <c r="AF210">
        <v>0</v>
      </c>
      <c r="AG210">
        <v>0</v>
      </c>
      <c r="AH210" t="s">
        <v>92</v>
      </c>
      <c r="AI210" s="1">
        <v>44756.511458333334</v>
      </c>
      <c r="AJ210">
        <v>34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573</v>
      </c>
      <c r="BG210">
        <v>59</v>
      </c>
      <c r="BH210" t="s">
        <v>94</v>
      </c>
    </row>
    <row r="211" spans="1:60">
      <c r="A211" t="s">
        <v>595</v>
      </c>
      <c r="B211" t="s">
        <v>82</v>
      </c>
      <c r="C211" t="s">
        <v>596</v>
      </c>
      <c r="D211" t="s">
        <v>84</v>
      </c>
      <c r="E211" s="2" t="str">
        <f>HYPERLINK("capsilon://?command=openfolder&amp;siteaddress=FAM.docvelocity-na8.net&amp;folderid=FX57B89DF4-4B4F-9385-95C5-7402A220EAE5","FX22063059")</f>
        <v>FX22063059</v>
      </c>
      <c r="F211" t="s">
        <v>19</v>
      </c>
      <c r="G211" t="s">
        <v>19</v>
      </c>
      <c r="H211" t="s">
        <v>85</v>
      </c>
      <c r="I211" t="s">
        <v>597</v>
      </c>
      <c r="J211">
        <v>30</v>
      </c>
      <c r="K211" t="s">
        <v>87</v>
      </c>
      <c r="L211" t="s">
        <v>88</v>
      </c>
      <c r="M211" t="s">
        <v>89</v>
      </c>
      <c r="N211">
        <v>2</v>
      </c>
      <c r="O211" s="1">
        <v>44756.48165509259</v>
      </c>
      <c r="P211" s="1">
        <v>44756.511817129627</v>
      </c>
      <c r="Q211">
        <v>2486</v>
      </c>
      <c r="R211">
        <v>120</v>
      </c>
      <c r="S211" t="b">
        <v>0</v>
      </c>
      <c r="T211" t="s">
        <v>90</v>
      </c>
      <c r="U211" t="b">
        <v>0</v>
      </c>
      <c r="V211" t="s">
        <v>105</v>
      </c>
      <c r="W211" s="1">
        <v>44756.484513888892</v>
      </c>
      <c r="X211">
        <v>90</v>
      </c>
      <c r="Y211">
        <v>9</v>
      </c>
      <c r="Z211">
        <v>0</v>
      </c>
      <c r="AA211">
        <v>9</v>
      </c>
      <c r="AB211">
        <v>0</v>
      </c>
      <c r="AC211">
        <v>1</v>
      </c>
      <c r="AD211">
        <v>21</v>
      </c>
      <c r="AE211">
        <v>0</v>
      </c>
      <c r="AF211">
        <v>0</v>
      </c>
      <c r="AG211">
        <v>0</v>
      </c>
      <c r="AH211" t="s">
        <v>92</v>
      </c>
      <c r="AI211" s="1">
        <v>44756.511817129627</v>
      </c>
      <c r="AJ211">
        <v>30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21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573</v>
      </c>
      <c r="BG211">
        <v>43</v>
      </c>
      <c r="BH211" t="s">
        <v>94</v>
      </c>
    </row>
    <row r="212" spans="1:60">
      <c r="A212" t="s">
        <v>598</v>
      </c>
      <c r="B212" t="s">
        <v>82</v>
      </c>
      <c r="C212" t="s">
        <v>599</v>
      </c>
      <c r="D212" t="s">
        <v>84</v>
      </c>
      <c r="E212" s="2" t="str">
        <f>HYPERLINK("capsilon://?command=openfolder&amp;siteaddress=FAM.docvelocity-na8.net&amp;folderid=FXC018BE93-AF46-C802-5018-F2239DD882F5","FX22068145")</f>
        <v>FX22068145</v>
      </c>
      <c r="F212" t="s">
        <v>19</v>
      </c>
      <c r="G212" t="s">
        <v>19</v>
      </c>
      <c r="H212" t="s">
        <v>85</v>
      </c>
      <c r="I212" t="s">
        <v>600</v>
      </c>
      <c r="J212">
        <v>66</v>
      </c>
      <c r="K212" t="s">
        <v>87</v>
      </c>
      <c r="L212" t="s">
        <v>88</v>
      </c>
      <c r="M212" t="s">
        <v>89</v>
      </c>
      <c r="N212">
        <v>2</v>
      </c>
      <c r="O212" s="1">
        <v>44743.715092592596</v>
      </c>
      <c r="P212" s="1">
        <v>44743.733310185184</v>
      </c>
      <c r="Q212">
        <v>1128</v>
      </c>
      <c r="R212">
        <v>446</v>
      </c>
      <c r="S212" t="b">
        <v>0</v>
      </c>
      <c r="T212" t="s">
        <v>90</v>
      </c>
      <c r="U212" t="b">
        <v>0</v>
      </c>
      <c r="V212" t="s">
        <v>128</v>
      </c>
      <c r="W212" s="1">
        <v>44743.721851851849</v>
      </c>
      <c r="X212">
        <v>274</v>
      </c>
      <c r="Y212">
        <v>52</v>
      </c>
      <c r="Z212">
        <v>0</v>
      </c>
      <c r="AA212">
        <v>52</v>
      </c>
      <c r="AB212">
        <v>0</v>
      </c>
      <c r="AC212">
        <v>9</v>
      </c>
      <c r="AD212">
        <v>14</v>
      </c>
      <c r="AE212">
        <v>0</v>
      </c>
      <c r="AF212">
        <v>0</v>
      </c>
      <c r="AG212">
        <v>0</v>
      </c>
      <c r="AH212" t="s">
        <v>92</v>
      </c>
      <c r="AI212" s="1">
        <v>44743.733310185184</v>
      </c>
      <c r="AJ212">
        <v>172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14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288</v>
      </c>
      <c r="BG212">
        <v>26</v>
      </c>
      <c r="BH212" t="s">
        <v>94</v>
      </c>
    </row>
    <row r="213" spans="1:60">
      <c r="A213" t="s">
        <v>601</v>
      </c>
      <c r="B213" t="s">
        <v>82</v>
      </c>
      <c r="C213" t="s">
        <v>599</v>
      </c>
      <c r="D213" t="s">
        <v>84</v>
      </c>
      <c r="E213" s="2" t="str">
        <f>HYPERLINK("capsilon://?command=openfolder&amp;siteaddress=FAM.docvelocity-na8.net&amp;folderid=FXC018BE93-AF46-C802-5018-F2239DD882F5","FX22068145")</f>
        <v>FX22068145</v>
      </c>
      <c r="F213" t="s">
        <v>19</v>
      </c>
      <c r="G213" t="s">
        <v>19</v>
      </c>
      <c r="H213" t="s">
        <v>85</v>
      </c>
      <c r="I213" t="s">
        <v>602</v>
      </c>
      <c r="J213">
        <v>66</v>
      </c>
      <c r="K213" t="s">
        <v>87</v>
      </c>
      <c r="L213" t="s">
        <v>88</v>
      </c>
      <c r="M213" t="s">
        <v>89</v>
      </c>
      <c r="N213">
        <v>2</v>
      </c>
      <c r="O213" s="1">
        <v>44743.71534722222</v>
      </c>
      <c r="P213" s="1">
        <v>44743.734722222223</v>
      </c>
      <c r="Q213">
        <v>1303</v>
      </c>
      <c r="R213">
        <v>371</v>
      </c>
      <c r="S213" t="b">
        <v>0</v>
      </c>
      <c r="T213" t="s">
        <v>90</v>
      </c>
      <c r="U213" t="b">
        <v>0</v>
      </c>
      <c r="V213" t="s">
        <v>128</v>
      </c>
      <c r="W213" s="1">
        <v>44743.724756944444</v>
      </c>
      <c r="X213">
        <v>250</v>
      </c>
      <c r="Y213">
        <v>52</v>
      </c>
      <c r="Z213">
        <v>0</v>
      </c>
      <c r="AA213">
        <v>52</v>
      </c>
      <c r="AB213">
        <v>0</v>
      </c>
      <c r="AC213">
        <v>10</v>
      </c>
      <c r="AD213">
        <v>14</v>
      </c>
      <c r="AE213">
        <v>0</v>
      </c>
      <c r="AF213">
        <v>0</v>
      </c>
      <c r="AG213">
        <v>0</v>
      </c>
      <c r="AH213" t="s">
        <v>92</v>
      </c>
      <c r="AI213" s="1">
        <v>44743.734722222223</v>
      </c>
      <c r="AJ213">
        <v>121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288</v>
      </c>
      <c r="BG213">
        <v>27</v>
      </c>
      <c r="BH213" t="s">
        <v>94</v>
      </c>
    </row>
    <row r="214" spans="1:60">
      <c r="A214" t="s">
        <v>603</v>
      </c>
      <c r="B214" t="s">
        <v>82</v>
      </c>
      <c r="C214" t="s">
        <v>604</v>
      </c>
      <c r="D214" t="s">
        <v>84</v>
      </c>
      <c r="E214" s="2" t="str">
        <f>HYPERLINK("capsilon://?command=openfolder&amp;siteaddress=FAM.docvelocity-na8.net&amp;folderid=FX44582318-1D9D-0843-D15F-7A96B63BC497","FX22054040")</f>
        <v>FX22054040</v>
      </c>
      <c r="F214" t="s">
        <v>19</v>
      </c>
      <c r="G214" t="s">
        <v>19</v>
      </c>
      <c r="H214" t="s">
        <v>85</v>
      </c>
      <c r="I214" t="s">
        <v>605</v>
      </c>
      <c r="J214">
        <v>59</v>
      </c>
      <c r="K214" t="s">
        <v>87</v>
      </c>
      <c r="L214" t="s">
        <v>88</v>
      </c>
      <c r="M214" t="s">
        <v>89</v>
      </c>
      <c r="N214">
        <v>2</v>
      </c>
      <c r="O214" s="1">
        <v>44756.507916666669</v>
      </c>
      <c r="P214" s="1">
        <v>44756.512719907405</v>
      </c>
      <c r="Q214">
        <v>169</v>
      </c>
      <c r="R214">
        <v>246</v>
      </c>
      <c r="S214" t="b">
        <v>0</v>
      </c>
      <c r="T214" t="s">
        <v>90</v>
      </c>
      <c r="U214" t="b">
        <v>0</v>
      </c>
      <c r="V214" t="s">
        <v>128</v>
      </c>
      <c r="W214" s="1">
        <v>44756.509930555556</v>
      </c>
      <c r="X214">
        <v>169</v>
      </c>
      <c r="Y214">
        <v>54</v>
      </c>
      <c r="Z214">
        <v>0</v>
      </c>
      <c r="AA214">
        <v>54</v>
      </c>
      <c r="AB214">
        <v>0</v>
      </c>
      <c r="AC214">
        <v>1</v>
      </c>
      <c r="AD214">
        <v>5</v>
      </c>
      <c r="AE214">
        <v>0</v>
      </c>
      <c r="AF214">
        <v>0</v>
      </c>
      <c r="AG214">
        <v>0</v>
      </c>
      <c r="AH214" t="s">
        <v>92</v>
      </c>
      <c r="AI214" s="1">
        <v>44756.512719907405</v>
      </c>
      <c r="AJ214">
        <v>77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5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573</v>
      </c>
      <c r="BG214">
        <v>6</v>
      </c>
      <c r="BH214" t="s">
        <v>94</v>
      </c>
    </row>
    <row r="215" spans="1:60">
      <c r="A215" t="s">
        <v>606</v>
      </c>
      <c r="B215" t="s">
        <v>82</v>
      </c>
      <c r="C215" t="s">
        <v>604</v>
      </c>
      <c r="D215" t="s">
        <v>84</v>
      </c>
      <c r="E215" s="2" t="str">
        <f>HYPERLINK("capsilon://?command=openfolder&amp;siteaddress=FAM.docvelocity-na8.net&amp;folderid=FX44582318-1D9D-0843-D15F-7A96B63BC497","FX22054040")</f>
        <v>FX22054040</v>
      </c>
      <c r="F215" t="s">
        <v>19</v>
      </c>
      <c r="G215" t="s">
        <v>19</v>
      </c>
      <c r="H215" t="s">
        <v>85</v>
      </c>
      <c r="I215" t="s">
        <v>607</v>
      </c>
      <c r="J215">
        <v>59</v>
      </c>
      <c r="K215" t="s">
        <v>87</v>
      </c>
      <c r="L215" t="s">
        <v>88</v>
      </c>
      <c r="M215" t="s">
        <v>89</v>
      </c>
      <c r="N215">
        <v>2</v>
      </c>
      <c r="O215" s="1">
        <v>44756.508159722223</v>
      </c>
      <c r="P215" s="1">
        <v>44756.515046296299</v>
      </c>
      <c r="Q215">
        <v>57</v>
      </c>
      <c r="R215">
        <v>538</v>
      </c>
      <c r="S215" t="b">
        <v>0</v>
      </c>
      <c r="T215" t="s">
        <v>90</v>
      </c>
      <c r="U215" t="b">
        <v>0</v>
      </c>
      <c r="V215" t="s">
        <v>98</v>
      </c>
      <c r="W215" s="1">
        <v>44756.513784722221</v>
      </c>
      <c r="X215">
        <v>451</v>
      </c>
      <c r="Y215">
        <v>54</v>
      </c>
      <c r="Z215">
        <v>0</v>
      </c>
      <c r="AA215">
        <v>54</v>
      </c>
      <c r="AB215">
        <v>0</v>
      </c>
      <c r="AC215">
        <v>1</v>
      </c>
      <c r="AD215">
        <v>5</v>
      </c>
      <c r="AE215">
        <v>0</v>
      </c>
      <c r="AF215">
        <v>0</v>
      </c>
      <c r="AG215">
        <v>0</v>
      </c>
      <c r="AH215" t="s">
        <v>92</v>
      </c>
      <c r="AI215" s="1">
        <v>44756.515046296299</v>
      </c>
      <c r="AJ215">
        <v>77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5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573</v>
      </c>
      <c r="BG215">
        <v>9</v>
      </c>
      <c r="BH215" t="s">
        <v>94</v>
      </c>
    </row>
    <row r="216" spans="1:60">
      <c r="A216" t="s">
        <v>608</v>
      </c>
      <c r="B216" t="s">
        <v>82</v>
      </c>
      <c r="C216" t="s">
        <v>604</v>
      </c>
      <c r="D216" t="s">
        <v>84</v>
      </c>
      <c r="E216" s="2" t="str">
        <f>HYPERLINK("capsilon://?command=openfolder&amp;siteaddress=FAM.docvelocity-na8.net&amp;folderid=FX44582318-1D9D-0843-D15F-7A96B63BC497","FX22054040")</f>
        <v>FX22054040</v>
      </c>
      <c r="F216" t="s">
        <v>19</v>
      </c>
      <c r="G216" t="s">
        <v>19</v>
      </c>
      <c r="H216" t="s">
        <v>85</v>
      </c>
      <c r="I216" t="s">
        <v>609</v>
      </c>
      <c r="J216">
        <v>59</v>
      </c>
      <c r="K216" t="s">
        <v>87</v>
      </c>
      <c r="L216" t="s">
        <v>88</v>
      </c>
      <c r="M216" t="s">
        <v>89</v>
      </c>
      <c r="N216">
        <v>2</v>
      </c>
      <c r="O216" s="1">
        <v>44756.50886574074</v>
      </c>
      <c r="P216" s="1">
        <v>44756.514675925922</v>
      </c>
      <c r="Q216">
        <v>73</v>
      </c>
      <c r="R216">
        <v>429</v>
      </c>
      <c r="S216" t="b">
        <v>0</v>
      </c>
      <c r="T216" t="s">
        <v>90</v>
      </c>
      <c r="U216" t="b">
        <v>0</v>
      </c>
      <c r="V216" t="s">
        <v>121</v>
      </c>
      <c r="W216" s="1">
        <v>44756.512199074074</v>
      </c>
      <c r="X216">
        <v>245</v>
      </c>
      <c r="Y216">
        <v>54</v>
      </c>
      <c r="Z216">
        <v>0</v>
      </c>
      <c r="AA216">
        <v>54</v>
      </c>
      <c r="AB216">
        <v>0</v>
      </c>
      <c r="AC216">
        <v>1</v>
      </c>
      <c r="AD216">
        <v>5</v>
      </c>
      <c r="AE216">
        <v>0</v>
      </c>
      <c r="AF216">
        <v>0</v>
      </c>
      <c r="AG216">
        <v>0</v>
      </c>
      <c r="AH216" t="s">
        <v>130</v>
      </c>
      <c r="AI216" s="1">
        <v>44756.514675925922</v>
      </c>
      <c r="AJ216">
        <v>184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5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573</v>
      </c>
      <c r="BG216">
        <v>8</v>
      </c>
      <c r="BH216" t="s">
        <v>94</v>
      </c>
    </row>
    <row r="217" spans="1:60">
      <c r="A217" t="s">
        <v>610</v>
      </c>
      <c r="B217" t="s">
        <v>82</v>
      </c>
      <c r="C217" t="s">
        <v>604</v>
      </c>
      <c r="D217" t="s">
        <v>84</v>
      </c>
      <c r="E217" s="2" t="str">
        <f>HYPERLINK("capsilon://?command=openfolder&amp;siteaddress=FAM.docvelocity-na8.net&amp;folderid=FX44582318-1D9D-0843-D15F-7A96B63BC497","FX22054040")</f>
        <v>FX22054040</v>
      </c>
      <c r="F217" t="s">
        <v>19</v>
      </c>
      <c r="G217" t="s">
        <v>19</v>
      </c>
      <c r="H217" t="s">
        <v>85</v>
      </c>
      <c r="I217" t="s">
        <v>611</v>
      </c>
      <c r="J217">
        <v>59</v>
      </c>
      <c r="K217" t="s">
        <v>87</v>
      </c>
      <c r="L217" t="s">
        <v>88</v>
      </c>
      <c r="M217" t="s">
        <v>89</v>
      </c>
      <c r="N217">
        <v>2</v>
      </c>
      <c r="O217" s="1">
        <v>44756.509259259263</v>
      </c>
      <c r="P217" s="1">
        <v>44756.513506944444</v>
      </c>
      <c r="Q217">
        <v>219</v>
      </c>
      <c r="R217">
        <v>148</v>
      </c>
      <c r="S217" t="b">
        <v>0</v>
      </c>
      <c r="T217" t="s">
        <v>90</v>
      </c>
      <c r="U217" t="b">
        <v>0</v>
      </c>
      <c r="V217" t="s">
        <v>128</v>
      </c>
      <c r="W217" s="1">
        <v>44756.510879629626</v>
      </c>
      <c r="X217">
        <v>81</v>
      </c>
      <c r="Y217">
        <v>54</v>
      </c>
      <c r="Z217">
        <v>0</v>
      </c>
      <c r="AA217">
        <v>54</v>
      </c>
      <c r="AB217">
        <v>0</v>
      </c>
      <c r="AC217">
        <v>1</v>
      </c>
      <c r="AD217">
        <v>5</v>
      </c>
      <c r="AE217">
        <v>0</v>
      </c>
      <c r="AF217">
        <v>0</v>
      </c>
      <c r="AG217">
        <v>0</v>
      </c>
      <c r="AH217" t="s">
        <v>92</v>
      </c>
      <c r="AI217" s="1">
        <v>44756.513506944444</v>
      </c>
      <c r="AJ217">
        <v>67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5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573</v>
      </c>
      <c r="BG217">
        <v>6</v>
      </c>
      <c r="BH217" t="s">
        <v>94</v>
      </c>
    </row>
    <row r="218" spans="1:60">
      <c r="A218" t="s">
        <v>612</v>
      </c>
      <c r="B218" t="s">
        <v>82</v>
      </c>
      <c r="C218" t="s">
        <v>604</v>
      </c>
      <c r="D218" t="s">
        <v>84</v>
      </c>
      <c r="E218" s="2" t="str">
        <f>HYPERLINK("capsilon://?command=openfolder&amp;siteaddress=FAM.docvelocity-na8.net&amp;folderid=FX44582318-1D9D-0843-D15F-7A96B63BC497","FX22054040")</f>
        <v>FX22054040</v>
      </c>
      <c r="F218" t="s">
        <v>19</v>
      </c>
      <c r="G218" t="s">
        <v>19</v>
      </c>
      <c r="H218" t="s">
        <v>85</v>
      </c>
      <c r="I218" t="s">
        <v>613</v>
      </c>
      <c r="J218">
        <v>59</v>
      </c>
      <c r="K218" t="s">
        <v>87</v>
      </c>
      <c r="L218" t="s">
        <v>88</v>
      </c>
      <c r="M218" t="s">
        <v>89</v>
      </c>
      <c r="N218">
        <v>2</v>
      </c>
      <c r="O218" s="1">
        <v>44756.509606481479</v>
      </c>
      <c r="P218" s="1">
        <v>44756.514143518521</v>
      </c>
      <c r="Q218">
        <v>262</v>
      </c>
      <c r="R218">
        <v>130</v>
      </c>
      <c r="S218" t="b">
        <v>0</v>
      </c>
      <c r="T218" t="s">
        <v>90</v>
      </c>
      <c r="U218" t="b">
        <v>0</v>
      </c>
      <c r="V218" t="s">
        <v>128</v>
      </c>
      <c r="W218" s="1">
        <v>44756.511759259258</v>
      </c>
      <c r="X218">
        <v>75</v>
      </c>
      <c r="Y218">
        <v>54</v>
      </c>
      <c r="Z218">
        <v>0</v>
      </c>
      <c r="AA218">
        <v>54</v>
      </c>
      <c r="AB218">
        <v>0</v>
      </c>
      <c r="AC218">
        <v>1</v>
      </c>
      <c r="AD218">
        <v>5</v>
      </c>
      <c r="AE218">
        <v>0</v>
      </c>
      <c r="AF218">
        <v>0</v>
      </c>
      <c r="AG218">
        <v>0</v>
      </c>
      <c r="AH218" t="s">
        <v>92</v>
      </c>
      <c r="AI218" s="1">
        <v>44756.514143518521</v>
      </c>
      <c r="AJ218">
        <v>55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573</v>
      </c>
      <c r="BG218">
        <v>6</v>
      </c>
      <c r="BH218" t="s">
        <v>94</v>
      </c>
    </row>
    <row r="219" spans="1:60">
      <c r="A219" t="s">
        <v>614</v>
      </c>
      <c r="B219" t="s">
        <v>82</v>
      </c>
      <c r="C219" t="s">
        <v>604</v>
      </c>
      <c r="D219" t="s">
        <v>84</v>
      </c>
      <c r="E219" s="2" t="str">
        <f>HYPERLINK("capsilon://?command=openfolder&amp;siteaddress=FAM.docvelocity-na8.net&amp;folderid=FX44582318-1D9D-0843-D15F-7A96B63BC497","FX22054040")</f>
        <v>FX22054040</v>
      </c>
      <c r="F219" t="s">
        <v>19</v>
      </c>
      <c r="G219" t="s">
        <v>19</v>
      </c>
      <c r="H219" t="s">
        <v>85</v>
      </c>
      <c r="I219" t="s">
        <v>615</v>
      </c>
      <c r="J219">
        <v>59</v>
      </c>
      <c r="K219" t="s">
        <v>87</v>
      </c>
      <c r="L219" t="s">
        <v>88</v>
      </c>
      <c r="M219" t="s">
        <v>89</v>
      </c>
      <c r="N219">
        <v>2</v>
      </c>
      <c r="O219" s="1">
        <v>44756.510034722225</v>
      </c>
      <c r="P219" s="1">
        <v>44756.516921296294</v>
      </c>
      <c r="Q219">
        <v>344</v>
      </c>
      <c r="R219">
        <v>251</v>
      </c>
      <c r="S219" t="b">
        <v>0</v>
      </c>
      <c r="T219" t="s">
        <v>90</v>
      </c>
      <c r="U219" t="b">
        <v>0</v>
      </c>
      <c r="V219" t="s">
        <v>128</v>
      </c>
      <c r="W219" s="1">
        <v>44756.512442129628</v>
      </c>
      <c r="X219">
        <v>58</v>
      </c>
      <c r="Y219">
        <v>54</v>
      </c>
      <c r="Z219">
        <v>0</v>
      </c>
      <c r="AA219">
        <v>54</v>
      </c>
      <c r="AB219">
        <v>0</v>
      </c>
      <c r="AC219">
        <v>1</v>
      </c>
      <c r="AD219">
        <v>5</v>
      </c>
      <c r="AE219">
        <v>0</v>
      </c>
      <c r="AF219">
        <v>0</v>
      </c>
      <c r="AG219">
        <v>0</v>
      </c>
      <c r="AH219" t="s">
        <v>130</v>
      </c>
      <c r="AI219" s="1">
        <v>44756.516921296294</v>
      </c>
      <c r="AJ219">
        <v>193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573</v>
      </c>
      <c r="BG219">
        <v>9</v>
      </c>
      <c r="BH219" t="s">
        <v>94</v>
      </c>
    </row>
    <row r="220" spans="1:60">
      <c r="A220" t="s">
        <v>616</v>
      </c>
      <c r="B220" t="s">
        <v>82</v>
      </c>
      <c r="C220" t="s">
        <v>604</v>
      </c>
      <c r="D220" t="s">
        <v>84</v>
      </c>
      <c r="E220" s="2" t="str">
        <f>HYPERLINK("capsilon://?command=openfolder&amp;siteaddress=FAM.docvelocity-na8.net&amp;folderid=FX44582318-1D9D-0843-D15F-7A96B63BC497","FX22054040")</f>
        <v>FX22054040</v>
      </c>
      <c r="F220" t="s">
        <v>19</v>
      </c>
      <c r="G220" t="s">
        <v>19</v>
      </c>
      <c r="H220" t="s">
        <v>85</v>
      </c>
      <c r="I220" t="s">
        <v>617</v>
      </c>
      <c r="J220">
        <v>59</v>
      </c>
      <c r="K220" t="s">
        <v>87</v>
      </c>
      <c r="L220" t="s">
        <v>88</v>
      </c>
      <c r="M220" t="s">
        <v>89</v>
      </c>
      <c r="N220">
        <v>2</v>
      </c>
      <c r="O220" s="1">
        <v>44756.510266203702</v>
      </c>
      <c r="P220" s="1">
        <v>44756.515659722223</v>
      </c>
      <c r="Q220">
        <v>269</v>
      </c>
      <c r="R220">
        <v>197</v>
      </c>
      <c r="S220" t="b">
        <v>0</v>
      </c>
      <c r="T220" t="s">
        <v>90</v>
      </c>
      <c r="U220" t="b">
        <v>0</v>
      </c>
      <c r="V220" t="s">
        <v>121</v>
      </c>
      <c r="W220" s="1">
        <v>44756.513888888891</v>
      </c>
      <c r="X220">
        <v>145</v>
      </c>
      <c r="Y220">
        <v>54</v>
      </c>
      <c r="Z220">
        <v>0</v>
      </c>
      <c r="AA220">
        <v>54</v>
      </c>
      <c r="AB220">
        <v>0</v>
      </c>
      <c r="AC220">
        <v>1</v>
      </c>
      <c r="AD220">
        <v>5</v>
      </c>
      <c r="AE220">
        <v>0</v>
      </c>
      <c r="AF220">
        <v>0</v>
      </c>
      <c r="AG220">
        <v>0</v>
      </c>
      <c r="AH220" t="s">
        <v>92</v>
      </c>
      <c r="AI220" s="1">
        <v>44756.515659722223</v>
      </c>
      <c r="AJ220">
        <v>52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573</v>
      </c>
      <c r="BG220">
        <v>7</v>
      </c>
      <c r="BH220" t="s">
        <v>94</v>
      </c>
    </row>
    <row r="221" spans="1:60">
      <c r="A221" t="s">
        <v>618</v>
      </c>
      <c r="B221" t="s">
        <v>82</v>
      </c>
      <c r="C221" t="s">
        <v>604</v>
      </c>
      <c r="D221" t="s">
        <v>84</v>
      </c>
      <c r="E221" s="2" t="str">
        <f>HYPERLINK("capsilon://?command=openfolder&amp;siteaddress=FAM.docvelocity-na8.net&amp;folderid=FX44582318-1D9D-0843-D15F-7A96B63BC497","FX22054040")</f>
        <v>FX22054040</v>
      </c>
      <c r="F221" t="s">
        <v>19</v>
      </c>
      <c r="G221" t="s">
        <v>19</v>
      </c>
      <c r="H221" t="s">
        <v>85</v>
      </c>
      <c r="I221" t="s">
        <v>619</v>
      </c>
      <c r="J221">
        <v>59</v>
      </c>
      <c r="K221" t="s">
        <v>87</v>
      </c>
      <c r="L221" t="s">
        <v>88</v>
      </c>
      <c r="M221" t="s">
        <v>89</v>
      </c>
      <c r="N221">
        <v>2</v>
      </c>
      <c r="O221" s="1">
        <v>44756.510381944441</v>
      </c>
      <c r="P221" s="1">
        <v>44756.516388888886</v>
      </c>
      <c r="Q221">
        <v>387</v>
      </c>
      <c r="R221">
        <v>132</v>
      </c>
      <c r="S221" t="b">
        <v>0</v>
      </c>
      <c r="T221" t="s">
        <v>90</v>
      </c>
      <c r="U221" t="b">
        <v>0</v>
      </c>
      <c r="V221" t="s">
        <v>128</v>
      </c>
      <c r="W221" s="1">
        <v>44756.51326388889</v>
      </c>
      <c r="X221">
        <v>70</v>
      </c>
      <c r="Y221">
        <v>54</v>
      </c>
      <c r="Z221">
        <v>0</v>
      </c>
      <c r="AA221">
        <v>54</v>
      </c>
      <c r="AB221">
        <v>0</v>
      </c>
      <c r="AC221">
        <v>1</v>
      </c>
      <c r="AD221">
        <v>5</v>
      </c>
      <c r="AE221">
        <v>0</v>
      </c>
      <c r="AF221">
        <v>0</v>
      </c>
      <c r="AG221">
        <v>0</v>
      </c>
      <c r="AH221" t="s">
        <v>92</v>
      </c>
      <c r="AI221" s="1">
        <v>44756.516388888886</v>
      </c>
      <c r="AJ221">
        <v>62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5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573</v>
      </c>
      <c r="BG221">
        <v>8</v>
      </c>
      <c r="BH221" t="s">
        <v>94</v>
      </c>
    </row>
    <row r="222" spans="1:60">
      <c r="A222" t="s">
        <v>620</v>
      </c>
      <c r="B222" t="s">
        <v>82</v>
      </c>
      <c r="C222" t="s">
        <v>604</v>
      </c>
      <c r="D222" t="s">
        <v>84</v>
      </c>
      <c r="E222" s="2" t="str">
        <f>HYPERLINK("capsilon://?command=openfolder&amp;siteaddress=FAM.docvelocity-na8.net&amp;folderid=FX44582318-1D9D-0843-D15F-7A96B63BC497","FX22054040")</f>
        <v>FX22054040</v>
      </c>
      <c r="F222" t="s">
        <v>19</v>
      </c>
      <c r="G222" t="s">
        <v>19</v>
      </c>
      <c r="H222" t="s">
        <v>85</v>
      </c>
      <c r="I222" t="s">
        <v>621</v>
      </c>
      <c r="J222">
        <v>59</v>
      </c>
      <c r="K222" t="s">
        <v>87</v>
      </c>
      <c r="L222" t="s">
        <v>88</v>
      </c>
      <c r="M222" t="s">
        <v>89</v>
      </c>
      <c r="N222">
        <v>2</v>
      </c>
      <c r="O222" s="1">
        <v>44756.510520833333</v>
      </c>
      <c r="P222" s="1">
        <v>44756.517048611109</v>
      </c>
      <c r="Q222">
        <v>414</v>
      </c>
      <c r="R222">
        <v>150</v>
      </c>
      <c r="S222" t="b">
        <v>0</v>
      </c>
      <c r="T222" t="s">
        <v>90</v>
      </c>
      <c r="U222" t="b">
        <v>0</v>
      </c>
      <c r="V222" t="s">
        <v>105</v>
      </c>
      <c r="W222" s="1">
        <v>44756.513715277775</v>
      </c>
      <c r="X222">
        <v>93</v>
      </c>
      <c r="Y222">
        <v>54</v>
      </c>
      <c r="Z222">
        <v>0</v>
      </c>
      <c r="AA222">
        <v>54</v>
      </c>
      <c r="AB222">
        <v>0</v>
      </c>
      <c r="AC222">
        <v>1</v>
      </c>
      <c r="AD222">
        <v>5</v>
      </c>
      <c r="AE222">
        <v>0</v>
      </c>
      <c r="AF222">
        <v>0</v>
      </c>
      <c r="AG222">
        <v>0</v>
      </c>
      <c r="AH222" t="s">
        <v>92</v>
      </c>
      <c r="AI222" s="1">
        <v>44756.517048611109</v>
      </c>
      <c r="AJ222">
        <v>57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5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573</v>
      </c>
      <c r="BG222">
        <v>9</v>
      </c>
      <c r="BH222" t="s">
        <v>94</v>
      </c>
    </row>
    <row r="223" spans="1:60">
      <c r="A223" t="s">
        <v>622</v>
      </c>
      <c r="B223" t="s">
        <v>82</v>
      </c>
      <c r="C223" t="s">
        <v>604</v>
      </c>
      <c r="D223" t="s">
        <v>84</v>
      </c>
      <c r="E223" s="2" t="str">
        <f>HYPERLINK("capsilon://?command=openfolder&amp;siteaddress=FAM.docvelocity-na8.net&amp;folderid=FX44582318-1D9D-0843-D15F-7A96B63BC497","FX22054040")</f>
        <v>FX22054040</v>
      </c>
      <c r="F223" t="s">
        <v>19</v>
      </c>
      <c r="G223" t="s">
        <v>19</v>
      </c>
      <c r="H223" t="s">
        <v>85</v>
      </c>
      <c r="I223" t="s">
        <v>623</v>
      </c>
      <c r="J223">
        <v>59</v>
      </c>
      <c r="K223" t="s">
        <v>87</v>
      </c>
      <c r="L223" t="s">
        <v>88</v>
      </c>
      <c r="M223" t="s">
        <v>89</v>
      </c>
      <c r="N223">
        <v>2</v>
      </c>
      <c r="O223" s="1">
        <v>44756.510682870372</v>
      </c>
      <c r="P223" s="1">
        <v>44756.51971064815</v>
      </c>
      <c r="Q223">
        <v>358</v>
      </c>
      <c r="R223">
        <v>422</v>
      </c>
      <c r="S223" t="b">
        <v>0</v>
      </c>
      <c r="T223" t="s">
        <v>90</v>
      </c>
      <c r="U223" t="b">
        <v>0</v>
      </c>
      <c r="V223" t="s">
        <v>624</v>
      </c>
      <c r="W223" s="1">
        <v>44756.514976851853</v>
      </c>
      <c r="X223">
        <v>182</v>
      </c>
      <c r="Y223">
        <v>54</v>
      </c>
      <c r="Z223">
        <v>0</v>
      </c>
      <c r="AA223">
        <v>54</v>
      </c>
      <c r="AB223">
        <v>0</v>
      </c>
      <c r="AC223">
        <v>0</v>
      </c>
      <c r="AD223">
        <v>5</v>
      </c>
      <c r="AE223">
        <v>0</v>
      </c>
      <c r="AF223">
        <v>0</v>
      </c>
      <c r="AG223">
        <v>0</v>
      </c>
      <c r="AH223" t="s">
        <v>130</v>
      </c>
      <c r="AI223" s="1">
        <v>44756.51971064815</v>
      </c>
      <c r="AJ223">
        <v>240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4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573</v>
      </c>
      <c r="BG223">
        <v>13</v>
      </c>
      <c r="BH223" t="s">
        <v>94</v>
      </c>
    </row>
    <row r="224" spans="1:60">
      <c r="A224" t="s">
        <v>625</v>
      </c>
      <c r="B224" t="s">
        <v>82</v>
      </c>
      <c r="C224" t="s">
        <v>604</v>
      </c>
      <c r="D224" t="s">
        <v>84</v>
      </c>
      <c r="E224" s="2" t="str">
        <f>HYPERLINK("capsilon://?command=openfolder&amp;siteaddress=FAM.docvelocity-na8.net&amp;folderid=FX44582318-1D9D-0843-D15F-7A96B63BC497","FX22054040")</f>
        <v>FX22054040</v>
      </c>
      <c r="F224" t="s">
        <v>19</v>
      </c>
      <c r="G224" t="s">
        <v>19</v>
      </c>
      <c r="H224" t="s">
        <v>85</v>
      </c>
      <c r="I224" t="s">
        <v>626</v>
      </c>
      <c r="J224">
        <v>59</v>
      </c>
      <c r="K224" t="s">
        <v>87</v>
      </c>
      <c r="L224" t="s">
        <v>88</v>
      </c>
      <c r="M224" t="s">
        <v>89</v>
      </c>
      <c r="N224">
        <v>2</v>
      </c>
      <c r="O224" s="1">
        <v>44756.510775462964</v>
      </c>
      <c r="P224" s="1">
        <v>44756.517569444448</v>
      </c>
      <c r="Q224">
        <v>482</v>
      </c>
      <c r="R224">
        <v>105</v>
      </c>
      <c r="S224" t="b">
        <v>0</v>
      </c>
      <c r="T224" t="s">
        <v>90</v>
      </c>
      <c r="U224" t="b">
        <v>0</v>
      </c>
      <c r="V224" t="s">
        <v>128</v>
      </c>
      <c r="W224" s="1">
        <v>44756.513969907406</v>
      </c>
      <c r="X224">
        <v>60</v>
      </c>
      <c r="Y224">
        <v>54</v>
      </c>
      <c r="Z224">
        <v>0</v>
      </c>
      <c r="AA224">
        <v>54</v>
      </c>
      <c r="AB224">
        <v>0</v>
      </c>
      <c r="AC224">
        <v>1</v>
      </c>
      <c r="AD224">
        <v>5</v>
      </c>
      <c r="AE224">
        <v>0</v>
      </c>
      <c r="AF224">
        <v>0</v>
      </c>
      <c r="AG224">
        <v>0</v>
      </c>
      <c r="AH224" t="s">
        <v>92</v>
      </c>
      <c r="AI224" s="1">
        <v>44756.517569444448</v>
      </c>
      <c r="AJ224">
        <v>45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5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573</v>
      </c>
      <c r="BG224">
        <v>9</v>
      </c>
      <c r="BH224" t="s">
        <v>94</v>
      </c>
    </row>
    <row r="225" spans="1:60">
      <c r="A225" t="s">
        <v>627</v>
      </c>
      <c r="B225" t="s">
        <v>82</v>
      </c>
      <c r="C225" t="s">
        <v>604</v>
      </c>
      <c r="D225" t="s">
        <v>84</v>
      </c>
      <c r="E225" s="2" t="str">
        <f>HYPERLINK("capsilon://?command=openfolder&amp;siteaddress=FAM.docvelocity-na8.net&amp;folderid=FX44582318-1D9D-0843-D15F-7A96B63BC497","FX22054040")</f>
        <v>FX22054040</v>
      </c>
      <c r="F225" t="s">
        <v>19</v>
      </c>
      <c r="G225" t="s">
        <v>19</v>
      </c>
      <c r="H225" t="s">
        <v>85</v>
      </c>
      <c r="I225" t="s">
        <v>628</v>
      </c>
      <c r="J225">
        <v>59</v>
      </c>
      <c r="K225" t="s">
        <v>87</v>
      </c>
      <c r="L225" t="s">
        <v>88</v>
      </c>
      <c r="M225" t="s">
        <v>89</v>
      </c>
      <c r="N225">
        <v>2</v>
      </c>
      <c r="O225" s="1">
        <v>44756.510983796295</v>
      </c>
      <c r="P225" s="1">
        <v>44756.518645833334</v>
      </c>
      <c r="Q225">
        <v>456</v>
      </c>
      <c r="R225">
        <v>206</v>
      </c>
      <c r="S225" t="b">
        <v>0</v>
      </c>
      <c r="T225" t="s">
        <v>90</v>
      </c>
      <c r="U225" t="b">
        <v>0</v>
      </c>
      <c r="V225" t="s">
        <v>105</v>
      </c>
      <c r="W225" s="1">
        <v>44756.515046296299</v>
      </c>
      <c r="X225">
        <v>114</v>
      </c>
      <c r="Y225">
        <v>54</v>
      </c>
      <c r="Z225">
        <v>0</v>
      </c>
      <c r="AA225">
        <v>54</v>
      </c>
      <c r="AB225">
        <v>0</v>
      </c>
      <c r="AC225">
        <v>1</v>
      </c>
      <c r="AD225">
        <v>5</v>
      </c>
      <c r="AE225">
        <v>0</v>
      </c>
      <c r="AF225">
        <v>0</v>
      </c>
      <c r="AG225">
        <v>0</v>
      </c>
      <c r="AH225" t="s">
        <v>92</v>
      </c>
      <c r="AI225" s="1">
        <v>44756.518645833334</v>
      </c>
      <c r="AJ225">
        <v>92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573</v>
      </c>
      <c r="BG225">
        <v>11</v>
      </c>
      <c r="BH225" t="s">
        <v>94</v>
      </c>
    </row>
    <row r="226" spans="1:60">
      <c r="A226" t="s">
        <v>629</v>
      </c>
      <c r="B226" t="s">
        <v>82</v>
      </c>
      <c r="C226" t="s">
        <v>630</v>
      </c>
      <c r="D226" t="s">
        <v>84</v>
      </c>
      <c r="E226" s="2" t="str">
        <f>HYPERLINK("capsilon://?command=openfolder&amp;siteaddress=FAM.docvelocity-na8.net&amp;folderid=FX43772E78-1F56-63F5-90A6-B9A0AFEF3024","FX22069379")</f>
        <v>FX22069379</v>
      </c>
      <c r="F226" t="s">
        <v>19</v>
      </c>
      <c r="G226" t="s">
        <v>19</v>
      </c>
      <c r="H226" t="s">
        <v>85</v>
      </c>
      <c r="I226" t="s">
        <v>631</v>
      </c>
      <c r="J226">
        <v>30</v>
      </c>
      <c r="K226" t="s">
        <v>87</v>
      </c>
      <c r="L226" t="s">
        <v>88</v>
      </c>
      <c r="M226" t="s">
        <v>89</v>
      </c>
      <c r="N226">
        <v>2</v>
      </c>
      <c r="O226" s="1">
        <v>44756.512361111112</v>
      </c>
      <c r="P226" s="1">
        <v>44756.519050925926</v>
      </c>
      <c r="Q226">
        <v>479</v>
      </c>
      <c r="R226">
        <v>99</v>
      </c>
      <c r="S226" t="b">
        <v>0</v>
      </c>
      <c r="T226" t="s">
        <v>90</v>
      </c>
      <c r="U226" t="b">
        <v>0</v>
      </c>
      <c r="V226" t="s">
        <v>128</v>
      </c>
      <c r="W226" s="1">
        <v>44756.51462962963</v>
      </c>
      <c r="X226">
        <v>56</v>
      </c>
      <c r="Y226">
        <v>9</v>
      </c>
      <c r="Z226">
        <v>0</v>
      </c>
      <c r="AA226">
        <v>9</v>
      </c>
      <c r="AB226">
        <v>0</v>
      </c>
      <c r="AC226">
        <v>2</v>
      </c>
      <c r="AD226">
        <v>21</v>
      </c>
      <c r="AE226">
        <v>0</v>
      </c>
      <c r="AF226">
        <v>0</v>
      </c>
      <c r="AG226">
        <v>0</v>
      </c>
      <c r="AH226" t="s">
        <v>92</v>
      </c>
      <c r="AI226" s="1">
        <v>44756.519050925926</v>
      </c>
      <c r="AJ226">
        <v>34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21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573</v>
      </c>
      <c r="BG226">
        <v>9</v>
      </c>
      <c r="BH226" t="s">
        <v>94</v>
      </c>
    </row>
    <row r="227" spans="1:60">
      <c r="A227" t="s">
        <v>632</v>
      </c>
      <c r="B227" t="s">
        <v>82</v>
      </c>
      <c r="C227" t="s">
        <v>633</v>
      </c>
      <c r="D227" t="s">
        <v>84</v>
      </c>
      <c r="E227" s="2" t="str">
        <f>HYPERLINK("capsilon://?command=openfolder&amp;siteaddress=FAM.docvelocity-na8.net&amp;folderid=FX0D4F6A2C-59C1-ABF7-CA46-06EEDA2A2620","FX22068742")</f>
        <v>FX22068742</v>
      </c>
      <c r="F227" t="s">
        <v>19</v>
      </c>
      <c r="G227" t="s">
        <v>19</v>
      </c>
      <c r="H227" t="s">
        <v>85</v>
      </c>
      <c r="I227" t="s">
        <v>634</v>
      </c>
      <c r="J227">
        <v>28</v>
      </c>
      <c r="K227" t="s">
        <v>87</v>
      </c>
      <c r="L227" t="s">
        <v>88</v>
      </c>
      <c r="M227" t="s">
        <v>89</v>
      </c>
      <c r="N227">
        <v>2</v>
      </c>
      <c r="O227" s="1">
        <v>44756.523090277777</v>
      </c>
      <c r="P227" s="1">
        <v>44756.528993055559</v>
      </c>
      <c r="Q227">
        <v>375</v>
      </c>
      <c r="R227">
        <v>135</v>
      </c>
      <c r="S227" t="b">
        <v>0</v>
      </c>
      <c r="T227" t="s">
        <v>90</v>
      </c>
      <c r="U227" t="b">
        <v>0</v>
      </c>
      <c r="V227" t="s">
        <v>158</v>
      </c>
      <c r="W227" s="1">
        <v>44756.524837962963</v>
      </c>
      <c r="X227">
        <v>114</v>
      </c>
      <c r="Y227">
        <v>0</v>
      </c>
      <c r="Z227">
        <v>0</v>
      </c>
      <c r="AA227">
        <v>0</v>
      </c>
      <c r="AB227">
        <v>21</v>
      </c>
      <c r="AC227">
        <v>0</v>
      </c>
      <c r="AD227">
        <v>28</v>
      </c>
      <c r="AE227">
        <v>0</v>
      </c>
      <c r="AF227">
        <v>0</v>
      </c>
      <c r="AG227">
        <v>0</v>
      </c>
      <c r="AH227" t="s">
        <v>130</v>
      </c>
      <c r="AI227" s="1">
        <v>44756.528993055559</v>
      </c>
      <c r="AJ227">
        <v>21</v>
      </c>
      <c r="AK227">
        <v>0</v>
      </c>
      <c r="AL227">
        <v>0</v>
      </c>
      <c r="AM227">
        <v>0</v>
      </c>
      <c r="AN227">
        <v>21</v>
      </c>
      <c r="AO227">
        <v>0</v>
      </c>
      <c r="AP227">
        <v>28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573</v>
      </c>
      <c r="BG227">
        <v>8</v>
      </c>
      <c r="BH227" t="s">
        <v>94</v>
      </c>
    </row>
    <row r="228" spans="1:60">
      <c r="A228" t="s">
        <v>635</v>
      </c>
      <c r="B228" t="s">
        <v>82</v>
      </c>
      <c r="C228" t="s">
        <v>633</v>
      </c>
      <c r="D228" t="s">
        <v>84</v>
      </c>
      <c r="E228" s="2" t="str">
        <f>HYPERLINK("capsilon://?command=openfolder&amp;siteaddress=FAM.docvelocity-na8.net&amp;folderid=FX0D4F6A2C-59C1-ABF7-CA46-06EEDA2A2620","FX22068742")</f>
        <v>FX22068742</v>
      </c>
      <c r="F228" t="s">
        <v>19</v>
      </c>
      <c r="G228" t="s">
        <v>19</v>
      </c>
      <c r="H228" t="s">
        <v>85</v>
      </c>
      <c r="I228" t="s">
        <v>636</v>
      </c>
      <c r="J228">
        <v>30</v>
      </c>
      <c r="K228" t="s">
        <v>87</v>
      </c>
      <c r="L228" t="s">
        <v>88</v>
      </c>
      <c r="M228" t="s">
        <v>89</v>
      </c>
      <c r="N228">
        <v>2</v>
      </c>
      <c r="O228" s="1">
        <v>44756.526412037034</v>
      </c>
      <c r="P228" s="1">
        <v>44756.530127314814</v>
      </c>
      <c r="Q228">
        <v>87</v>
      </c>
      <c r="R228">
        <v>234</v>
      </c>
      <c r="S228" t="b">
        <v>0</v>
      </c>
      <c r="T228" t="s">
        <v>90</v>
      </c>
      <c r="U228" t="b">
        <v>0</v>
      </c>
      <c r="V228" t="s">
        <v>121</v>
      </c>
      <c r="W228" s="1">
        <v>44756.528738425928</v>
      </c>
      <c r="X228">
        <v>137</v>
      </c>
      <c r="Y228">
        <v>21</v>
      </c>
      <c r="Z228">
        <v>0</v>
      </c>
      <c r="AA228">
        <v>21</v>
      </c>
      <c r="AB228">
        <v>0</v>
      </c>
      <c r="AC228">
        <v>4</v>
      </c>
      <c r="AD228">
        <v>9</v>
      </c>
      <c r="AE228">
        <v>0</v>
      </c>
      <c r="AF228">
        <v>0</v>
      </c>
      <c r="AG228">
        <v>0</v>
      </c>
      <c r="AH228" t="s">
        <v>130</v>
      </c>
      <c r="AI228" s="1">
        <v>44756.530127314814</v>
      </c>
      <c r="AJ228">
        <v>97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9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573</v>
      </c>
      <c r="BG228">
        <v>5</v>
      </c>
      <c r="BH228" t="s">
        <v>94</v>
      </c>
    </row>
    <row r="229" spans="1:60">
      <c r="A229" t="s">
        <v>637</v>
      </c>
      <c r="B229" t="s">
        <v>82</v>
      </c>
      <c r="C229" t="s">
        <v>633</v>
      </c>
      <c r="D229" t="s">
        <v>84</v>
      </c>
      <c r="E229" s="2" t="str">
        <f>HYPERLINK("capsilon://?command=openfolder&amp;siteaddress=FAM.docvelocity-na8.net&amp;folderid=FX0D4F6A2C-59C1-ABF7-CA46-06EEDA2A2620","FX22068742")</f>
        <v>FX22068742</v>
      </c>
      <c r="F229" t="s">
        <v>19</v>
      </c>
      <c r="G229" t="s">
        <v>19</v>
      </c>
      <c r="H229" t="s">
        <v>85</v>
      </c>
      <c r="I229" t="s">
        <v>638</v>
      </c>
      <c r="J229">
        <v>123</v>
      </c>
      <c r="K229" t="s">
        <v>87</v>
      </c>
      <c r="L229" t="s">
        <v>88</v>
      </c>
      <c r="M229" t="s">
        <v>89</v>
      </c>
      <c r="N229">
        <v>2</v>
      </c>
      <c r="O229" s="1">
        <v>44756.530173611114</v>
      </c>
      <c r="P229" s="1">
        <v>44756.563703703701</v>
      </c>
      <c r="Q229">
        <v>1789</v>
      </c>
      <c r="R229">
        <v>1108</v>
      </c>
      <c r="S229" t="b">
        <v>0</v>
      </c>
      <c r="T229" t="s">
        <v>90</v>
      </c>
      <c r="U229" t="b">
        <v>0</v>
      </c>
      <c r="V229" t="s">
        <v>121</v>
      </c>
      <c r="W229" s="1">
        <v>44756.539907407408</v>
      </c>
      <c r="X229">
        <v>775</v>
      </c>
      <c r="Y229">
        <v>96</v>
      </c>
      <c r="Z229">
        <v>0</v>
      </c>
      <c r="AA229">
        <v>96</v>
      </c>
      <c r="AB229">
        <v>0</v>
      </c>
      <c r="AC229">
        <v>49</v>
      </c>
      <c r="AD229">
        <v>27</v>
      </c>
      <c r="AE229">
        <v>0</v>
      </c>
      <c r="AF229">
        <v>0</v>
      </c>
      <c r="AG229">
        <v>0</v>
      </c>
      <c r="AH229" t="s">
        <v>130</v>
      </c>
      <c r="AI229" s="1">
        <v>44756.563703703701</v>
      </c>
      <c r="AJ229">
        <v>333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27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573</v>
      </c>
      <c r="BG229">
        <v>48</v>
      </c>
      <c r="BH229" t="s">
        <v>94</v>
      </c>
    </row>
    <row r="230" spans="1:60">
      <c r="A230" t="s">
        <v>639</v>
      </c>
      <c r="B230" t="s">
        <v>82</v>
      </c>
      <c r="C230" t="s">
        <v>640</v>
      </c>
      <c r="D230" t="s">
        <v>84</v>
      </c>
      <c r="E230" s="2" t="str">
        <f>HYPERLINK("capsilon://?command=openfolder&amp;siteaddress=FAM.docvelocity-na8.net&amp;folderid=FXF2B4952D-9E09-2635-153C-A7295BCEB058","FX22067601")</f>
        <v>FX22067601</v>
      </c>
      <c r="F230" t="s">
        <v>19</v>
      </c>
      <c r="G230" t="s">
        <v>19</v>
      </c>
      <c r="H230" t="s">
        <v>85</v>
      </c>
      <c r="I230" t="s">
        <v>641</v>
      </c>
      <c r="J230">
        <v>87</v>
      </c>
      <c r="K230" t="s">
        <v>87</v>
      </c>
      <c r="L230" t="s">
        <v>88</v>
      </c>
      <c r="M230" t="s">
        <v>89</v>
      </c>
      <c r="N230">
        <v>2</v>
      </c>
      <c r="O230" s="1">
        <v>44756.533993055556</v>
      </c>
      <c r="P230" s="1">
        <v>44756.567395833335</v>
      </c>
      <c r="Q230">
        <v>2136</v>
      </c>
      <c r="R230">
        <v>750</v>
      </c>
      <c r="S230" t="b">
        <v>0</v>
      </c>
      <c r="T230" t="s">
        <v>90</v>
      </c>
      <c r="U230" t="b">
        <v>0</v>
      </c>
      <c r="V230" t="s">
        <v>121</v>
      </c>
      <c r="W230" s="1">
        <v>44756.544907407406</v>
      </c>
      <c r="X230">
        <v>432</v>
      </c>
      <c r="Y230">
        <v>82</v>
      </c>
      <c r="Z230">
        <v>0</v>
      </c>
      <c r="AA230">
        <v>82</v>
      </c>
      <c r="AB230">
        <v>0</v>
      </c>
      <c r="AC230">
        <v>30</v>
      </c>
      <c r="AD230">
        <v>5</v>
      </c>
      <c r="AE230">
        <v>0</v>
      </c>
      <c r="AF230">
        <v>0</v>
      </c>
      <c r="AG230">
        <v>0</v>
      </c>
      <c r="AH230" t="s">
        <v>130</v>
      </c>
      <c r="AI230" s="1">
        <v>44756.567395833335</v>
      </c>
      <c r="AJ230">
        <v>318</v>
      </c>
      <c r="AK230">
        <v>1</v>
      </c>
      <c r="AL230">
        <v>0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573</v>
      </c>
      <c r="BG230">
        <v>48</v>
      </c>
      <c r="BH230" t="s">
        <v>94</v>
      </c>
    </row>
    <row r="231" spans="1:60">
      <c r="A231" t="s">
        <v>642</v>
      </c>
      <c r="B231" t="s">
        <v>82</v>
      </c>
      <c r="C231" t="s">
        <v>640</v>
      </c>
      <c r="D231" t="s">
        <v>84</v>
      </c>
      <c r="E231" s="2" t="str">
        <f>HYPERLINK("capsilon://?command=openfolder&amp;siteaddress=FAM.docvelocity-na8.net&amp;folderid=FXF2B4952D-9E09-2635-153C-A7295BCEB058","FX22067601")</f>
        <v>FX22067601</v>
      </c>
      <c r="F231" t="s">
        <v>19</v>
      </c>
      <c r="G231" t="s">
        <v>19</v>
      </c>
      <c r="H231" t="s">
        <v>85</v>
      </c>
      <c r="I231" t="s">
        <v>643</v>
      </c>
      <c r="J231">
        <v>87</v>
      </c>
      <c r="K231" t="s">
        <v>87</v>
      </c>
      <c r="L231" t="s">
        <v>88</v>
      </c>
      <c r="M231" t="s">
        <v>89</v>
      </c>
      <c r="N231">
        <v>2</v>
      </c>
      <c r="O231" s="1">
        <v>44756.534074074072</v>
      </c>
      <c r="P231" s="1">
        <v>44756.570787037039</v>
      </c>
      <c r="Q231">
        <v>2277</v>
      </c>
      <c r="R231">
        <v>895</v>
      </c>
      <c r="S231" t="b">
        <v>0</v>
      </c>
      <c r="T231" t="s">
        <v>90</v>
      </c>
      <c r="U231" t="b">
        <v>0</v>
      </c>
      <c r="V231" t="s">
        <v>121</v>
      </c>
      <c r="W231" s="1">
        <v>44756.550324074073</v>
      </c>
      <c r="X231">
        <v>467</v>
      </c>
      <c r="Y231">
        <v>82</v>
      </c>
      <c r="Z231">
        <v>0</v>
      </c>
      <c r="AA231">
        <v>82</v>
      </c>
      <c r="AB231">
        <v>0</v>
      </c>
      <c r="AC231">
        <v>51</v>
      </c>
      <c r="AD231">
        <v>5</v>
      </c>
      <c r="AE231">
        <v>0</v>
      </c>
      <c r="AF231">
        <v>0</v>
      </c>
      <c r="AG231">
        <v>0</v>
      </c>
      <c r="AH231" t="s">
        <v>130</v>
      </c>
      <c r="AI231" s="1">
        <v>44756.570787037039</v>
      </c>
      <c r="AJ231">
        <v>293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5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573</v>
      </c>
      <c r="BG231">
        <v>52</v>
      </c>
      <c r="BH231" t="s">
        <v>94</v>
      </c>
    </row>
    <row r="232" spans="1:60">
      <c r="A232" t="s">
        <v>644</v>
      </c>
      <c r="B232" t="s">
        <v>82</v>
      </c>
      <c r="C232" t="s">
        <v>640</v>
      </c>
      <c r="D232" t="s">
        <v>84</v>
      </c>
      <c r="E232" s="2" t="str">
        <f>HYPERLINK("capsilon://?command=openfolder&amp;siteaddress=FAM.docvelocity-na8.net&amp;folderid=FXF2B4952D-9E09-2635-153C-A7295BCEB058","FX22067601")</f>
        <v>FX22067601</v>
      </c>
      <c r="F232" t="s">
        <v>19</v>
      </c>
      <c r="G232" t="s">
        <v>19</v>
      </c>
      <c r="H232" t="s">
        <v>85</v>
      </c>
      <c r="I232" t="s">
        <v>645</v>
      </c>
      <c r="J232">
        <v>100</v>
      </c>
      <c r="K232" t="s">
        <v>87</v>
      </c>
      <c r="L232" t="s">
        <v>88</v>
      </c>
      <c r="M232" t="s">
        <v>89</v>
      </c>
      <c r="N232">
        <v>2</v>
      </c>
      <c r="O232" s="1">
        <v>44756.534525462965</v>
      </c>
      <c r="P232" s="1">
        <v>44756.577222222222</v>
      </c>
      <c r="Q232">
        <v>2716</v>
      </c>
      <c r="R232">
        <v>973</v>
      </c>
      <c r="S232" t="b">
        <v>0</v>
      </c>
      <c r="T232" t="s">
        <v>90</v>
      </c>
      <c r="U232" t="b">
        <v>0</v>
      </c>
      <c r="V232" t="s">
        <v>121</v>
      </c>
      <c r="W232" s="1">
        <v>44756.554884259262</v>
      </c>
      <c r="X232">
        <v>393</v>
      </c>
      <c r="Y232">
        <v>81</v>
      </c>
      <c r="Z232">
        <v>0</v>
      </c>
      <c r="AA232">
        <v>81</v>
      </c>
      <c r="AB232">
        <v>0</v>
      </c>
      <c r="AC232">
        <v>13</v>
      </c>
      <c r="AD232">
        <v>19</v>
      </c>
      <c r="AE232">
        <v>0</v>
      </c>
      <c r="AF232">
        <v>0</v>
      </c>
      <c r="AG232">
        <v>0</v>
      </c>
      <c r="AH232" t="s">
        <v>130</v>
      </c>
      <c r="AI232" s="1">
        <v>44756.577222222222</v>
      </c>
      <c r="AJ232">
        <v>556</v>
      </c>
      <c r="AK232">
        <v>6</v>
      </c>
      <c r="AL232">
        <v>0</v>
      </c>
      <c r="AM232">
        <v>6</v>
      </c>
      <c r="AN232">
        <v>0</v>
      </c>
      <c r="AO232">
        <v>6</v>
      </c>
      <c r="AP232">
        <v>13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573</v>
      </c>
      <c r="BG232">
        <v>61</v>
      </c>
      <c r="BH232" t="s">
        <v>94</v>
      </c>
    </row>
    <row r="233" spans="1:60">
      <c r="A233" t="s">
        <v>646</v>
      </c>
      <c r="B233" t="s">
        <v>82</v>
      </c>
      <c r="C233" t="s">
        <v>640</v>
      </c>
      <c r="D233" t="s">
        <v>84</v>
      </c>
      <c r="E233" s="2" t="str">
        <f>HYPERLINK("capsilon://?command=openfolder&amp;siteaddress=FAM.docvelocity-na8.net&amp;folderid=FXF2B4952D-9E09-2635-153C-A7295BCEB058","FX22067601")</f>
        <v>FX22067601</v>
      </c>
      <c r="F233" t="s">
        <v>19</v>
      </c>
      <c r="G233" t="s">
        <v>19</v>
      </c>
      <c r="H233" t="s">
        <v>85</v>
      </c>
      <c r="I233" t="s">
        <v>647</v>
      </c>
      <c r="J233">
        <v>95</v>
      </c>
      <c r="K233" t="s">
        <v>87</v>
      </c>
      <c r="L233" t="s">
        <v>88</v>
      </c>
      <c r="M233" t="s">
        <v>89</v>
      </c>
      <c r="N233">
        <v>2</v>
      </c>
      <c r="O233" s="1">
        <v>44756.53460648148</v>
      </c>
      <c r="P233" s="1">
        <v>44756.577951388892</v>
      </c>
      <c r="Q233">
        <v>1863</v>
      </c>
      <c r="R233">
        <v>1882</v>
      </c>
      <c r="S233" t="b">
        <v>0</v>
      </c>
      <c r="T233" t="s">
        <v>90</v>
      </c>
      <c r="U233" t="b">
        <v>0</v>
      </c>
      <c r="V233" t="s">
        <v>105</v>
      </c>
      <c r="W233" s="1">
        <v>44756.573530092595</v>
      </c>
      <c r="X233">
        <v>1706</v>
      </c>
      <c r="Y233">
        <v>81</v>
      </c>
      <c r="Z233">
        <v>0</v>
      </c>
      <c r="AA233">
        <v>81</v>
      </c>
      <c r="AB233">
        <v>0</v>
      </c>
      <c r="AC233">
        <v>38</v>
      </c>
      <c r="AD233">
        <v>14</v>
      </c>
      <c r="AE233">
        <v>0</v>
      </c>
      <c r="AF233">
        <v>0</v>
      </c>
      <c r="AG233">
        <v>0</v>
      </c>
      <c r="AH233" t="s">
        <v>92</v>
      </c>
      <c r="AI233" s="1">
        <v>44756.577951388892</v>
      </c>
      <c r="AJ233">
        <v>153</v>
      </c>
      <c r="AK233">
        <v>2</v>
      </c>
      <c r="AL233">
        <v>0</v>
      </c>
      <c r="AM233">
        <v>2</v>
      </c>
      <c r="AN233">
        <v>0</v>
      </c>
      <c r="AO233">
        <v>2</v>
      </c>
      <c r="AP233">
        <v>12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573</v>
      </c>
      <c r="BG233">
        <v>62</v>
      </c>
      <c r="BH233" t="s">
        <v>94</v>
      </c>
    </row>
    <row r="234" spans="1:60">
      <c r="A234" t="s">
        <v>648</v>
      </c>
      <c r="B234" t="s">
        <v>82</v>
      </c>
      <c r="C234" t="s">
        <v>640</v>
      </c>
      <c r="D234" t="s">
        <v>84</v>
      </c>
      <c r="E234" s="2" t="str">
        <f>HYPERLINK("capsilon://?command=openfolder&amp;siteaddress=FAM.docvelocity-na8.net&amp;folderid=FXF2B4952D-9E09-2635-153C-A7295BCEB058","FX22067601")</f>
        <v>FX22067601</v>
      </c>
      <c r="F234" t="s">
        <v>19</v>
      </c>
      <c r="G234" t="s">
        <v>19</v>
      </c>
      <c r="H234" t="s">
        <v>85</v>
      </c>
      <c r="I234" t="s">
        <v>649</v>
      </c>
      <c r="J234">
        <v>85</v>
      </c>
      <c r="K234" t="s">
        <v>87</v>
      </c>
      <c r="L234" t="s">
        <v>88</v>
      </c>
      <c r="M234" t="s">
        <v>89</v>
      </c>
      <c r="N234">
        <v>2</v>
      </c>
      <c r="O234" s="1">
        <v>44756.534930555557</v>
      </c>
      <c r="P234" s="1">
        <v>44756.582754629628</v>
      </c>
      <c r="Q234">
        <v>3253</v>
      </c>
      <c r="R234">
        <v>879</v>
      </c>
      <c r="S234" t="b">
        <v>0</v>
      </c>
      <c r="T234" t="s">
        <v>90</v>
      </c>
      <c r="U234" t="b">
        <v>0</v>
      </c>
      <c r="V234" t="s">
        <v>121</v>
      </c>
      <c r="W234" s="1">
        <v>44756.558900462966</v>
      </c>
      <c r="X234">
        <v>346</v>
      </c>
      <c r="Y234">
        <v>71</v>
      </c>
      <c r="Z234">
        <v>0</v>
      </c>
      <c r="AA234">
        <v>71</v>
      </c>
      <c r="AB234">
        <v>0</v>
      </c>
      <c r="AC234">
        <v>20</v>
      </c>
      <c r="AD234">
        <v>14</v>
      </c>
      <c r="AE234">
        <v>0</v>
      </c>
      <c r="AF234">
        <v>0</v>
      </c>
      <c r="AG234">
        <v>0</v>
      </c>
      <c r="AH234" t="s">
        <v>130</v>
      </c>
      <c r="AI234" s="1">
        <v>44756.582754629628</v>
      </c>
      <c r="AJ234">
        <v>477</v>
      </c>
      <c r="AK234">
        <v>2</v>
      </c>
      <c r="AL234">
        <v>0</v>
      </c>
      <c r="AM234">
        <v>2</v>
      </c>
      <c r="AN234">
        <v>0</v>
      </c>
      <c r="AO234">
        <v>2</v>
      </c>
      <c r="AP234">
        <v>12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573</v>
      </c>
      <c r="BG234">
        <v>68</v>
      </c>
      <c r="BH234" t="s">
        <v>94</v>
      </c>
    </row>
    <row r="235" spans="1:60">
      <c r="A235" t="s">
        <v>650</v>
      </c>
      <c r="B235" t="s">
        <v>82</v>
      </c>
      <c r="C235" t="s">
        <v>640</v>
      </c>
      <c r="D235" t="s">
        <v>84</v>
      </c>
      <c r="E235" s="2" t="str">
        <f>HYPERLINK("capsilon://?command=openfolder&amp;siteaddress=FAM.docvelocity-na8.net&amp;folderid=FXF2B4952D-9E09-2635-153C-A7295BCEB058","FX22067601")</f>
        <v>FX22067601</v>
      </c>
      <c r="F235" t="s">
        <v>19</v>
      </c>
      <c r="G235" t="s">
        <v>19</v>
      </c>
      <c r="H235" t="s">
        <v>85</v>
      </c>
      <c r="I235" t="s">
        <v>651</v>
      </c>
      <c r="J235">
        <v>90</v>
      </c>
      <c r="K235" t="s">
        <v>87</v>
      </c>
      <c r="L235" t="s">
        <v>88</v>
      </c>
      <c r="M235" t="s">
        <v>89</v>
      </c>
      <c r="N235">
        <v>2</v>
      </c>
      <c r="O235" s="1">
        <v>44756.535034722219</v>
      </c>
      <c r="P235" s="1">
        <v>44756.580092592594</v>
      </c>
      <c r="Q235">
        <v>2728</v>
      </c>
      <c r="R235">
        <v>1165</v>
      </c>
      <c r="S235" t="b">
        <v>0</v>
      </c>
      <c r="T235" t="s">
        <v>90</v>
      </c>
      <c r="U235" t="b">
        <v>0</v>
      </c>
      <c r="V235" t="s">
        <v>98</v>
      </c>
      <c r="W235" s="1">
        <v>44756.555972222224</v>
      </c>
      <c r="X235">
        <v>981</v>
      </c>
      <c r="Y235">
        <v>85</v>
      </c>
      <c r="Z235">
        <v>0</v>
      </c>
      <c r="AA235">
        <v>85</v>
      </c>
      <c r="AB235">
        <v>0</v>
      </c>
      <c r="AC235">
        <v>7</v>
      </c>
      <c r="AD235">
        <v>5</v>
      </c>
      <c r="AE235">
        <v>0</v>
      </c>
      <c r="AF235">
        <v>0</v>
      </c>
      <c r="AG235">
        <v>0</v>
      </c>
      <c r="AH235" t="s">
        <v>92</v>
      </c>
      <c r="AI235" s="1">
        <v>44756.580092592594</v>
      </c>
      <c r="AJ235">
        <v>184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4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573</v>
      </c>
      <c r="BG235">
        <v>64</v>
      </c>
      <c r="BH235" t="s">
        <v>94</v>
      </c>
    </row>
    <row r="236" spans="1:60">
      <c r="A236" t="s">
        <v>652</v>
      </c>
      <c r="B236" t="s">
        <v>82</v>
      </c>
      <c r="C236" t="s">
        <v>653</v>
      </c>
      <c r="D236" t="s">
        <v>84</v>
      </c>
      <c r="E236" s="2" t="str">
        <f>HYPERLINK("capsilon://?command=openfolder&amp;siteaddress=FAM.docvelocity-na8.net&amp;folderid=FX9BCC171B-FAAC-11A2-AC23-C82E324C448F","FX22068473")</f>
        <v>FX22068473</v>
      </c>
      <c r="F236" t="s">
        <v>19</v>
      </c>
      <c r="G236" t="s">
        <v>19</v>
      </c>
      <c r="H236" t="s">
        <v>85</v>
      </c>
      <c r="I236" t="s">
        <v>654</v>
      </c>
      <c r="J236">
        <v>30</v>
      </c>
      <c r="K236" t="s">
        <v>87</v>
      </c>
      <c r="L236" t="s">
        <v>88</v>
      </c>
      <c r="M236" t="s">
        <v>89</v>
      </c>
      <c r="N236">
        <v>2</v>
      </c>
      <c r="O236" s="1">
        <v>44756.572488425925</v>
      </c>
      <c r="P236" s="1">
        <v>44756.580578703702</v>
      </c>
      <c r="Q236">
        <v>462</v>
      </c>
      <c r="R236">
        <v>237</v>
      </c>
      <c r="S236" t="b">
        <v>0</v>
      </c>
      <c r="T236" t="s">
        <v>90</v>
      </c>
      <c r="U236" t="b">
        <v>0</v>
      </c>
      <c r="V236" t="s">
        <v>121</v>
      </c>
      <c r="W236" s="1">
        <v>44756.575578703705</v>
      </c>
      <c r="X236">
        <v>196</v>
      </c>
      <c r="Y236">
        <v>9</v>
      </c>
      <c r="Z236">
        <v>0</v>
      </c>
      <c r="AA236">
        <v>9</v>
      </c>
      <c r="AB236">
        <v>0</v>
      </c>
      <c r="AC236">
        <v>1</v>
      </c>
      <c r="AD236">
        <v>21</v>
      </c>
      <c r="AE236">
        <v>0</v>
      </c>
      <c r="AF236">
        <v>0</v>
      </c>
      <c r="AG236">
        <v>0</v>
      </c>
      <c r="AH236" t="s">
        <v>92</v>
      </c>
      <c r="AI236" s="1">
        <v>44756.580578703702</v>
      </c>
      <c r="AJ236">
        <v>41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21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573</v>
      </c>
      <c r="BG236">
        <v>11</v>
      </c>
      <c r="BH236" t="s">
        <v>94</v>
      </c>
    </row>
    <row r="237" spans="1:60">
      <c r="A237" t="s">
        <v>655</v>
      </c>
      <c r="B237" t="s">
        <v>82</v>
      </c>
      <c r="C237" t="s">
        <v>656</v>
      </c>
      <c r="D237" t="s">
        <v>84</v>
      </c>
      <c r="E237" s="2" t="str">
        <f>HYPERLINK("capsilon://?command=openfolder&amp;siteaddress=FAM.docvelocity-na8.net&amp;folderid=FX4AE7DFD0-69C6-D269-9159-48B121FBE771","FX22072351")</f>
        <v>FX22072351</v>
      </c>
      <c r="F237" t="s">
        <v>19</v>
      </c>
      <c r="G237" t="s">
        <v>19</v>
      </c>
      <c r="H237" t="s">
        <v>85</v>
      </c>
      <c r="I237" t="s">
        <v>657</v>
      </c>
      <c r="J237">
        <v>29</v>
      </c>
      <c r="K237" t="s">
        <v>87</v>
      </c>
      <c r="L237" t="s">
        <v>88</v>
      </c>
      <c r="M237" t="s">
        <v>89</v>
      </c>
      <c r="N237">
        <v>2</v>
      </c>
      <c r="O237" s="1">
        <v>44756.611805555556</v>
      </c>
      <c r="P237" s="1">
        <v>44756.626064814816</v>
      </c>
      <c r="Q237">
        <v>813</v>
      </c>
      <c r="R237">
        <v>419</v>
      </c>
      <c r="S237" t="b">
        <v>0</v>
      </c>
      <c r="T237" t="s">
        <v>90</v>
      </c>
      <c r="U237" t="b">
        <v>0</v>
      </c>
      <c r="V237" t="s">
        <v>128</v>
      </c>
      <c r="W237" s="1">
        <v>44756.623564814814</v>
      </c>
      <c r="X237">
        <v>293</v>
      </c>
      <c r="Y237">
        <v>21</v>
      </c>
      <c r="Z237">
        <v>0</v>
      </c>
      <c r="AA237">
        <v>21</v>
      </c>
      <c r="AB237">
        <v>0</v>
      </c>
      <c r="AC237">
        <v>4</v>
      </c>
      <c r="AD237">
        <v>8</v>
      </c>
      <c r="AE237">
        <v>0</v>
      </c>
      <c r="AF237">
        <v>0</v>
      </c>
      <c r="AG237">
        <v>0</v>
      </c>
      <c r="AH237" t="s">
        <v>130</v>
      </c>
      <c r="AI237" s="1">
        <v>44756.626064814816</v>
      </c>
      <c r="AJ237">
        <v>126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7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573</v>
      </c>
      <c r="BG237">
        <v>20</v>
      </c>
      <c r="BH237" t="s">
        <v>94</v>
      </c>
    </row>
    <row r="238" spans="1:60">
      <c r="A238" t="s">
        <v>658</v>
      </c>
      <c r="B238" t="s">
        <v>82</v>
      </c>
      <c r="C238" t="s">
        <v>659</v>
      </c>
      <c r="D238" t="s">
        <v>84</v>
      </c>
      <c r="E238" s="2" t="str">
        <f>HYPERLINK("capsilon://?command=openfolder&amp;siteaddress=FAM.docvelocity-na8.net&amp;folderid=FX256E88D9-D3A2-08E7-2915-880B9AFA5E1B","FX22072979")</f>
        <v>FX22072979</v>
      </c>
      <c r="F238" t="s">
        <v>19</v>
      </c>
      <c r="G238" t="s">
        <v>19</v>
      </c>
      <c r="H238" t="s">
        <v>85</v>
      </c>
      <c r="I238" t="s">
        <v>660</v>
      </c>
      <c r="J238">
        <v>33</v>
      </c>
      <c r="K238" t="s">
        <v>87</v>
      </c>
      <c r="L238" t="s">
        <v>88</v>
      </c>
      <c r="M238" t="s">
        <v>89</v>
      </c>
      <c r="N238">
        <v>2</v>
      </c>
      <c r="O238" s="1">
        <v>44756.651724537034</v>
      </c>
      <c r="P238" s="1">
        <v>44756.679131944446</v>
      </c>
      <c r="Q238">
        <v>2188</v>
      </c>
      <c r="R238">
        <v>180</v>
      </c>
      <c r="S238" t="b">
        <v>0</v>
      </c>
      <c r="T238" t="s">
        <v>90</v>
      </c>
      <c r="U238" t="b">
        <v>0</v>
      </c>
      <c r="V238" t="s">
        <v>158</v>
      </c>
      <c r="W238" s="1">
        <v>44756.656018518515</v>
      </c>
      <c r="X238">
        <v>123</v>
      </c>
      <c r="Y238">
        <v>9</v>
      </c>
      <c r="Z238">
        <v>0</v>
      </c>
      <c r="AA238">
        <v>9</v>
      </c>
      <c r="AB238">
        <v>0</v>
      </c>
      <c r="AC238">
        <v>0</v>
      </c>
      <c r="AD238">
        <v>24</v>
      </c>
      <c r="AE238">
        <v>0</v>
      </c>
      <c r="AF238">
        <v>0</v>
      </c>
      <c r="AG238">
        <v>0</v>
      </c>
      <c r="AH238" t="s">
        <v>92</v>
      </c>
      <c r="AI238" s="1">
        <v>44756.679131944446</v>
      </c>
      <c r="AJ238">
        <v>57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24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573</v>
      </c>
      <c r="BG238">
        <v>39</v>
      </c>
      <c r="BH238" t="s">
        <v>94</v>
      </c>
    </row>
    <row r="239" spans="1:60">
      <c r="A239" t="s">
        <v>661</v>
      </c>
      <c r="B239" t="s">
        <v>82</v>
      </c>
      <c r="C239" t="s">
        <v>662</v>
      </c>
      <c r="D239" t="s">
        <v>84</v>
      </c>
      <c r="E239" s="2" t="str">
        <f>HYPERLINK("capsilon://?command=openfolder&amp;siteaddress=FAM.docvelocity-na8.net&amp;folderid=FXD881CD41-1BE8-1E68-C32F-69AB16FE8BD3","FX22069516")</f>
        <v>FX22069516</v>
      </c>
      <c r="F239" t="s">
        <v>19</v>
      </c>
      <c r="G239" t="s">
        <v>19</v>
      </c>
      <c r="H239" t="s">
        <v>85</v>
      </c>
      <c r="I239" t="s">
        <v>663</v>
      </c>
      <c r="J239">
        <v>66</v>
      </c>
      <c r="K239" t="s">
        <v>87</v>
      </c>
      <c r="L239" t="s">
        <v>88</v>
      </c>
      <c r="M239" t="s">
        <v>89</v>
      </c>
      <c r="N239">
        <v>2</v>
      </c>
      <c r="O239" s="1">
        <v>44756.68409722222</v>
      </c>
      <c r="P239" s="1">
        <v>44756.686979166669</v>
      </c>
      <c r="Q239">
        <v>213</v>
      </c>
      <c r="R239">
        <v>36</v>
      </c>
      <c r="S239" t="b">
        <v>0</v>
      </c>
      <c r="T239" t="s">
        <v>90</v>
      </c>
      <c r="U239" t="b">
        <v>0</v>
      </c>
      <c r="V239" t="s">
        <v>105</v>
      </c>
      <c r="W239" s="1">
        <v>44756.68644675926</v>
      </c>
      <c r="X239">
        <v>22</v>
      </c>
      <c r="Y239">
        <v>0</v>
      </c>
      <c r="Z239">
        <v>0</v>
      </c>
      <c r="AA239">
        <v>0</v>
      </c>
      <c r="AB239">
        <v>52</v>
      </c>
      <c r="AC239">
        <v>0</v>
      </c>
      <c r="AD239">
        <v>66</v>
      </c>
      <c r="AE239">
        <v>0</v>
      </c>
      <c r="AF239">
        <v>0</v>
      </c>
      <c r="AG239">
        <v>0</v>
      </c>
      <c r="AH239" t="s">
        <v>92</v>
      </c>
      <c r="AI239" s="1">
        <v>44756.686979166669</v>
      </c>
      <c r="AJ239">
        <v>14</v>
      </c>
      <c r="AK239">
        <v>0</v>
      </c>
      <c r="AL239">
        <v>0</v>
      </c>
      <c r="AM239">
        <v>0</v>
      </c>
      <c r="AN239">
        <v>52</v>
      </c>
      <c r="AO239">
        <v>0</v>
      </c>
      <c r="AP239">
        <v>66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573</v>
      </c>
      <c r="BG239">
        <v>4</v>
      </c>
      <c r="BH239" t="s">
        <v>94</v>
      </c>
    </row>
    <row r="240" spans="1:60">
      <c r="A240" t="s">
        <v>664</v>
      </c>
      <c r="B240" t="s">
        <v>82</v>
      </c>
      <c r="C240" t="s">
        <v>665</v>
      </c>
      <c r="D240" t="s">
        <v>84</v>
      </c>
      <c r="E240" s="2" t="str">
        <f>HYPERLINK("capsilon://?command=openfolder&amp;siteaddress=FAM.docvelocity-na8.net&amp;folderid=FXB60BAD3B-38AD-A631-15E0-01DD55459AE9","FX22029004")</f>
        <v>FX22029004</v>
      </c>
      <c r="F240" t="s">
        <v>19</v>
      </c>
      <c r="G240" t="s">
        <v>19</v>
      </c>
      <c r="H240" t="s">
        <v>85</v>
      </c>
      <c r="I240" t="s">
        <v>666</v>
      </c>
      <c r="J240">
        <v>88</v>
      </c>
      <c r="K240" t="s">
        <v>87</v>
      </c>
      <c r="L240" t="s">
        <v>88</v>
      </c>
      <c r="M240" t="s">
        <v>89</v>
      </c>
      <c r="N240">
        <v>2</v>
      </c>
      <c r="O240" s="1">
        <v>44756.684178240743</v>
      </c>
      <c r="P240" s="1">
        <v>44756.688946759263</v>
      </c>
      <c r="Q240">
        <v>196</v>
      </c>
      <c r="R240">
        <v>216</v>
      </c>
      <c r="S240" t="b">
        <v>0</v>
      </c>
      <c r="T240" t="s">
        <v>90</v>
      </c>
      <c r="U240" t="b">
        <v>0</v>
      </c>
      <c r="V240" t="s">
        <v>105</v>
      </c>
      <c r="W240" s="1">
        <v>44756.687569444446</v>
      </c>
      <c r="X240">
        <v>96</v>
      </c>
      <c r="Y240">
        <v>83</v>
      </c>
      <c r="Z240">
        <v>0</v>
      </c>
      <c r="AA240">
        <v>83</v>
      </c>
      <c r="AB240">
        <v>0</v>
      </c>
      <c r="AC240">
        <v>5</v>
      </c>
      <c r="AD240">
        <v>5</v>
      </c>
      <c r="AE240">
        <v>0</v>
      </c>
      <c r="AF240">
        <v>0</v>
      </c>
      <c r="AG240">
        <v>0</v>
      </c>
      <c r="AH240" t="s">
        <v>92</v>
      </c>
      <c r="AI240" s="1">
        <v>44756.688946759263</v>
      </c>
      <c r="AJ240">
        <v>115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573</v>
      </c>
      <c r="BG240">
        <v>6</v>
      </c>
      <c r="BH240" t="s">
        <v>94</v>
      </c>
    </row>
    <row r="241" spans="1:60">
      <c r="A241" t="s">
        <v>667</v>
      </c>
      <c r="B241" t="s">
        <v>82</v>
      </c>
      <c r="C241" t="s">
        <v>662</v>
      </c>
      <c r="D241" t="s">
        <v>84</v>
      </c>
      <c r="E241" s="2" t="str">
        <f>HYPERLINK("capsilon://?command=openfolder&amp;siteaddress=FAM.docvelocity-na8.net&amp;folderid=FXD881CD41-1BE8-1E68-C32F-69AB16FE8BD3","FX22069516")</f>
        <v>FX22069516</v>
      </c>
      <c r="F241" t="s">
        <v>19</v>
      </c>
      <c r="G241" t="s">
        <v>19</v>
      </c>
      <c r="H241" t="s">
        <v>85</v>
      </c>
      <c r="I241" t="s">
        <v>668</v>
      </c>
      <c r="J241">
        <v>66</v>
      </c>
      <c r="K241" t="s">
        <v>87</v>
      </c>
      <c r="L241" t="s">
        <v>88</v>
      </c>
      <c r="M241" t="s">
        <v>89</v>
      </c>
      <c r="N241">
        <v>1</v>
      </c>
      <c r="O241" s="1">
        <v>44756.68440972222</v>
      </c>
      <c r="P241" s="1">
        <v>44756.688611111109</v>
      </c>
      <c r="Q241">
        <v>274</v>
      </c>
      <c r="R241">
        <v>89</v>
      </c>
      <c r="S241" t="b">
        <v>0</v>
      </c>
      <c r="T241" t="s">
        <v>90</v>
      </c>
      <c r="U241" t="b">
        <v>0</v>
      </c>
      <c r="V241" t="s">
        <v>105</v>
      </c>
      <c r="W241" s="1">
        <v>44756.688611111109</v>
      </c>
      <c r="X241">
        <v>89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66</v>
      </c>
      <c r="AE241">
        <v>52</v>
      </c>
      <c r="AF241">
        <v>0</v>
      </c>
      <c r="AG241">
        <v>1</v>
      </c>
      <c r="AH241" t="s">
        <v>90</v>
      </c>
      <c r="AI241" t="s">
        <v>90</v>
      </c>
      <c r="AJ241" t="s">
        <v>90</v>
      </c>
      <c r="AK241" t="s">
        <v>90</v>
      </c>
      <c r="AL241" t="s">
        <v>90</v>
      </c>
      <c r="AM241" t="s">
        <v>90</v>
      </c>
      <c r="AN241" t="s">
        <v>90</v>
      </c>
      <c r="AO241" t="s">
        <v>90</v>
      </c>
      <c r="AP241" t="s">
        <v>90</v>
      </c>
      <c r="AQ241" t="s">
        <v>90</v>
      </c>
      <c r="AR241" t="s">
        <v>90</v>
      </c>
      <c r="AS241" t="s">
        <v>90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573</v>
      </c>
      <c r="BG241">
        <v>6</v>
      </c>
      <c r="BH241" t="s">
        <v>94</v>
      </c>
    </row>
    <row r="242" spans="1:60">
      <c r="A242" t="s">
        <v>669</v>
      </c>
      <c r="B242" t="s">
        <v>82</v>
      </c>
      <c r="C242" t="s">
        <v>665</v>
      </c>
      <c r="D242" t="s">
        <v>84</v>
      </c>
      <c r="E242" s="2" t="str">
        <f>HYPERLINK("capsilon://?command=openfolder&amp;siteaddress=FAM.docvelocity-na8.net&amp;folderid=FXB60BAD3B-38AD-A631-15E0-01DD55459AE9","FX22029004")</f>
        <v>FX22029004</v>
      </c>
      <c r="F242" t="s">
        <v>19</v>
      </c>
      <c r="G242" t="s">
        <v>19</v>
      </c>
      <c r="H242" t="s">
        <v>85</v>
      </c>
      <c r="I242" t="s">
        <v>670</v>
      </c>
      <c r="J242">
        <v>88</v>
      </c>
      <c r="K242" t="s">
        <v>87</v>
      </c>
      <c r="L242" t="s">
        <v>88</v>
      </c>
      <c r="M242" t="s">
        <v>89</v>
      </c>
      <c r="N242">
        <v>2</v>
      </c>
      <c r="O242" s="1">
        <v>44756.684490740743</v>
      </c>
      <c r="P242" s="1">
        <v>44756.690995370373</v>
      </c>
      <c r="Q242">
        <v>360</v>
      </c>
      <c r="R242">
        <v>202</v>
      </c>
      <c r="S242" t="b">
        <v>0</v>
      </c>
      <c r="T242" t="s">
        <v>90</v>
      </c>
      <c r="U242" t="b">
        <v>0</v>
      </c>
      <c r="V242" t="s">
        <v>105</v>
      </c>
      <c r="W242" s="1">
        <v>44756.689710648148</v>
      </c>
      <c r="X242">
        <v>94</v>
      </c>
      <c r="Y242">
        <v>83</v>
      </c>
      <c r="Z242">
        <v>0</v>
      </c>
      <c r="AA242">
        <v>83</v>
      </c>
      <c r="AB242">
        <v>0</v>
      </c>
      <c r="AC242">
        <v>3</v>
      </c>
      <c r="AD242">
        <v>5</v>
      </c>
      <c r="AE242">
        <v>0</v>
      </c>
      <c r="AF242">
        <v>0</v>
      </c>
      <c r="AG242">
        <v>0</v>
      </c>
      <c r="AH242" t="s">
        <v>92</v>
      </c>
      <c r="AI242" s="1">
        <v>44756.690995370373</v>
      </c>
      <c r="AJ242">
        <v>108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4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573</v>
      </c>
      <c r="BG242">
        <v>9</v>
      </c>
      <c r="BH242" t="s">
        <v>94</v>
      </c>
    </row>
    <row r="243" spans="1:60">
      <c r="A243" t="s">
        <v>671</v>
      </c>
      <c r="B243" t="s">
        <v>82</v>
      </c>
      <c r="C243" t="s">
        <v>662</v>
      </c>
      <c r="D243" t="s">
        <v>84</v>
      </c>
      <c r="E243" s="2" t="str">
        <f>HYPERLINK("capsilon://?command=openfolder&amp;siteaddress=FAM.docvelocity-na8.net&amp;folderid=FXD881CD41-1BE8-1E68-C32F-69AB16FE8BD3","FX22069516")</f>
        <v>FX22069516</v>
      </c>
      <c r="F243" t="s">
        <v>19</v>
      </c>
      <c r="G243" t="s">
        <v>19</v>
      </c>
      <c r="H243" t="s">
        <v>85</v>
      </c>
      <c r="I243" t="s">
        <v>672</v>
      </c>
      <c r="J243">
        <v>66</v>
      </c>
      <c r="K243" t="s">
        <v>87</v>
      </c>
      <c r="L243" t="s">
        <v>88</v>
      </c>
      <c r="M243" t="s">
        <v>89</v>
      </c>
      <c r="N243">
        <v>1</v>
      </c>
      <c r="O243" s="1">
        <v>44756.684583333335</v>
      </c>
      <c r="P243" s="1">
        <v>44756.696620370371</v>
      </c>
      <c r="Q243">
        <v>653</v>
      </c>
      <c r="R243">
        <v>387</v>
      </c>
      <c r="S243" t="b">
        <v>0</v>
      </c>
      <c r="T243" t="s">
        <v>90</v>
      </c>
      <c r="U243" t="b">
        <v>0</v>
      </c>
      <c r="V243" t="s">
        <v>105</v>
      </c>
      <c r="W243" s="1">
        <v>44756.696620370371</v>
      </c>
      <c r="X243">
        <v>337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66</v>
      </c>
      <c r="AE243">
        <v>52</v>
      </c>
      <c r="AF243">
        <v>0</v>
      </c>
      <c r="AG243">
        <v>1</v>
      </c>
      <c r="AH243" t="s">
        <v>90</v>
      </c>
      <c r="AI243" t="s">
        <v>90</v>
      </c>
      <c r="AJ243" t="s">
        <v>90</v>
      </c>
      <c r="AK243" t="s">
        <v>90</v>
      </c>
      <c r="AL243" t="s">
        <v>90</v>
      </c>
      <c r="AM243" t="s">
        <v>90</v>
      </c>
      <c r="AN243" t="s">
        <v>90</v>
      </c>
      <c r="AO243" t="s">
        <v>90</v>
      </c>
      <c r="AP243" t="s">
        <v>90</v>
      </c>
      <c r="AQ243" t="s">
        <v>90</v>
      </c>
      <c r="AR243" t="s">
        <v>90</v>
      </c>
      <c r="AS243" t="s">
        <v>90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573</v>
      </c>
      <c r="BG243">
        <v>17</v>
      </c>
      <c r="BH243" t="s">
        <v>94</v>
      </c>
    </row>
    <row r="244" spans="1:60">
      <c r="A244" t="s">
        <v>673</v>
      </c>
      <c r="B244" t="s">
        <v>82</v>
      </c>
      <c r="C244" t="s">
        <v>665</v>
      </c>
      <c r="D244" t="s">
        <v>84</v>
      </c>
      <c r="E244" s="2" t="str">
        <f>HYPERLINK("capsilon://?command=openfolder&amp;siteaddress=FAM.docvelocity-na8.net&amp;folderid=FXB60BAD3B-38AD-A631-15E0-01DD55459AE9","FX22029004")</f>
        <v>FX22029004</v>
      </c>
      <c r="F244" t="s">
        <v>19</v>
      </c>
      <c r="G244" t="s">
        <v>19</v>
      </c>
      <c r="H244" t="s">
        <v>85</v>
      </c>
      <c r="I244" t="s">
        <v>674</v>
      </c>
      <c r="J244">
        <v>107</v>
      </c>
      <c r="K244" t="s">
        <v>87</v>
      </c>
      <c r="L244" t="s">
        <v>88</v>
      </c>
      <c r="M244" t="s">
        <v>89</v>
      </c>
      <c r="N244">
        <v>2</v>
      </c>
      <c r="O244" s="1">
        <v>44756.685023148151</v>
      </c>
      <c r="P244" s="1">
        <v>44756.697870370372</v>
      </c>
      <c r="Q244">
        <v>493</v>
      </c>
      <c r="R244">
        <v>617</v>
      </c>
      <c r="S244" t="b">
        <v>0</v>
      </c>
      <c r="T244" t="s">
        <v>90</v>
      </c>
      <c r="U244" t="b">
        <v>0</v>
      </c>
      <c r="V244" t="s">
        <v>128</v>
      </c>
      <c r="W244" s="1">
        <v>44756.696030092593</v>
      </c>
      <c r="X244">
        <v>504</v>
      </c>
      <c r="Y244">
        <v>69</v>
      </c>
      <c r="Z244">
        <v>0</v>
      </c>
      <c r="AA244">
        <v>69</v>
      </c>
      <c r="AB244">
        <v>0</v>
      </c>
      <c r="AC244">
        <v>26</v>
      </c>
      <c r="AD244">
        <v>38</v>
      </c>
      <c r="AE244">
        <v>0</v>
      </c>
      <c r="AF244">
        <v>0</v>
      </c>
      <c r="AG244">
        <v>0</v>
      </c>
      <c r="AH244" t="s">
        <v>92</v>
      </c>
      <c r="AI244" s="1">
        <v>44756.697870370372</v>
      </c>
      <c r="AJ244">
        <v>113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38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573</v>
      </c>
      <c r="BG244">
        <v>18</v>
      </c>
      <c r="BH244" t="s">
        <v>94</v>
      </c>
    </row>
    <row r="245" spans="1:60">
      <c r="A245" t="s">
        <v>675</v>
      </c>
      <c r="B245" t="s">
        <v>82</v>
      </c>
      <c r="C245" t="s">
        <v>665</v>
      </c>
      <c r="D245" t="s">
        <v>84</v>
      </c>
      <c r="E245" s="2" t="str">
        <f>HYPERLINK("capsilon://?command=openfolder&amp;siteaddress=FAM.docvelocity-na8.net&amp;folderid=FXB60BAD3B-38AD-A631-15E0-01DD55459AE9","FX22029004")</f>
        <v>FX22029004</v>
      </c>
      <c r="F245" t="s">
        <v>19</v>
      </c>
      <c r="G245" t="s">
        <v>19</v>
      </c>
      <c r="H245" t="s">
        <v>85</v>
      </c>
      <c r="I245" t="s">
        <v>676</v>
      </c>
      <c r="J245">
        <v>112</v>
      </c>
      <c r="K245" t="s">
        <v>87</v>
      </c>
      <c r="L245" t="s">
        <v>88</v>
      </c>
      <c r="M245" t="s">
        <v>89</v>
      </c>
      <c r="N245">
        <v>2</v>
      </c>
      <c r="O245" s="1">
        <v>44756.685127314813</v>
      </c>
      <c r="P245" s="1">
        <v>44756.695775462962</v>
      </c>
      <c r="Q245">
        <v>473</v>
      </c>
      <c r="R245">
        <v>447</v>
      </c>
      <c r="S245" t="b">
        <v>0</v>
      </c>
      <c r="T245" t="s">
        <v>90</v>
      </c>
      <c r="U245" t="b">
        <v>0</v>
      </c>
      <c r="V245" t="s">
        <v>158</v>
      </c>
      <c r="W245" s="1">
        <v>44756.694027777776</v>
      </c>
      <c r="X245">
        <v>302</v>
      </c>
      <c r="Y245">
        <v>69</v>
      </c>
      <c r="Z245">
        <v>0</v>
      </c>
      <c r="AA245">
        <v>69</v>
      </c>
      <c r="AB245">
        <v>0</v>
      </c>
      <c r="AC245">
        <v>20</v>
      </c>
      <c r="AD245">
        <v>43</v>
      </c>
      <c r="AE245">
        <v>0</v>
      </c>
      <c r="AF245">
        <v>0</v>
      </c>
      <c r="AG245">
        <v>0</v>
      </c>
      <c r="AH245" t="s">
        <v>92</v>
      </c>
      <c r="AI245" s="1">
        <v>44756.695775462962</v>
      </c>
      <c r="AJ245">
        <v>145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42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573</v>
      </c>
      <c r="BG245">
        <v>15</v>
      </c>
      <c r="BH245" t="s">
        <v>94</v>
      </c>
    </row>
    <row r="246" spans="1:60">
      <c r="A246" t="s">
        <v>677</v>
      </c>
      <c r="B246" t="s">
        <v>82</v>
      </c>
      <c r="C246" t="s">
        <v>662</v>
      </c>
      <c r="D246" t="s">
        <v>84</v>
      </c>
      <c r="E246" s="2" t="str">
        <f>HYPERLINK("capsilon://?command=openfolder&amp;siteaddress=FAM.docvelocity-na8.net&amp;folderid=FXD881CD41-1BE8-1E68-C32F-69AB16FE8BD3","FX22069516")</f>
        <v>FX22069516</v>
      </c>
      <c r="F246" t="s">
        <v>19</v>
      </c>
      <c r="G246" t="s">
        <v>19</v>
      </c>
      <c r="H246" t="s">
        <v>85</v>
      </c>
      <c r="I246" t="s">
        <v>668</v>
      </c>
      <c r="J246">
        <v>0</v>
      </c>
      <c r="K246" t="s">
        <v>87</v>
      </c>
      <c r="L246" t="s">
        <v>88</v>
      </c>
      <c r="M246" t="s">
        <v>89</v>
      </c>
      <c r="N246">
        <v>2</v>
      </c>
      <c r="O246" s="1">
        <v>44756.688969907409</v>
      </c>
      <c r="P246" s="1">
        <v>44756.694004629629</v>
      </c>
      <c r="Q246">
        <v>72</v>
      </c>
      <c r="R246">
        <v>363</v>
      </c>
      <c r="S246" t="b">
        <v>0</v>
      </c>
      <c r="T246" t="s">
        <v>90</v>
      </c>
      <c r="U246" t="b">
        <v>1</v>
      </c>
      <c r="V246" t="s">
        <v>105</v>
      </c>
      <c r="W246" s="1">
        <v>44756.692708333336</v>
      </c>
      <c r="X246">
        <v>258</v>
      </c>
      <c r="Y246">
        <v>37</v>
      </c>
      <c r="Z246">
        <v>0</v>
      </c>
      <c r="AA246">
        <v>37</v>
      </c>
      <c r="AB246">
        <v>0</v>
      </c>
      <c r="AC246">
        <v>30</v>
      </c>
      <c r="AD246">
        <v>-37</v>
      </c>
      <c r="AE246">
        <v>0</v>
      </c>
      <c r="AF246">
        <v>0</v>
      </c>
      <c r="AG246">
        <v>0</v>
      </c>
      <c r="AH246" t="s">
        <v>92</v>
      </c>
      <c r="AI246" s="1">
        <v>44756.694004629629</v>
      </c>
      <c r="AJ246">
        <v>105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-37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573</v>
      </c>
      <c r="BG246">
        <v>7</v>
      </c>
      <c r="BH246" t="s">
        <v>94</v>
      </c>
    </row>
    <row r="247" spans="1:60">
      <c r="A247" t="s">
        <v>678</v>
      </c>
      <c r="B247" t="s">
        <v>82</v>
      </c>
      <c r="C247" t="s">
        <v>662</v>
      </c>
      <c r="D247" t="s">
        <v>84</v>
      </c>
      <c r="E247" s="2" t="str">
        <f>HYPERLINK("capsilon://?command=openfolder&amp;siteaddress=FAM.docvelocity-na8.net&amp;folderid=FXD881CD41-1BE8-1E68-C32F-69AB16FE8BD3","FX22069516")</f>
        <v>FX22069516</v>
      </c>
      <c r="F247" t="s">
        <v>19</v>
      </c>
      <c r="G247" t="s">
        <v>19</v>
      </c>
      <c r="H247" t="s">
        <v>85</v>
      </c>
      <c r="I247" t="s">
        <v>672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44756.697013888886</v>
      </c>
      <c r="P247" s="1">
        <v>44756.749340277776</v>
      </c>
      <c r="Q247">
        <v>3217</v>
      </c>
      <c r="R247">
        <v>1304</v>
      </c>
      <c r="S247" t="b">
        <v>0</v>
      </c>
      <c r="T247" t="s">
        <v>90</v>
      </c>
      <c r="U247" t="b">
        <v>1</v>
      </c>
      <c r="V247" t="s">
        <v>158</v>
      </c>
      <c r="W247" s="1">
        <v>44756.714016203703</v>
      </c>
      <c r="X247">
        <v>913</v>
      </c>
      <c r="Y247">
        <v>37</v>
      </c>
      <c r="Z247">
        <v>0</v>
      </c>
      <c r="AA247">
        <v>37</v>
      </c>
      <c r="AB247">
        <v>0</v>
      </c>
      <c r="AC247">
        <v>32</v>
      </c>
      <c r="AD247">
        <v>-37</v>
      </c>
      <c r="AE247">
        <v>0</v>
      </c>
      <c r="AF247">
        <v>0</v>
      </c>
      <c r="AG247">
        <v>0</v>
      </c>
      <c r="AH247" t="s">
        <v>130</v>
      </c>
      <c r="AI247" s="1">
        <v>44756.749340277776</v>
      </c>
      <c r="AJ247">
        <v>391</v>
      </c>
      <c r="AK247">
        <v>1</v>
      </c>
      <c r="AL247">
        <v>0</v>
      </c>
      <c r="AM247">
        <v>1</v>
      </c>
      <c r="AN247">
        <v>0</v>
      </c>
      <c r="AO247">
        <v>2</v>
      </c>
      <c r="AP247">
        <v>-38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573</v>
      </c>
      <c r="BG247">
        <v>75</v>
      </c>
      <c r="BH247" t="s">
        <v>94</v>
      </c>
    </row>
    <row r="248" spans="1:60">
      <c r="A248" t="s">
        <v>679</v>
      </c>
      <c r="B248" t="s">
        <v>82</v>
      </c>
      <c r="C248" t="s">
        <v>680</v>
      </c>
      <c r="D248" t="s">
        <v>84</v>
      </c>
      <c r="E248" s="2" t="str">
        <f>HYPERLINK("capsilon://?command=openfolder&amp;siteaddress=FAM.docvelocity-na8.net&amp;folderid=FX8F08EA03-6D12-FE82-A82F-CB345FC6BC4E","FX22065678")</f>
        <v>FX22065678</v>
      </c>
      <c r="F248" t="s">
        <v>19</v>
      </c>
      <c r="G248" t="s">
        <v>19</v>
      </c>
      <c r="H248" t="s">
        <v>85</v>
      </c>
      <c r="I248" t="s">
        <v>681</v>
      </c>
      <c r="J248">
        <v>66</v>
      </c>
      <c r="K248" t="s">
        <v>87</v>
      </c>
      <c r="L248" t="s">
        <v>88</v>
      </c>
      <c r="M248" t="s">
        <v>89</v>
      </c>
      <c r="N248">
        <v>1</v>
      </c>
      <c r="O248" s="1">
        <v>44743.739525462966</v>
      </c>
      <c r="P248" s="1">
        <v>44743.757615740738</v>
      </c>
      <c r="Q248">
        <v>1504</v>
      </c>
      <c r="R248">
        <v>59</v>
      </c>
      <c r="S248" t="b">
        <v>0</v>
      </c>
      <c r="T248" t="s">
        <v>90</v>
      </c>
      <c r="U248" t="b">
        <v>0</v>
      </c>
      <c r="V248" t="s">
        <v>151</v>
      </c>
      <c r="W248" s="1">
        <v>44743.757615740738</v>
      </c>
      <c r="X248">
        <v>59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66</v>
      </c>
      <c r="AE248">
        <v>52</v>
      </c>
      <c r="AF248">
        <v>0</v>
      </c>
      <c r="AG248">
        <v>1</v>
      </c>
      <c r="AH248" t="s">
        <v>90</v>
      </c>
      <c r="AI248" t="s">
        <v>90</v>
      </c>
      <c r="AJ248" t="s">
        <v>90</v>
      </c>
      <c r="AK248" t="s">
        <v>90</v>
      </c>
      <c r="AL248" t="s">
        <v>90</v>
      </c>
      <c r="AM248" t="s">
        <v>90</v>
      </c>
      <c r="AN248" t="s">
        <v>90</v>
      </c>
      <c r="AO248" t="s">
        <v>90</v>
      </c>
      <c r="AP248" t="s">
        <v>90</v>
      </c>
      <c r="AQ248" t="s">
        <v>90</v>
      </c>
      <c r="AR248" t="s">
        <v>90</v>
      </c>
      <c r="AS248" t="s">
        <v>90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288</v>
      </c>
      <c r="BG248">
        <v>26</v>
      </c>
      <c r="BH248" t="s">
        <v>94</v>
      </c>
    </row>
    <row r="249" spans="1:60">
      <c r="A249" t="s">
        <v>682</v>
      </c>
      <c r="B249" t="s">
        <v>82</v>
      </c>
      <c r="C249" t="s">
        <v>575</v>
      </c>
      <c r="D249" t="s">
        <v>84</v>
      </c>
      <c r="E249" s="2" t="str">
        <f>HYPERLINK("capsilon://?command=openfolder&amp;siteaddress=FAM.docvelocity-na8.net&amp;folderid=FX84A4831D-66AD-8BFB-2663-DA357330187A","FX22067677")</f>
        <v>FX22067677</v>
      </c>
      <c r="F249" t="s">
        <v>19</v>
      </c>
      <c r="G249" t="s">
        <v>19</v>
      </c>
      <c r="H249" t="s">
        <v>85</v>
      </c>
      <c r="I249" t="s">
        <v>683</v>
      </c>
      <c r="J249">
        <v>30</v>
      </c>
      <c r="K249" t="s">
        <v>87</v>
      </c>
      <c r="L249" t="s">
        <v>88</v>
      </c>
      <c r="M249" t="s">
        <v>89</v>
      </c>
      <c r="N249">
        <v>2</v>
      </c>
      <c r="O249" s="1">
        <v>44756.779108796298</v>
      </c>
      <c r="P249" s="1">
        <v>44756.785312499997</v>
      </c>
      <c r="Q249">
        <v>395</v>
      </c>
      <c r="R249">
        <v>141</v>
      </c>
      <c r="S249" t="b">
        <v>0</v>
      </c>
      <c r="T249" t="s">
        <v>90</v>
      </c>
      <c r="U249" t="b">
        <v>0</v>
      </c>
      <c r="V249" t="s">
        <v>121</v>
      </c>
      <c r="W249" s="1">
        <v>44756.780231481483</v>
      </c>
      <c r="X249">
        <v>90</v>
      </c>
      <c r="Y249">
        <v>9</v>
      </c>
      <c r="Z249">
        <v>0</v>
      </c>
      <c r="AA249">
        <v>9</v>
      </c>
      <c r="AB249">
        <v>0</v>
      </c>
      <c r="AC249">
        <v>0</v>
      </c>
      <c r="AD249">
        <v>21</v>
      </c>
      <c r="AE249">
        <v>0</v>
      </c>
      <c r="AF249">
        <v>0</v>
      </c>
      <c r="AG249">
        <v>0</v>
      </c>
      <c r="AH249" t="s">
        <v>92</v>
      </c>
      <c r="AI249" s="1">
        <v>44756.785312499997</v>
      </c>
      <c r="AJ249">
        <v>51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21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573</v>
      </c>
      <c r="BG249">
        <v>8</v>
      </c>
      <c r="BH249" t="s">
        <v>94</v>
      </c>
    </row>
    <row r="250" spans="1:60">
      <c r="A250" t="s">
        <v>684</v>
      </c>
      <c r="B250" t="s">
        <v>82</v>
      </c>
      <c r="C250" t="s">
        <v>575</v>
      </c>
      <c r="D250" t="s">
        <v>84</v>
      </c>
      <c r="E250" s="2" t="str">
        <f>HYPERLINK("capsilon://?command=openfolder&amp;siteaddress=FAM.docvelocity-na8.net&amp;folderid=FX84A4831D-66AD-8BFB-2663-DA357330187A","FX22067677")</f>
        <v>FX22067677</v>
      </c>
      <c r="F250" t="s">
        <v>19</v>
      </c>
      <c r="G250" t="s">
        <v>19</v>
      </c>
      <c r="H250" t="s">
        <v>85</v>
      </c>
      <c r="I250" t="s">
        <v>685</v>
      </c>
      <c r="J250">
        <v>30</v>
      </c>
      <c r="K250" t="s">
        <v>87</v>
      </c>
      <c r="L250" t="s">
        <v>88</v>
      </c>
      <c r="M250" t="s">
        <v>89</v>
      </c>
      <c r="N250">
        <v>2</v>
      </c>
      <c r="O250" s="1">
        <v>44756.783356481479</v>
      </c>
      <c r="P250" s="1">
        <v>44756.800312500003</v>
      </c>
      <c r="Q250">
        <v>1356</v>
      </c>
      <c r="R250">
        <v>109</v>
      </c>
      <c r="S250" t="b">
        <v>0</v>
      </c>
      <c r="T250" t="s">
        <v>90</v>
      </c>
      <c r="U250" t="b">
        <v>0</v>
      </c>
      <c r="V250" t="s">
        <v>121</v>
      </c>
      <c r="W250" s="1">
        <v>44756.785891203705</v>
      </c>
      <c r="X250">
        <v>69</v>
      </c>
      <c r="Y250">
        <v>9</v>
      </c>
      <c r="Z250">
        <v>0</v>
      </c>
      <c r="AA250">
        <v>9</v>
      </c>
      <c r="AB250">
        <v>0</v>
      </c>
      <c r="AC250">
        <v>0</v>
      </c>
      <c r="AD250">
        <v>21</v>
      </c>
      <c r="AE250">
        <v>0</v>
      </c>
      <c r="AF250">
        <v>0</v>
      </c>
      <c r="AG250">
        <v>0</v>
      </c>
      <c r="AH250" t="s">
        <v>92</v>
      </c>
      <c r="AI250" s="1">
        <v>44756.800312500003</v>
      </c>
      <c r="AJ250">
        <v>40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21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573</v>
      </c>
      <c r="BG250">
        <v>24</v>
      </c>
      <c r="BH250" t="s">
        <v>94</v>
      </c>
    </row>
    <row r="251" spans="1:60">
      <c r="A251" t="s">
        <v>686</v>
      </c>
      <c r="B251" t="s">
        <v>82</v>
      </c>
      <c r="C251" t="s">
        <v>575</v>
      </c>
      <c r="D251" t="s">
        <v>84</v>
      </c>
      <c r="E251" s="2" t="str">
        <f>HYPERLINK("capsilon://?command=openfolder&amp;siteaddress=FAM.docvelocity-na8.net&amp;folderid=FX84A4831D-66AD-8BFB-2663-DA357330187A","FX22067677")</f>
        <v>FX22067677</v>
      </c>
      <c r="F251" t="s">
        <v>19</v>
      </c>
      <c r="G251" t="s">
        <v>19</v>
      </c>
      <c r="H251" t="s">
        <v>85</v>
      </c>
      <c r="I251" t="s">
        <v>687</v>
      </c>
      <c r="J251">
        <v>21</v>
      </c>
      <c r="K251" t="s">
        <v>87</v>
      </c>
      <c r="L251" t="s">
        <v>88</v>
      </c>
      <c r="M251" t="s">
        <v>89</v>
      </c>
      <c r="N251">
        <v>2</v>
      </c>
      <c r="O251" s="1">
        <v>44756.788784722223</v>
      </c>
      <c r="P251" s="1">
        <v>44756.800486111111</v>
      </c>
      <c r="Q251">
        <v>970</v>
      </c>
      <c r="R251">
        <v>41</v>
      </c>
      <c r="S251" t="b">
        <v>0</v>
      </c>
      <c r="T251" t="s">
        <v>90</v>
      </c>
      <c r="U251" t="b">
        <v>0</v>
      </c>
      <c r="V251" t="s">
        <v>121</v>
      </c>
      <c r="W251" s="1">
        <v>44756.789259259262</v>
      </c>
      <c r="X251">
        <v>27</v>
      </c>
      <c r="Y251">
        <v>0</v>
      </c>
      <c r="Z251">
        <v>0</v>
      </c>
      <c r="AA251">
        <v>0</v>
      </c>
      <c r="AB251">
        <v>9</v>
      </c>
      <c r="AC251">
        <v>0</v>
      </c>
      <c r="AD251">
        <v>21</v>
      </c>
      <c r="AE251">
        <v>0</v>
      </c>
      <c r="AF251">
        <v>0</v>
      </c>
      <c r="AG251">
        <v>0</v>
      </c>
      <c r="AH251" t="s">
        <v>92</v>
      </c>
      <c r="AI251" s="1">
        <v>44756.800486111111</v>
      </c>
      <c r="AJ251">
        <v>14</v>
      </c>
      <c r="AK251">
        <v>0</v>
      </c>
      <c r="AL251">
        <v>0</v>
      </c>
      <c r="AM251">
        <v>0</v>
      </c>
      <c r="AN251">
        <v>9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573</v>
      </c>
      <c r="BG251">
        <v>16</v>
      </c>
      <c r="BH251" t="s">
        <v>94</v>
      </c>
    </row>
    <row r="252" spans="1:60">
      <c r="A252" t="s">
        <v>688</v>
      </c>
      <c r="B252" t="s">
        <v>82</v>
      </c>
      <c r="C252" t="s">
        <v>656</v>
      </c>
      <c r="D252" t="s">
        <v>84</v>
      </c>
      <c r="E252" s="2" t="str">
        <f>HYPERLINK("capsilon://?command=openfolder&amp;siteaddress=FAM.docvelocity-na8.net&amp;folderid=FX4AE7DFD0-69C6-D269-9159-48B121FBE771","FX22072351")</f>
        <v>FX22072351</v>
      </c>
      <c r="F252" t="s">
        <v>19</v>
      </c>
      <c r="G252" t="s">
        <v>19</v>
      </c>
      <c r="H252" t="s">
        <v>85</v>
      </c>
      <c r="I252" t="s">
        <v>689</v>
      </c>
      <c r="J252">
        <v>33</v>
      </c>
      <c r="K252" t="s">
        <v>87</v>
      </c>
      <c r="L252" t="s">
        <v>88</v>
      </c>
      <c r="M252" t="s">
        <v>89</v>
      </c>
      <c r="N252">
        <v>2</v>
      </c>
      <c r="O252" s="1">
        <v>44756.877870370372</v>
      </c>
      <c r="P252" s="1">
        <v>44756.893958333334</v>
      </c>
      <c r="Q252">
        <v>1172</v>
      </c>
      <c r="R252">
        <v>218</v>
      </c>
      <c r="S252" t="b">
        <v>0</v>
      </c>
      <c r="T252" t="s">
        <v>90</v>
      </c>
      <c r="U252" t="b">
        <v>0</v>
      </c>
      <c r="V252" t="s">
        <v>301</v>
      </c>
      <c r="W252" s="1">
        <v>44756.882094907407</v>
      </c>
      <c r="X252">
        <v>156</v>
      </c>
      <c r="Y252">
        <v>9</v>
      </c>
      <c r="Z252">
        <v>0</v>
      </c>
      <c r="AA252">
        <v>9</v>
      </c>
      <c r="AB252">
        <v>0</v>
      </c>
      <c r="AC252">
        <v>0</v>
      </c>
      <c r="AD252">
        <v>24</v>
      </c>
      <c r="AE252">
        <v>0</v>
      </c>
      <c r="AF252">
        <v>0</v>
      </c>
      <c r="AG252">
        <v>0</v>
      </c>
      <c r="AH252" t="s">
        <v>402</v>
      </c>
      <c r="AI252" s="1">
        <v>44756.893958333334</v>
      </c>
      <c r="AJ252">
        <v>62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573</v>
      </c>
      <c r="BG252">
        <v>23</v>
      </c>
      <c r="BH252" t="s">
        <v>94</v>
      </c>
    </row>
    <row r="253" spans="1:60">
      <c r="A253" t="s">
        <v>690</v>
      </c>
      <c r="B253" t="s">
        <v>82</v>
      </c>
      <c r="C253" t="s">
        <v>656</v>
      </c>
      <c r="D253" t="s">
        <v>84</v>
      </c>
      <c r="E253" s="2" t="str">
        <f>HYPERLINK("capsilon://?command=openfolder&amp;siteaddress=FAM.docvelocity-na8.net&amp;folderid=FX4AE7DFD0-69C6-D269-9159-48B121FBE771","FX22072351")</f>
        <v>FX22072351</v>
      </c>
      <c r="F253" t="s">
        <v>19</v>
      </c>
      <c r="G253" t="s">
        <v>19</v>
      </c>
      <c r="H253" t="s">
        <v>85</v>
      </c>
      <c r="I253" t="s">
        <v>691</v>
      </c>
      <c r="J253">
        <v>33</v>
      </c>
      <c r="K253" t="s">
        <v>87</v>
      </c>
      <c r="L253" t="s">
        <v>88</v>
      </c>
      <c r="M253" t="s">
        <v>89</v>
      </c>
      <c r="N253">
        <v>2</v>
      </c>
      <c r="O253" s="1">
        <v>44756.878310185188</v>
      </c>
      <c r="P253" s="1">
        <v>44756.894236111111</v>
      </c>
      <c r="Q253">
        <v>1209</v>
      </c>
      <c r="R253">
        <v>167</v>
      </c>
      <c r="S253" t="b">
        <v>0</v>
      </c>
      <c r="T253" t="s">
        <v>90</v>
      </c>
      <c r="U253" t="b">
        <v>0</v>
      </c>
      <c r="V253" t="s">
        <v>401</v>
      </c>
      <c r="W253" s="1">
        <v>44756.883703703701</v>
      </c>
      <c r="X253">
        <v>144</v>
      </c>
      <c r="Y253">
        <v>9</v>
      </c>
      <c r="Z253">
        <v>0</v>
      </c>
      <c r="AA253">
        <v>9</v>
      </c>
      <c r="AB253">
        <v>0</v>
      </c>
      <c r="AC253">
        <v>0</v>
      </c>
      <c r="AD253">
        <v>24</v>
      </c>
      <c r="AE253">
        <v>0</v>
      </c>
      <c r="AF253">
        <v>0</v>
      </c>
      <c r="AG253">
        <v>0</v>
      </c>
      <c r="AH253" t="s">
        <v>402</v>
      </c>
      <c r="AI253" s="1">
        <v>44756.894236111111</v>
      </c>
      <c r="AJ253">
        <v>23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24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573</v>
      </c>
      <c r="BG253">
        <v>22</v>
      </c>
      <c r="BH253" t="s">
        <v>94</v>
      </c>
    </row>
    <row r="254" spans="1:60">
      <c r="A254" t="s">
        <v>692</v>
      </c>
      <c r="B254" t="s">
        <v>82</v>
      </c>
      <c r="C254" t="s">
        <v>544</v>
      </c>
      <c r="D254" t="s">
        <v>84</v>
      </c>
      <c r="E254" s="2" t="str">
        <f>HYPERLINK("capsilon://?command=openfolder&amp;siteaddress=FAM.docvelocity-na8.net&amp;folderid=FX97D58DCE-C096-C073-629C-251C8E0F08AD","FX220410725")</f>
        <v>FX220410725</v>
      </c>
      <c r="F254" t="s">
        <v>19</v>
      </c>
      <c r="G254" t="s">
        <v>19</v>
      </c>
      <c r="H254" t="s">
        <v>85</v>
      </c>
      <c r="I254" t="s">
        <v>693</v>
      </c>
      <c r="J254">
        <v>30</v>
      </c>
      <c r="K254" t="s">
        <v>87</v>
      </c>
      <c r="L254" t="s">
        <v>88</v>
      </c>
      <c r="M254" t="s">
        <v>89</v>
      </c>
      <c r="N254">
        <v>2</v>
      </c>
      <c r="O254" s="1">
        <v>44757.359270833331</v>
      </c>
      <c r="P254" s="1">
        <v>44757.362037037034</v>
      </c>
      <c r="Q254">
        <v>107</v>
      </c>
      <c r="R254">
        <v>132</v>
      </c>
      <c r="S254" t="b">
        <v>0</v>
      </c>
      <c r="T254" t="s">
        <v>90</v>
      </c>
      <c r="U254" t="b">
        <v>0</v>
      </c>
      <c r="V254" t="s">
        <v>183</v>
      </c>
      <c r="W254" s="1">
        <v>44757.361168981479</v>
      </c>
      <c r="X254">
        <v>85</v>
      </c>
      <c r="Y254">
        <v>9</v>
      </c>
      <c r="Z254">
        <v>0</v>
      </c>
      <c r="AA254">
        <v>9</v>
      </c>
      <c r="AB254">
        <v>0</v>
      </c>
      <c r="AC254">
        <v>0</v>
      </c>
      <c r="AD254">
        <v>21</v>
      </c>
      <c r="AE254">
        <v>0</v>
      </c>
      <c r="AF254">
        <v>0</v>
      </c>
      <c r="AG254">
        <v>0</v>
      </c>
      <c r="AH254" t="s">
        <v>193</v>
      </c>
      <c r="AI254" s="1">
        <v>44757.362037037034</v>
      </c>
      <c r="AJ254">
        <v>47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21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694</v>
      </c>
      <c r="BG254">
        <v>3</v>
      </c>
      <c r="BH254" t="s">
        <v>94</v>
      </c>
    </row>
    <row r="255" spans="1:60">
      <c r="A255" t="s">
        <v>695</v>
      </c>
      <c r="B255" t="s">
        <v>82</v>
      </c>
      <c r="C255" t="s">
        <v>656</v>
      </c>
      <c r="D255" t="s">
        <v>84</v>
      </c>
      <c r="E255" s="2" t="str">
        <f>HYPERLINK("capsilon://?command=openfolder&amp;siteaddress=FAM.docvelocity-na8.net&amp;folderid=FX4AE7DFD0-69C6-D269-9159-48B121FBE771","FX22072351")</f>
        <v>FX22072351</v>
      </c>
      <c r="F255" t="s">
        <v>19</v>
      </c>
      <c r="G255" t="s">
        <v>19</v>
      </c>
      <c r="H255" t="s">
        <v>85</v>
      </c>
      <c r="I255" t="s">
        <v>696</v>
      </c>
      <c r="J255">
        <v>30</v>
      </c>
      <c r="K255" t="s">
        <v>87</v>
      </c>
      <c r="L255" t="s">
        <v>88</v>
      </c>
      <c r="M255" t="s">
        <v>89</v>
      </c>
      <c r="N255">
        <v>2</v>
      </c>
      <c r="O255" s="1">
        <v>44757.384560185186</v>
      </c>
      <c r="P255" s="1">
        <v>44757.398229166669</v>
      </c>
      <c r="Q255">
        <v>1040</v>
      </c>
      <c r="R255">
        <v>141</v>
      </c>
      <c r="S255" t="b">
        <v>0</v>
      </c>
      <c r="T255" t="s">
        <v>90</v>
      </c>
      <c r="U255" t="b">
        <v>0</v>
      </c>
      <c r="V255" t="s">
        <v>188</v>
      </c>
      <c r="W255" s="1">
        <v>44757.385613425926</v>
      </c>
      <c r="X255">
        <v>76</v>
      </c>
      <c r="Y255">
        <v>9</v>
      </c>
      <c r="Z255">
        <v>0</v>
      </c>
      <c r="AA255">
        <v>9</v>
      </c>
      <c r="AB255">
        <v>0</v>
      </c>
      <c r="AC255">
        <v>0</v>
      </c>
      <c r="AD255">
        <v>21</v>
      </c>
      <c r="AE255">
        <v>0</v>
      </c>
      <c r="AF255">
        <v>0</v>
      </c>
      <c r="AG255">
        <v>0</v>
      </c>
      <c r="AH255" t="s">
        <v>193</v>
      </c>
      <c r="AI255" s="1">
        <v>44757.398229166669</v>
      </c>
      <c r="AJ255">
        <v>65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21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694</v>
      </c>
      <c r="BG255">
        <v>19</v>
      </c>
      <c r="BH255" t="s">
        <v>94</v>
      </c>
    </row>
    <row r="256" spans="1:60">
      <c r="A256" t="s">
        <v>697</v>
      </c>
      <c r="B256" t="s">
        <v>82</v>
      </c>
      <c r="C256" t="s">
        <v>271</v>
      </c>
      <c r="D256" t="s">
        <v>84</v>
      </c>
      <c r="E256" s="2" t="str">
        <f>HYPERLINK("capsilon://?command=openfolder&amp;siteaddress=FAM.docvelocity-na8.net&amp;folderid=FX251F7E10-EE21-B36A-AA17-75239BFFE183","FX22067772")</f>
        <v>FX22067772</v>
      </c>
      <c r="F256" t="s">
        <v>19</v>
      </c>
      <c r="G256" t="s">
        <v>19</v>
      </c>
      <c r="H256" t="s">
        <v>85</v>
      </c>
      <c r="I256" t="s">
        <v>698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44757.4140625</v>
      </c>
      <c r="P256" s="1">
        <v>44757.416817129626</v>
      </c>
      <c r="Q256">
        <v>93</v>
      </c>
      <c r="R256">
        <v>145</v>
      </c>
      <c r="S256" t="b">
        <v>0</v>
      </c>
      <c r="T256" t="s">
        <v>90</v>
      </c>
      <c r="U256" t="b">
        <v>0</v>
      </c>
      <c r="V256" t="s">
        <v>188</v>
      </c>
      <c r="W256" s="1">
        <v>44757.415694444448</v>
      </c>
      <c r="X256">
        <v>57</v>
      </c>
      <c r="Y256">
        <v>21</v>
      </c>
      <c r="Z256">
        <v>0</v>
      </c>
      <c r="AA256">
        <v>21</v>
      </c>
      <c r="AB256">
        <v>0</v>
      </c>
      <c r="AC256">
        <v>0</v>
      </c>
      <c r="AD256">
        <v>7</v>
      </c>
      <c r="AE256">
        <v>0</v>
      </c>
      <c r="AF256">
        <v>0</v>
      </c>
      <c r="AG256">
        <v>0</v>
      </c>
      <c r="AH256" t="s">
        <v>193</v>
      </c>
      <c r="AI256" s="1">
        <v>44757.416817129626</v>
      </c>
      <c r="AJ256">
        <v>82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694</v>
      </c>
      <c r="BG256">
        <v>3</v>
      </c>
      <c r="BH256" t="s">
        <v>94</v>
      </c>
    </row>
    <row r="257" spans="1:60">
      <c r="A257" t="s">
        <v>699</v>
      </c>
      <c r="B257" t="s">
        <v>82</v>
      </c>
      <c r="C257" t="s">
        <v>271</v>
      </c>
      <c r="D257" t="s">
        <v>84</v>
      </c>
      <c r="E257" s="2" t="str">
        <f>HYPERLINK("capsilon://?command=openfolder&amp;siteaddress=FAM.docvelocity-na8.net&amp;folderid=FX251F7E10-EE21-B36A-AA17-75239BFFE183","FX22067772")</f>
        <v>FX22067772</v>
      </c>
      <c r="F257" t="s">
        <v>19</v>
      </c>
      <c r="G257" t="s">
        <v>19</v>
      </c>
      <c r="H257" t="s">
        <v>85</v>
      </c>
      <c r="I257" t="s">
        <v>700</v>
      </c>
      <c r="J257">
        <v>28</v>
      </c>
      <c r="K257" t="s">
        <v>87</v>
      </c>
      <c r="L257" t="s">
        <v>88</v>
      </c>
      <c r="M257" t="s">
        <v>89</v>
      </c>
      <c r="N257">
        <v>2</v>
      </c>
      <c r="O257" s="1">
        <v>44757.414120370369</v>
      </c>
      <c r="P257" s="1">
        <v>44757.417326388888</v>
      </c>
      <c r="Q257">
        <v>184</v>
      </c>
      <c r="R257">
        <v>93</v>
      </c>
      <c r="S257" t="b">
        <v>0</v>
      </c>
      <c r="T257" t="s">
        <v>90</v>
      </c>
      <c r="U257" t="b">
        <v>0</v>
      </c>
      <c r="V257" t="s">
        <v>188</v>
      </c>
      <c r="W257" s="1">
        <v>44757.416284722225</v>
      </c>
      <c r="X257">
        <v>50</v>
      </c>
      <c r="Y257">
        <v>21</v>
      </c>
      <c r="Z257">
        <v>0</v>
      </c>
      <c r="AA257">
        <v>21</v>
      </c>
      <c r="AB257">
        <v>0</v>
      </c>
      <c r="AC257">
        <v>0</v>
      </c>
      <c r="AD257">
        <v>7</v>
      </c>
      <c r="AE257">
        <v>0</v>
      </c>
      <c r="AF257">
        <v>0</v>
      </c>
      <c r="AG257">
        <v>0</v>
      </c>
      <c r="AH257" t="s">
        <v>193</v>
      </c>
      <c r="AI257" s="1">
        <v>44757.417326388888</v>
      </c>
      <c r="AJ257">
        <v>43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7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694</v>
      </c>
      <c r="BG257">
        <v>4</v>
      </c>
      <c r="BH257" t="s">
        <v>94</v>
      </c>
    </row>
    <row r="258" spans="1:60">
      <c r="A258" t="s">
        <v>701</v>
      </c>
      <c r="B258" t="s">
        <v>82</v>
      </c>
      <c r="C258" t="s">
        <v>656</v>
      </c>
      <c r="D258" t="s">
        <v>84</v>
      </c>
      <c r="E258" s="2" t="str">
        <f>HYPERLINK("capsilon://?command=openfolder&amp;siteaddress=FAM.docvelocity-na8.net&amp;folderid=FX4AE7DFD0-69C6-D269-9159-48B121FBE771","FX22072351")</f>
        <v>FX22072351</v>
      </c>
      <c r="F258" t="s">
        <v>19</v>
      </c>
      <c r="G258" t="s">
        <v>19</v>
      </c>
      <c r="H258" t="s">
        <v>85</v>
      </c>
      <c r="I258" t="s">
        <v>702</v>
      </c>
      <c r="J258">
        <v>66</v>
      </c>
      <c r="K258" t="s">
        <v>87</v>
      </c>
      <c r="L258" t="s">
        <v>88</v>
      </c>
      <c r="M258" t="s">
        <v>89</v>
      </c>
      <c r="N258">
        <v>2</v>
      </c>
      <c r="O258" s="1">
        <v>44757.463148148148</v>
      </c>
      <c r="P258" s="1">
        <v>44757.472141203703</v>
      </c>
      <c r="Q258">
        <v>468</v>
      </c>
      <c r="R258">
        <v>309</v>
      </c>
      <c r="S258" t="b">
        <v>0</v>
      </c>
      <c r="T258" t="s">
        <v>90</v>
      </c>
      <c r="U258" t="b">
        <v>0</v>
      </c>
      <c r="V258" t="s">
        <v>183</v>
      </c>
      <c r="W258" s="1">
        <v>44757.46770833333</v>
      </c>
      <c r="X258">
        <v>157</v>
      </c>
      <c r="Y258">
        <v>52</v>
      </c>
      <c r="Z258">
        <v>0</v>
      </c>
      <c r="AA258">
        <v>52</v>
      </c>
      <c r="AB258">
        <v>0</v>
      </c>
      <c r="AC258">
        <v>4</v>
      </c>
      <c r="AD258">
        <v>14</v>
      </c>
      <c r="AE258">
        <v>0</v>
      </c>
      <c r="AF258">
        <v>0</v>
      </c>
      <c r="AG258">
        <v>0</v>
      </c>
      <c r="AH258" t="s">
        <v>193</v>
      </c>
      <c r="AI258" s="1">
        <v>44757.472141203703</v>
      </c>
      <c r="AJ258">
        <v>152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694</v>
      </c>
      <c r="BG258">
        <v>12</v>
      </c>
      <c r="BH258" t="s">
        <v>94</v>
      </c>
    </row>
    <row r="259" spans="1:60">
      <c r="A259" t="s">
        <v>703</v>
      </c>
      <c r="B259" t="s">
        <v>82</v>
      </c>
      <c r="C259" t="s">
        <v>680</v>
      </c>
      <c r="D259" t="s">
        <v>84</v>
      </c>
      <c r="E259" s="2" t="str">
        <f>HYPERLINK("capsilon://?command=openfolder&amp;siteaddress=FAM.docvelocity-na8.net&amp;folderid=FX8F08EA03-6D12-FE82-A82F-CB345FC6BC4E","FX22065678")</f>
        <v>FX22065678</v>
      </c>
      <c r="F259" t="s">
        <v>19</v>
      </c>
      <c r="G259" t="s">
        <v>19</v>
      </c>
      <c r="H259" t="s">
        <v>85</v>
      </c>
      <c r="I259" t="s">
        <v>681</v>
      </c>
      <c r="J259">
        <v>0</v>
      </c>
      <c r="K259" t="s">
        <v>87</v>
      </c>
      <c r="L259" t="s">
        <v>88</v>
      </c>
      <c r="M259" t="s">
        <v>89</v>
      </c>
      <c r="N259">
        <v>2</v>
      </c>
      <c r="O259" s="1">
        <v>44743.758009259262</v>
      </c>
      <c r="P259" s="1">
        <v>44743.776875000003</v>
      </c>
      <c r="Q259">
        <v>1274</v>
      </c>
      <c r="R259">
        <v>356</v>
      </c>
      <c r="S259" t="b">
        <v>0</v>
      </c>
      <c r="T259" t="s">
        <v>90</v>
      </c>
      <c r="U259" t="b">
        <v>1</v>
      </c>
      <c r="V259" t="s">
        <v>128</v>
      </c>
      <c r="W259" s="1">
        <v>44743.76457175926</v>
      </c>
      <c r="X259">
        <v>176</v>
      </c>
      <c r="Y259">
        <v>37</v>
      </c>
      <c r="Z259">
        <v>0</v>
      </c>
      <c r="AA259">
        <v>37</v>
      </c>
      <c r="AB259">
        <v>0</v>
      </c>
      <c r="AC259">
        <v>27</v>
      </c>
      <c r="AD259">
        <v>-37</v>
      </c>
      <c r="AE259">
        <v>0</v>
      </c>
      <c r="AF259">
        <v>0</v>
      </c>
      <c r="AG259">
        <v>0</v>
      </c>
      <c r="AH259" t="s">
        <v>92</v>
      </c>
      <c r="AI259" s="1">
        <v>44743.776875000003</v>
      </c>
      <c r="AJ259">
        <v>180</v>
      </c>
      <c r="AK259">
        <v>2</v>
      </c>
      <c r="AL259">
        <v>0</v>
      </c>
      <c r="AM259">
        <v>2</v>
      </c>
      <c r="AN259">
        <v>0</v>
      </c>
      <c r="AO259">
        <v>2</v>
      </c>
      <c r="AP259">
        <v>-39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288</v>
      </c>
      <c r="BG259">
        <v>27</v>
      </c>
      <c r="BH259" t="s">
        <v>94</v>
      </c>
    </row>
    <row r="260" spans="1:60">
      <c r="A260" t="s">
        <v>704</v>
      </c>
      <c r="B260" t="s">
        <v>82</v>
      </c>
      <c r="C260" t="s">
        <v>547</v>
      </c>
      <c r="D260" t="s">
        <v>84</v>
      </c>
      <c r="E260" s="2" t="str">
        <f>HYPERLINK("capsilon://?command=openfolder&amp;siteaddress=FAM.docvelocity-na8.net&amp;folderid=FX971C0B40-2E15-BD09-3242-AB45B4002F60","FX2207982")</f>
        <v>FX2207982</v>
      </c>
      <c r="F260" t="s">
        <v>19</v>
      </c>
      <c r="G260" t="s">
        <v>19</v>
      </c>
      <c r="H260" t="s">
        <v>85</v>
      </c>
      <c r="I260" t="s">
        <v>705</v>
      </c>
      <c r="J260">
        <v>30</v>
      </c>
      <c r="K260" t="s">
        <v>87</v>
      </c>
      <c r="L260" t="s">
        <v>88</v>
      </c>
      <c r="M260" t="s">
        <v>89</v>
      </c>
      <c r="N260">
        <v>2</v>
      </c>
      <c r="O260" s="1">
        <v>44757.51289351852</v>
      </c>
      <c r="P260" s="1">
        <v>44757.520150462966</v>
      </c>
      <c r="Q260">
        <v>497</v>
      </c>
      <c r="R260">
        <v>130</v>
      </c>
      <c r="S260" t="b">
        <v>0</v>
      </c>
      <c r="T260" t="s">
        <v>90</v>
      </c>
      <c r="U260" t="b">
        <v>0</v>
      </c>
      <c r="V260" t="s">
        <v>121</v>
      </c>
      <c r="W260" s="1">
        <v>44757.514328703706</v>
      </c>
      <c r="X260">
        <v>62</v>
      </c>
      <c r="Y260">
        <v>9</v>
      </c>
      <c r="Z260">
        <v>0</v>
      </c>
      <c r="AA260">
        <v>9</v>
      </c>
      <c r="AB260">
        <v>0</v>
      </c>
      <c r="AC260">
        <v>1</v>
      </c>
      <c r="AD260">
        <v>21</v>
      </c>
      <c r="AE260">
        <v>0</v>
      </c>
      <c r="AF260">
        <v>0</v>
      </c>
      <c r="AG260">
        <v>0</v>
      </c>
      <c r="AH260" t="s">
        <v>130</v>
      </c>
      <c r="AI260" s="1">
        <v>44757.520150462966</v>
      </c>
      <c r="AJ260">
        <v>64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21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694</v>
      </c>
      <c r="BG260">
        <v>10</v>
      </c>
      <c r="BH260" t="s">
        <v>94</v>
      </c>
    </row>
    <row r="261" spans="1:60">
      <c r="A261" t="s">
        <v>706</v>
      </c>
      <c r="B261" t="s">
        <v>82</v>
      </c>
      <c r="C261" t="s">
        <v>707</v>
      </c>
      <c r="D261" t="s">
        <v>84</v>
      </c>
      <c r="E261" s="2" t="str">
        <f>HYPERLINK("capsilon://?command=openfolder&amp;siteaddress=FAM.docvelocity-na8.net&amp;folderid=FX878ADF74-B632-D487-ED84-7036B7F59076","FX2207145")</f>
        <v>FX2207145</v>
      </c>
      <c r="F261" t="s">
        <v>19</v>
      </c>
      <c r="G261" t="s">
        <v>19</v>
      </c>
      <c r="H261" t="s">
        <v>85</v>
      </c>
      <c r="I261" t="s">
        <v>708</v>
      </c>
      <c r="J261">
        <v>66</v>
      </c>
      <c r="K261" t="s">
        <v>87</v>
      </c>
      <c r="L261" t="s">
        <v>88</v>
      </c>
      <c r="M261" t="s">
        <v>89</v>
      </c>
      <c r="N261">
        <v>2</v>
      </c>
      <c r="O261" s="1">
        <v>44757.514074074075</v>
      </c>
      <c r="P261" s="1">
        <v>44757.52244212963</v>
      </c>
      <c r="Q261">
        <v>227</v>
      </c>
      <c r="R261">
        <v>496</v>
      </c>
      <c r="S261" t="b">
        <v>0</v>
      </c>
      <c r="T261" t="s">
        <v>90</v>
      </c>
      <c r="U261" t="b">
        <v>0</v>
      </c>
      <c r="V261" t="s">
        <v>158</v>
      </c>
      <c r="W261" s="1">
        <v>44757.517592592594</v>
      </c>
      <c r="X261">
        <v>298</v>
      </c>
      <c r="Y261">
        <v>52</v>
      </c>
      <c r="Z261">
        <v>0</v>
      </c>
      <c r="AA261">
        <v>52</v>
      </c>
      <c r="AB261">
        <v>0</v>
      </c>
      <c r="AC261">
        <v>4</v>
      </c>
      <c r="AD261">
        <v>14</v>
      </c>
      <c r="AE261">
        <v>0</v>
      </c>
      <c r="AF261">
        <v>0</v>
      </c>
      <c r="AG261">
        <v>0</v>
      </c>
      <c r="AH261" t="s">
        <v>130</v>
      </c>
      <c r="AI261" s="1">
        <v>44757.52244212963</v>
      </c>
      <c r="AJ261">
        <v>198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13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694</v>
      </c>
      <c r="BG261">
        <v>12</v>
      </c>
      <c r="BH261" t="s">
        <v>94</v>
      </c>
    </row>
    <row r="262" spans="1:60">
      <c r="A262" t="s">
        <v>709</v>
      </c>
      <c r="B262" t="s">
        <v>82</v>
      </c>
      <c r="C262" t="s">
        <v>662</v>
      </c>
      <c r="D262" t="s">
        <v>84</v>
      </c>
      <c r="E262" s="2" t="str">
        <f>HYPERLINK("capsilon://?command=openfolder&amp;siteaddress=FAM.docvelocity-na8.net&amp;folderid=FXD881CD41-1BE8-1E68-C32F-69AB16FE8BD3","FX22069516")</f>
        <v>FX22069516</v>
      </c>
      <c r="F262" t="s">
        <v>19</v>
      </c>
      <c r="G262" t="s">
        <v>19</v>
      </c>
      <c r="H262" t="s">
        <v>85</v>
      </c>
      <c r="I262" t="s">
        <v>710</v>
      </c>
      <c r="J262">
        <v>66</v>
      </c>
      <c r="K262" t="s">
        <v>87</v>
      </c>
      <c r="L262" t="s">
        <v>88</v>
      </c>
      <c r="M262" t="s">
        <v>89</v>
      </c>
      <c r="N262">
        <v>1</v>
      </c>
      <c r="O262" s="1">
        <v>44757.540891203702</v>
      </c>
      <c r="P262" s="1">
        <v>44757.567060185182</v>
      </c>
      <c r="Q262">
        <v>2094</v>
      </c>
      <c r="R262">
        <v>167</v>
      </c>
      <c r="S262" t="b">
        <v>0</v>
      </c>
      <c r="T262" t="s">
        <v>90</v>
      </c>
      <c r="U262" t="b">
        <v>0</v>
      </c>
      <c r="V262" t="s">
        <v>105</v>
      </c>
      <c r="W262" s="1">
        <v>44757.567060185182</v>
      </c>
      <c r="X262">
        <v>100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66</v>
      </c>
      <c r="AE262">
        <v>52</v>
      </c>
      <c r="AF262">
        <v>0</v>
      </c>
      <c r="AG262">
        <v>1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 t="s">
        <v>90</v>
      </c>
      <c r="AR262" t="s">
        <v>90</v>
      </c>
      <c r="AS262" t="s">
        <v>90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694</v>
      </c>
      <c r="BG262">
        <v>37</v>
      </c>
      <c r="BH262" t="s">
        <v>94</v>
      </c>
    </row>
    <row r="263" spans="1:60">
      <c r="A263" t="s">
        <v>711</v>
      </c>
      <c r="B263" t="s">
        <v>82</v>
      </c>
      <c r="C263" t="s">
        <v>712</v>
      </c>
      <c r="D263" t="s">
        <v>84</v>
      </c>
      <c r="E263" s="2" t="str">
        <f>HYPERLINK("capsilon://?command=openfolder&amp;siteaddress=FAM.docvelocity-na8.net&amp;folderid=FX991B7BD0-511F-18DC-591B-10673CFEC4AD","FX21128079")</f>
        <v>FX21128079</v>
      </c>
      <c r="F263" t="s">
        <v>19</v>
      </c>
      <c r="G263" t="s">
        <v>19</v>
      </c>
      <c r="H263" t="s">
        <v>85</v>
      </c>
      <c r="I263" t="s">
        <v>713</v>
      </c>
      <c r="J263">
        <v>66</v>
      </c>
      <c r="K263" t="s">
        <v>87</v>
      </c>
      <c r="L263" t="s">
        <v>88</v>
      </c>
      <c r="M263" t="s">
        <v>89</v>
      </c>
      <c r="N263">
        <v>2</v>
      </c>
      <c r="O263" s="1">
        <v>44757.559027777781</v>
      </c>
      <c r="P263" s="1">
        <v>44757.603055555555</v>
      </c>
      <c r="Q263">
        <v>2874</v>
      </c>
      <c r="R263">
        <v>930</v>
      </c>
      <c r="S263" t="b">
        <v>0</v>
      </c>
      <c r="T263" t="s">
        <v>90</v>
      </c>
      <c r="U263" t="b">
        <v>0</v>
      </c>
      <c r="V263" t="s">
        <v>158</v>
      </c>
      <c r="W263" s="1">
        <v>44757.564108796294</v>
      </c>
      <c r="X263">
        <v>398</v>
      </c>
      <c r="Y263">
        <v>52</v>
      </c>
      <c r="Z263">
        <v>0</v>
      </c>
      <c r="AA263">
        <v>52</v>
      </c>
      <c r="AB263">
        <v>0</v>
      </c>
      <c r="AC263">
        <v>9</v>
      </c>
      <c r="AD263">
        <v>14</v>
      </c>
      <c r="AE263">
        <v>0</v>
      </c>
      <c r="AF263">
        <v>0</v>
      </c>
      <c r="AG263">
        <v>0</v>
      </c>
      <c r="AH263" t="s">
        <v>130</v>
      </c>
      <c r="AI263" s="1">
        <v>44757.603055555555</v>
      </c>
      <c r="AJ263">
        <v>532</v>
      </c>
      <c r="AK263">
        <v>5</v>
      </c>
      <c r="AL263">
        <v>0</v>
      </c>
      <c r="AM263">
        <v>5</v>
      </c>
      <c r="AN263">
        <v>0</v>
      </c>
      <c r="AO263">
        <v>5</v>
      </c>
      <c r="AP263">
        <v>9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694</v>
      </c>
      <c r="BG263">
        <v>63</v>
      </c>
      <c r="BH263" t="s">
        <v>94</v>
      </c>
    </row>
    <row r="264" spans="1:60">
      <c r="A264" t="s">
        <v>714</v>
      </c>
      <c r="B264" t="s">
        <v>82</v>
      </c>
      <c r="C264" t="s">
        <v>712</v>
      </c>
      <c r="D264" t="s">
        <v>84</v>
      </c>
      <c r="E264" s="2" t="str">
        <f>HYPERLINK("capsilon://?command=openfolder&amp;siteaddress=FAM.docvelocity-na8.net&amp;folderid=FX991B7BD0-511F-18DC-591B-10673CFEC4AD","FX21128079")</f>
        <v>FX21128079</v>
      </c>
      <c r="F264" t="s">
        <v>19</v>
      </c>
      <c r="G264" t="s">
        <v>19</v>
      </c>
      <c r="H264" t="s">
        <v>85</v>
      </c>
      <c r="I264" t="s">
        <v>715</v>
      </c>
      <c r="J264">
        <v>66</v>
      </c>
      <c r="K264" t="s">
        <v>87</v>
      </c>
      <c r="L264" t="s">
        <v>88</v>
      </c>
      <c r="M264" t="s">
        <v>89</v>
      </c>
      <c r="N264">
        <v>2</v>
      </c>
      <c r="O264" s="1">
        <v>44757.559155092589</v>
      </c>
      <c r="P264" s="1">
        <v>44757.606759259259</v>
      </c>
      <c r="Q264">
        <v>3413</v>
      </c>
      <c r="R264">
        <v>700</v>
      </c>
      <c r="S264" t="b">
        <v>0</v>
      </c>
      <c r="T264" t="s">
        <v>90</v>
      </c>
      <c r="U264" t="b">
        <v>0</v>
      </c>
      <c r="V264" t="s">
        <v>121</v>
      </c>
      <c r="W264" s="1">
        <v>44757.565439814818</v>
      </c>
      <c r="X264">
        <v>381</v>
      </c>
      <c r="Y264">
        <v>52</v>
      </c>
      <c r="Z264">
        <v>0</v>
      </c>
      <c r="AA264">
        <v>52</v>
      </c>
      <c r="AB264">
        <v>0</v>
      </c>
      <c r="AC264">
        <v>16</v>
      </c>
      <c r="AD264">
        <v>14</v>
      </c>
      <c r="AE264">
        <v>0</v>
      </c>
      <c r="AF264">
        <v>0</v>
      </c>
      <c r="AG264">
        <v>0</v>
      </c>
      <c r="AH264" t="s">
        <v>130</v>
      </c>
      <c r="AI264" s="1">
        <v>44757.606759259259</v>
      </c>
      <c r="AJ264">
        <v>319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13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694</v>
      </c>
      <c r="BG264">
        <v>68</v>
      </c>
      <c r="BH264" t="s">
        <v>94</v>
      </c>
    </row>
    <row r="265" spans="1:60">
      <c r="A265" t="s">
        <v>716</v>
      </c>
      <c r="B265" t="s">
        <v>82</v>
      </c>
      <c r="C265" t="s">
        <v>712</v>
      </c>
      <c r="D265" t="s">
        <v>84</v>
      </c>
      <c r="E265" s="2" t="str">
        <f>HYPERLINK("capsilon://?command=openfolder&amp;siteaddress=FAM.docvelocity-na8.net&amp;folderid=FX991B7BD0-511F-18DC-591B-10673CFEC4AD","FX21128079")</f>
        <v>FX21128079</v>
      </c>
      <c r="F265" t="s">
        <v>19</v>
      </c>
      <c r="G265" t="s">
        <v>19</v>
      </c>
      <c r="H265" t="s">
        <v>85</v>
      </c>
      <c r="I265" t="s">
        <v>717</v>
      </c>
      <c r="J265">
        <v>28</v>
      </c>
      <c r="K265" t="s">
        <v>87</v>
      </c>
      <c r="L265" t="s">
        <v>88</v>
      </c>
      <c r="M265" t="s">
        <v>89</v>
      </c>
      <c r="N265">
        <v>2</v>
      </c>
      <c r="O265" s="1">
        <v>44757.55940972222</v>
      </c>
      <c r="P265" s="1">
        <v>44757.608101851853</v>
      </c>
      <c r="Q265">
        <v>3940</v>
      </c>
      <c r="R265">
        <v>267</v>
      </c>
      <c r="S265" t="b">
        <v>0</v>
      </c>
      <c r="T265" t="s">
        <v>90</v>
      </c>
      <c r="U265" t="b">
        <v>0</v>
      </c>
      <c r="V265" t="s">
        <v>158</v>
      </c>
      <c r="W265" s="1">
        <v>44757.565879629627</v>
      </c>
      <c r="X265">
        <v>152</v>
      </c>
      <c r="Y265">
        <v>21</v>
      </c>
      <c r="Z265">
        <v>0</v>
      </c>
      <c r="AA265">
        <v>21</v>
      </c>
      <c r="AB265">
        <v>0</v>
      </c>
      <c r="AC265">
        <v>1</v>
      </c>
      <c r="AD265">
        <v>7</v>
      </c>
      <c r="AE265">
        <v>0</v>
      </c>
      <c r="AF265">
        <v>0</v>
      </c>
      <c r="AG265">
        <v>0</v>
      </c>
      <c r="AH265" t="s">
        <v>130</v>
      </c>
      <c r="AI265" s="1">
        <v>44757.608101851853</v>
      </c>
      <c r="AJ265">
        <v>115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694</v>
      </c>
      <c r="BG265">
        <v>70</v>
      </c>
      <c r="BH265" t="s">
        <v>94</v>
      </c>
    </row>
    <row r="266" spans="1:60">
      <c r="A266" t="s">
        <v>718</v>
      </c>
      <c r="B266" t="s">
        <v>82</v>
      </c>
      <c r="C266" t="s">
        <v>712</v>
      </c>
      <c r="D266" t="s">
        <v>84</v>
      </c>
      <c r="E266" s="2" t="str">
        <f>HYPERLINK("capsilon://?command=openfolder&amp;siteaddress=FAM.docvelocity-na8.net&amp;folderid=FX991B7BD0-511F-18DC-591B-10673CFEC4AD","FX21128079")</f>
        <v>FX21128079</v>
      </c>
      <c r="F266" t="s">
        <v>19</v>
      </c>
      <c r="G266" t="s">
        <v>19</v>
      </c>
      <c r="H266" t="s">
        <v>85</v>
      </c>
      <c r="I266" t="s">
        <v>719</v>
      </c>
      <c r="J266">
        <v>28</v>
      </c>
      <c r="K266" t="s">
        <v>87</v>
      </c>
      <c r="L266" t="s">
        <v>88</v>
      </c>
      <c r="M266" t="s">
        <v>89</v>
      </c>
      <c r="N266">
        <v>2</v>
      </c>
      <c r="O266" s="1">
        <v>44757.559641203705</v>
      </c>
      <c r="P266" s="1">
        <v>44757.609027777777</v>
      </c>
      <c r="Q266">
        <v>4087</v>
      </c>
      <c r="R266">
        <v>180</v>
      </c>
      <c r="S266" t="b">
        <v>0</v>
      </c>
      <c r="T266" t="s">
        <v>90</v>
      </c>
      <c r="U266" t="b">
        <v>0</v>
      </c>
      <c r="V266" t="s">
        <v>121</v>
      </c>
      <c r="W266" s="1">
        <v>44757.566620370373</v>
      </c>
      <c r="X266">
        <v>101</v>
      </c>
      <c r="Y266">
        <v>21</v>
      </c>
      <c r="Z266">
        <v>0</v>
      </c>
      <c r="AA266">
        <v>21</v>
      </c>
      <c r="AB266">
        <v>0</v>
      </c>
      <c r="AC266">
        <v>0</v>
      </c>
      <c r="AD266">
        <v>7</v>
      </c>
      <c r="AE266">
        <v>0</v>
      </c>
      <c r="AF266">
        <v>0</v>
      </c>
      <c r="AG266">
        <v>0</v>
      </c>
      <c r="AH266" t="s">
        <v>130</v>
      </c>
      <c r="AI266" s="1">
        <v>44757.609027777777</v>
      </c>
      <c r="AJ266">
        <v>79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7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694</v>
      </c>
      <c r="BG266">
        <v>71</v>
      </c>
      <c r="BH266" t="s">
        <v>94</v>
      </c>
    </row>
    <row r="267" spans="1:60">
      <c r="A267" t="s">
        <v>720</v>
      </c>
      <c r="B267" t="s">
        <v>82</v>
      </c>
      <c r="C267" t="s">
        <v>712</v>
      </c>
      <c r="D267" t="s">
        <v>84</v>
      </c>
      <c r="E267" s="2" t="str">
        <f>HYPERLINK("capsilon://?command=openfolder&amp;siteaddress=FAM.docvelocity-na8.net&amp;folderid=FX991B7BD0-511F-18DC-591B-10673CFEC4AD","FX21128079")</f>
        <v>FX21128079</v>
      </c>
      <c r="F267" t="s">
        <v>19</v>
      </c>
      <c r="G267" t="s">
        <v>19</v>
      </c>
      <c r="H267" t="s">
        <v>85</v>
      </c>
      <c r="I267" t="s">
        <v>721</v>
      </c>
      <c r="J267">
        <v>28</v>
      </c>
      <c r="K267" t="s">
        <v>87</v>
      </c>
      <c r="L267" t="s">
        <v>88</v>
      </c>
      <c r="M267" t="s">
        <v>89</v>
      </c>
      <c r="N267">
        <v>2</v>
      </c>
      <c r="O267" s="1">
        <v>44757.559895833336</v>
      </c>
      <c r="P267" s="1">
        <v>44757.609976851854</v>
      </c>
      <c r="Q267">
        <v>4136</v>
      </c>
      <c r="R267">
        <v>191</v>
      </c>
      <c r="S267" t="b">
        <v>0</v>
      </c>
      <c r="T267" t="s">
        <v>90</v>
      </c>
      <c r="U267" t="b">
        <v>0</v>
      </c>
      <c r="V267" t="s">
        <v>128</v>
      </c>
      <c r="W267" s="1">
        <v>44757.566817129627</v>
      </c>
      <c r="X267">
        <v>110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130</v>
      </c>
      <c r="AI267" s="1">
        <v>44757.609976851854</v>
      </c>
      <c r="AJ267">
        <v>81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694</v>
      </c>
      <c r="BG267">
        <v>72</v>
      </c>
      <c r="BH267" t="s">
        <v>94</v>
      </c>
    </row>
    <row r="268" spans="1:60">
      <c r="A268" t="s">
        <v>722</v>
      </c>
      <c r="B268" t="s">
        <v>82</v>
      </c>
      <c r="C268" t="s">
        <v>662</v>
      </c>
      <c r="D268" t="s">
        <v>84</v>
      </c>
      <c r="E268" s="2" t="str">
        <f>HYPERLINK("capsilon://?command=openfolder&amp;siteaddress=FAM.docvelocity-na8.net&amp;folderid=FXD881CD41-1BE8-1E68-C32F-69AB16FE8BD3","FX22069516")</f>
        <v>FX22069516</v>
      </c>
      <c r="F268" t="s">
        <v>19</v>
      </c>
      <c r="G268" t="s">
        <v>19</v>
      </c>
      <c r="H268" t="s">
        <v>85</v>
      </c>
      <c r="I268" t="s">
        <v>710</v>
      </c>
      <c r="J268">
        <v>0</v>
      </c>
      <c r="K268" t="s">
        <v>87</v>
      </c>
      <c r="L268" t="s">
        <v>88</v>
      </c>
      <c r="M268" t="s">
        <v>89</v>
      </c>
      <c r="N268">
        <v>2</v>
      </c>
      <c r="O268" s="1">
        <v>44757.567395833335</v>
      </c>
      <c r="P268" s="1">
        <v>44757.596898148149</v>
      </c>
      <c r="Q268">
        <v>1602</v>
      </c>
      <c r="R268">
        <v>947</v>
      </c>
      <c r="S268" t="b">
        <v>0</v>
      </c>
      <c r="T268" t="s">
        <v>90</v>
      </c>
      <c r="U268" t="b">
        <v>1</v>
      </c>
      <c r="V268" t="s">
        <v>128</v>
      </c>
      <c r="W268" s="1">
        <v>44757.585185185184</v>
      </c>
      <c r="X268">
        <v>527</v>
      </c>
      <c r="Y268">
        <v>37</v>
      </c>
      <c r="Z268">
        <v>0</v>
      </c>
      <c r="AA268">
        <v>37</v>
      </c>
      <c r="AB268">
        <v>0</v>
      </c>
      <c r="AC268">
        <v>34</v>
      </c>
      <c r="AD268">
        <v>-37</v>
      </c>
      <c r="AE268">
        <v>0</v>
      </c>
      <c r="AF268">
        <v>0</v>
      </c>
      <c r="AG268">
        <v>0</v>
      </c>
      <c r="AH268" t="s">
        <v>130</v>
      </c>
      <c r="AI268" s="1">
        <v>44757.596898148149</v>
      </c>
      <c r="AJ268">
        <v>290</v>
      </c>
      <c r="AK268">
        <v>2</v>
      </c>
      <c r="AL268">
        <v>0</v>
      </c>
      <c r="AM268">
        <v>2</v>
      </c>
      <c r="AN268">
        <v>0</v>
      </c>
      <c r="AO268">
        <v>2</v>
      </c>
      <c r="AP268">
        <v>-39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694</v>
      </c>
      <c r="BG268">
        <v>42</v>
      </c>
      <c r="BH268" t="s">
        <v>94</v>
      </c>
    </row>
    <row r="269" spans="1:60">
      <c r="A269" t="s">
        <v>723</v>
      </c>
      <c r="B269" t="s">
        <v>82</v>
      </c>
      <c r="C269" t="s">
        <v>724</v>
      </c>
      <c r="D269" t="s">
        <v>84</v>
      </c>
      <c r="E269" s="2" t="str">
        <f>HYPERLINK("capsilon://?command=openfolder&amp;siteaddress=FAM.docvelocity-na8.net&amp;folderid=FX799C2AC2-EAB6-401C-33AC-1BF29FC33AF4","FX22061270")</f>
        <v>FX22061270</v>
      </c>
      <c r="F269" t="s">
        <v>19</v>
      </c>
      <c r="G269" t="s">
        <v>19</v>
      </c>
      <c r="H269" t="s">
        <v>85</v>
      </c>
      <c r="I269" t="s">
        <v>725</v>
      </c>
      <c r="J269">
        <v>259</v>
      </c>
      <c r="K269" t="s">
        <v>87</v>
      </c>
      <c r="L269" t="s">
        <v>88</v>
      </c>
      <c r="M269" t="s">
        <v>89</v>
      </c>
      <c r="N269">
        <v>2</v>
      </c>
      <c r="O269" s="1">
        <v>44743.806712962964</v>
      </c>
      <c r="P269" s="1">
        <v>44743.879756944443</v>
      </c>
      <c r="Q269">
        <v>4657</v>
      </c>
      <c r="R269">
        <v>1654</v>
      </c>
      <c r="S269" t="b">
        <v>0</v>
      </c>
      <c r="T269" t="s">
        <v>90</v>
      </c>
      <c r="U269" t="b">
        <v>0</v>
      </c>
      <c r="V269" t="s">
        <v>401</v>
      </c>
      <c r="W269" s="1">
        <v>44743.841574074075</v>
      </c>
      <c r="X269">
        <v>990</v>
      </c>
      <c r="Y269">
        <v>225</v>
      </c>
      <c r="Z269">
        <v>0</v>
      </c>
      <c r="AA269">
        <v>225</v>
      </c>
      <c r="AB269">
        <v>0</v>
      </c>
      <c r="AC269">
        <v>1</v>
      </c>
      <c r="AD269">
        <v>34</v>
      </c>
      <c r="AE269">
        <v>0</v>
      </c>
      <c r="AF269">
        <v>0</v>
      </c>
      <c r="AG269">
        <v>0</v>
      </c>
      <c r="AH269" t="s">
        <v>726</v>
      </c>
      <c r="AI269" s="1">
        <v>44743.879756944443</v>
      </c>
      <c r="AJ269">
        <v>645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33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288</v>
      </c>
      <c r="BG269">
        <v>105</v>
      </c>
      <c r="BH269" t="s">
        <v>94</v>
      </c>
    </row>
    <row r="270" spans="1:60">
      <c r="A270" t="s">
        <v>727</v>
      </c>
      <c r="B270" t="s">
        <v>82</v>
      </c>
      <c r="C270" t="s">
        <v>471</v>
      </c>
      <c r="D270" t="s">
        <v>84</v>
      </c>
      <c r="E270" s="2" t="str">
        <f>HYPERLINK("capsilon://?command=openfolder&amp;siteaddress=FAM.docvelocity-na8.net&amp;folderid=FX32C99642-762D-2C3B-C8B5-628BC8E6BD34","FX22062515")</f>
        <v>FX22062515</v>
      </c>
      <c r="F270" t="s">
        <v>19</v>
      </c>
      <c r="G270" t="s">
        <v>19</v>
      </c>
      <c r="H270" t="s">
        <v>85</v>
      </c>
      <c r="I270" t="s">
        <v>728</v>
      </c>
      <c r="J270">
        <v>66</v>
      </c>
      <c r="K270" t="s">
        <v>87</v>
      </c>
      <c r="L270" t="s">
        <v>88</v>
      </c>
      <c r="M270" t="s">
        <v>89</v>
      </c>
      <c r="N270">
        <v>2</v>
      </c>
      <c r="O270" s="1">
        <v>44743.841087962966</v>
      </c>
      <c r="P270" s="1">
        <v>44743.883645833332</v>
      </c>
      <c r="Q270">
        <v>3210</v>
      </c>
      <c r="R270">
        <v>467</v>
      </c>
      <c r="S270" t="b">
        <v>0</v>
      </c>
      <c r="T270" t="s">
        <v>90</v>
      </c>
      <c r="U270" t="b">
        <v>0</v>
      </c>
      <c r="V270" t="s">
        <v>401</v>
      </c>
      <c r="W270" s="1">
        <v>44743.843113425923</v>
      </c>
      <c r="X270">
        <v>132</v>
      </c>
      <c r="Y270">
        <v>0</v>
      </c>
      <c r="Z270">
        <v>0</v>
      </c>
      <c r="AA270">
        <v>0</v>
      </c>
      <c r="AB270">
        <v>52</v>
      </c>
      <c r="AC270">
        <v>0</v>
      </c>
      <c r="AD270">
        <v>66</v>
      </c>
      <c r="AE270">
        <v>0</v>
      </c>
      <c r="AF270">
        <v>0</v>
      </c>
      <c r="AG270">
        <v>0</v>
      </c>
      <c r="AH270" t="s">
        <v>726</v>
      </c>
      <c r="AI270" s="1">
        <v>44743.883645833332</v>
      </c>
      <c r="AJ270">
        <v>335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66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288</v>
      </c>
      <c r="BG270">
        <v>61</v>
      </c>
      <c r="BH270" t="s">
        <v>94</v>
      </c>
    </row>
    <row r="271" spans="1:60">
      <c r="A271" t="s">
        <v>729</v>
      </c>
      <c r="B271" t="s">
        <v>82</v>
      </c>
      <c r="C271" t="s">
        <v>471</v>
      </c>
      <c r="D271" t="s">
        <v>84</v>
      </c>
      <c r="E271" s="2" t="str">
        <f>HYPERLINK("capsilon://?command=openfolder&amp;siteaddress=FAM.docvelocity-na8.net&amp;folderid=FX32C99642-762D-2C3B-C8B5-628BC8E6BD34","FX22062515")</f>
        <v>FX22062515</v>
      </c>
      <c r="F271" t="s">
        <v>19</v>
      </c>
      <c r="G271" t="s">
        <v>19</v>
      </c>
      <c r="H271" t="s">
        <v>85</v>
      </c>
      <c r="I271" t="s">
        <v>730</v>
      </c>
      <c r="J271">
        <v>66</v>
      </c>
      <c r="K271" t="s">
        <v>87</v>
      </c>
      <c r="L271" t="s">
        <v>88</v>
      </c>
      <c r="M271" t="s">
        <v>89</v>
      </c>
      <c r="N271">
        <v>2</v>
      </c>
      <c r="O271" s="1">
        <v>44743.841157407405</v>
      </c>
      <c r="P271" s="1">
        <v>44743.886145833334</v>
      </c>
      <c r="Q271">
        <v>3465</v>
      </c>
      <c r="R271">
        <v>422</v>
      </c>
      <c r="S271" t="b">
        <v>0</v>
      </c>
      <c r="T271" t="s">
        <v>90</v>
      </c>
      <c r="U271" t="b">
        <v>0</v>
      </c>
      <c r="V271" t="s">
        <v>401</v>
      </c>
      <c r="W271" s="1">
        <v>44743.845509259256</v>
      </c>
      <c r="X271">
        <v>207</v>
      </c>
      <c r="Y271">
        <v>52</v>
      </c>
      <c r="Z271">
        <v>0</v>
      </c>
      <c r="AA271">
        <v>52</v>
      </c>
      <c r="AB271">
        <v>0</v>
      </c>
      <c r="AC271">
        <v>3</v>
      </c>
      <c r="AD271">
        <v>14</v>
      </c>
      <c r="AE271">
        <v>0</v>
      </c>
      <c r="AF271">
        <v>0</v>
      </c>
      <c r="AG271">
        <v>0</v>
      </c>
      <c r="AH271" t="s">
        <v>726</v>
      </c>
      <c r="AI271" s="1">
        <v>44743.886145833334</v>
      </c>
      <c r="AJ271">
        <v>215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13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288</v>
      </c>
      <c r="BG271">
        <v>64</v>
      </c>
      <c r="BH271" t="s">
        <v>94</v>
      </c>
    </row>
    <row r="272" spans="1:60">
      <c r="A272" t="s">
        <v>731</v>
      </c>
      <c r="B272" t="s">
        <v>82</v>
      </c>
      <c r="C272" t="s">
        <v>599</v>
      </c>
      <c r="D272" t="s">
        <v>84</v>
      </c>
      <c r="E272" s="2" t="str">
        <f>HYPERLINK("capsilon://?command=openfolder&amp;siteaddress=FAM.docvelocity-na8.net&amp;folderid=FXC018BE93-AF46-C802-5018-F2239DD882F5","FX22068145")</f>
        <v>FX22068145</v>
      </c>
      <c r="F272" t="s">
        <v>19</v>
      </c>
      <c r="G272" t="s">
        <v>19</v>
      </c>
      <c r="H272" t="s">
        <v>85</v>
      </c>
      <c r="I272" t="s">
        <v>732</v>
      </c>
      <c r="J272">
        <v>21</v>
      </c>
      <c r="K272" t="s">
        <v>87</v>
      </c>
      <c r="L272" t="s">
        <v>88</v>
      </c>
      <c r="M272" t="s">
        <v>89</v>
      </c>
      <c r="N272">
        <v>2</v>
      </c>
      <c r="O272" s="1">
        <v>44743.876932870371</v>
      </c>
      <c r="P272" s="1">
        <v>44744.114444444444</v>
      </c>
      <c r="Q272">
        <v>20202</v>
      </c>
      <c r="R272">
        <v>319</v>
      </c>
      <c r="S272" t="b">
        <v>0</v>
      </c>
      <c r="T272" t="s">
        <v>90</v>
      </c>
      <c r="U272" t="b">
        <v>0</v>
      </c>
      <c r="V272" t="s">
        <v>401</v>
      </c>
      <c r="W272" s="1">
        <v>44744.087418981479</v>
      </c>
      <c r="X272">
        <v>179</v>
      </c>
      <c r="Y272">
        <v>0</v>
      </c>
      <c r="Z272">
        <v>0</v>
      </c>
      <c r="AA272">
        <v>0</v>
      </c>
      <c r="AB272">
        <v>9</v>
      </c>
      <c r="AC272">
        <v>0</v>
      </c>
      <c r="AD272">
        <v>21</v>
      </c>
      <c r="AE272">
        <v>0</v>
      </c>
      <c r="AF272">
        <v>0</v>
      </c>
      <c r="AG272">
        <v>0</v>
      </c>
      <c r="AH272" t="s">
        <v>726</v>
      </c>
      <c r="AI272" s="1">
        <v>44744.114444444444</v>
      </c>
      <c r="AJ272">
        <v>82</v>
      </c>
      <c r="AK272">
        <v>0</v>
      </c>
      <c r="AL272">
        <v>0</v>
      </c>
      <c r="AM272">
        <v>0</v>
      </c>
      <c r="AN272">
        <v>9</v>
      </c>
      <c r="AO272">
        <v>0</v>
      </c>
      <c r="AP272">
        <v>21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288</v>
      </c>
      <c r="BG272">
        <v>342</v>
      </c>
      <c r="BH272" t="s">
        <v>275</v>
      </c>
    </row>
    <row r="273" spans="1:60">
      <c r="A273" t="s">
        <v>733</v>
      </c>
      <c r="B273" t="s">
        <v>82</v>
      </c>
      <c r="C273" t="s">
        <v>100</v>
      </c>
      <c r="D273" t="s">
        <v>84</v>
      </c>
      <c r="E273" s="2" t="str">
        <f>HYPERLINK("capsilon://?command=openfolder&amp;siteaddress=FAM.docvelocity-na8.net&amp;folderid=FXB515A268-B779-A669-98B9-AF3D6F7D34CB","FX2206878")</f>
        <v>FX2206878</v>
      </c>
      <c r="F273" t="s">
        <v>19</v>
      </c>
      <c r="G273" t="s">
        <v>19</v>
      </c>
      <c r="H273" t="s">
        <v>85</v>
      </c>
      <c r="I273" t="s">
        <v>734</v>
      </c>
      <c r="J273">
        <v>30</v>
      </c>
      <c r="K273" t="s">
        <v>87</v>
      </c>
      <c r="L273" t="s">
        <v>88</v>
      </c>
      <c r="M273" t="s">
        <v>89</v>
      </c>
      <c r="N273">
        <v>2</v>
      </c>
      <c r="O273" s="1">
        <v>44757.650462962964</v>
      </c>
      <c r="P273" s="1">
        <v>44757.718842592592</v>
      </c>
      <c r="Q273">
        <v>5733</v>
      </c>
      <c r="R273">
        <v>175</v>
      </c>
      <c r="S273" t="b">
        <v>0</v>
      </c>
      <c r="T273" t="s">
        <v>90</v>
      </c>
      <c r="U273" t="b">
        <v>0</v>
      </c>
      <c r="V273" t="s">
        <v>121</v>
      </c>
      <c r="W273" s="1">
        <v>44757.651435185187</v>
      </c>
      <c r="X273">
        <v>53</v>
      </c>
      <c r="Y273">
        <v>9</v>
      </c>
      <c r="Z273">
        <v>0</v>
      </c>
      <c r="AA273">
        <v>9</v>
      </c>
      <c r="AB273">
        <v>0</v>
      </c>
      <c r="AC273">
        <v>0</v>
      </c>
      <c r="AD273">
        <v>21</v>
      </c>
      <c r="AE273">
        <v>0</v>
      </c>
      <c r="AF273">
        <v>0</v>
      </c>
      <c r="AG273">
        <v>0</v>
      </c>
      <c r="AH273" t="s">
        <v>130</v>
      </c>
      <c r="AI273" s="1">
        <v>44757.718842592592</v>
      </c>
      <c r="AJ273">
        <v>58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21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694</v>
      </c>
      <c r="BG273">
        <v>98</v>
      </c>
      <c r="BH273" t="s">
        <v>94</v>
      </c>
    </row>
    <row r="274" spans="1:60">
      <c r="A274" t="s">
        <v>735</v>
      </c>
      <c r="B274" t="s">
        <v>82</v>
      </c>
      <c r="C274" t="s">
        <v>736</v>
      </c>
      <c r="D274" t="s">
        <v>84</v>
      </c>
      <c r="E274" s="2" t="str">
        <f>HYPERLINK("capsilon://?command=openfolder&amp;siteaddress=FAM.docvelocity-na8.net&amp;folderid=FXA16F4127-F082-C9CB-6250-00211F24449C","FX22073136")</f>
        <v>FX22073136</v>
      </c>
      <c r="F274" t="s">
        <v>19</v>
      </c>
      <c r="G274" t="s">
        <v>19</v>
      </c>
      <c r="H274" t="s">
        <v>85</v>
      </c>
      <c r="I274" t="s">
        <v>737</v>
      </c>
      <c r="J274">
        <v>30</v>
      </c>
      <c r="K274" t="s">
        <v>87</v>
      </c>
      <c r="L274" t="s">
        <v>88</v>
      </c>
      <c r="M274" t="s">
        <v>89</v>
      </c>
      <c r="N274">
        <v>2</v>
      </c>
      <c r="O274" s="1">
        <v>44757.664247685185</v>
      </c>
      <c r="P274" s="1">
        <v>44757.719513888886</v>
      </c>
      <c r="Q274">
        <v>4675</v>
      </c>
      <c r="R274">
        <v>100</v>
      </c>
      <c r="S274" t="b">
        <v>0</v>
      </c>
      <c r="T274" t="s">
        <v>90</v>
      </c>
      <c r="U274" t="b">
        <v>0</v>
      </c>
      <c r="V274" t="s">
        <v>105</v>
      </c>
      <c r="W274" s="1">
        <v>44757.683449074073</v>
      </c>
      <c r="X274">
        <v>43</v>
      </c>
      <c r="Y274">
        <v>9</v>
      </c>
      <c r="Z274">
        <v>0</v>
      </c>
      <c r="AA274">
        <v>9</v>
      </c>
      <c r="AB274">
        <v>0</v>
      </c>
      <c r="AC274">
        <v>1</v>
      </c>
      <c r="AD274">
        <v>21</v>
      </c>
      <c r="AE274">
        <v>0</v>
      </c>
      <c r="AF274">
        <v>0</v>
      </c>
      <c r="AG274">
        <v>0</v>
      </c>
      <c r="AH274" t="s">
        <v>130</v>
      </c>
      <c r="AI274" s="1">
        <v>44757.719513888886</v>
      </c>
      <c r="AJ274">
        <v>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21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694</v>
      </c>
      <c r="BG274">
        <v>79</v>
      </c>
      <c r="BH274" t="s">
        <v>94</v>
      </c>
    </row>
    <row r="275" spans="1:60">
      <c r="A275" t="s">
        <v>738</v>
      </c>
      <c r="B275" t="s">
        <v>82</v>
      </c>
      <c r="C275" t="s">
        <v>178</v>
      </c>
      <c r="D275" t="s">
        <v>84</v>
      </c>
      <c r="E275" s="2" t="str">
        <f>HYPERLINK("capsilon://?command=openfolder&amp;siteaddress=FAM.docvelocity-na8.net&amp;folderid=FXAC81421C-153D-08B2-3E50-BB5165237294","FX22069457")</f>
        <v>FX22069457</v>
      </c>
      <c r="F275" t="s">
        <v>19</v>
      </c>
      <c r="G275" t="s">
        <v>19</v>
      </c>
      <c r="H275" t="s">
        <v>85</v>
      </c>
      <c r="I275" t="s">
        <v>739</v>
      </c>
      <c r="J275">
        <v>30</v>
      </c>
      <c r="K275" t="s">
        <v>87</v>
      </c>
      <c r="L275" t="s">
        <v>88</v>
      </c>
      <c r="M275" t="s">
        <v>89</v>
      </c>
      <c r="N275">
        <v>2</v>
      </c>
      <c r="O275" s="1">
        <v>44757.745659722219</v>
      </c>
      <c r="P275" s="1">
        <v>44757.776967592596</v>
      </c>
      <c r="Q275">
        <v>2473</v>
      </c>
      <c r="R275">
        <v>232</v>
      </c>
      <c r="S275" t="b">
        <v>0</v>
      </c>
      <c r="T275" t="s">
        <v>90</v>
      </c>
      <c r="U275" t="b">
        <v>0</v>
      </c>
      <c r="V275" t="s">
        <v>158</v>
      </c>
      <c r="W275" s="1">
        <v>44757.747488425928</v>
      </c>
      <c r="X275">
        <v>130</v>
      </c>
      <c r="Y275">
        <v>9</v>
      </c>
      <c r="Z275">
        <v>0</v>
      </c>
      <c r="AA275">
        <v>9</v>
      </c>
      <c r="AB275">
        <v>0</v>
      </c>
      <c r="AC275">
        <v>1</v>
      </c>
      <c r="AD275">
        <v>21</v>
      </c>
      <c r="AE275">
        <v>0</v>
      </c>
      <c r="AF275">
        <v>0</v>
      </c>
      <c r="AG275">
        <v>0</v>
      </c>
      <c r="AH275" t="s">
        <v>365</v>
      </c>
      <c r="AI275" s="1">
        <v>44757.776967592596</v>
      </c>
      <c r="AJ275">
        <v>102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21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694</v>
      </c>
      <c r="BG275">
        <v>45</v>
      </c>
      <c r="BH275" t="s">
        <v>94</v>
      </c>
    </row>
    <row r="276" spans="1:60">
      <c r="A276" t="s">
        <v>740</v>
      </c>
      <c r="B276" t="s">
        <v>82</v>
      </c>
      <c r="C276" t="s">
        <v>178</v>
      </c>
      <c r="D276" t="s">
        <v>84</v>
      </c>
      <c r="E276" s="2" t="str">
        <f>HYPERLINK("capsilon://?command=openfolder&amp;siteaddress=FAM.docvelocity-na8.net&amp;folderid=FXAC81421C-153D-08B2-3E50-BB5165237294","FX22069457")</f>
        <v>FX22069457</v>
      </c>
      <c r="F276" t="s">
        <v>19</v>
      </c>
      <c r="G276" t="s">
        <v>19</v>
      </c>
      <c r="H276" t="s">
        <v>85</v>
      </c>
      <c r="I276" t="s">
        <v>741</v>
      </c>
      <c r="J276">
        <v>21</v>
      </c>
      <c r="K276" t="s">
        <v>87</v>
      </c>
      <c r="L276" t="s">
        <v>88</v>
      </c>
      <c r="M276" t="s">
        <v>89</v>
      </c>
      <c r="N276">
        <v>2</v>
      </c>
      <c r="O276" s="1">
        <v>44757.746053240742</v>
      </c>
      <c r="P276" s="1">
        <v>44757.777824074074</v>
      </c>
      <c r="Q276">
        <v>2382</v>
      </c>
      <c r="R276">
        <v>363</v>
      </c>
      <c r="S276" t="b">
        <v>0</v>
      </c>
      <c r="T276" t="s">
        <v>90</v>
      </c>
      <c r="U276" t="b">
        <v>0</v>
      </c>
      <c r="V276" t="s">
        <v>158</v>
      </c>
      <c r="W276" s="1">
        <v>44757.750844907408</v>
      </c>
      <c r="X276">
        <v>289</v>
      </c>
      <c r="Y276">
        <v>9</v>
      </c>
      <c r="Z276">
        <v>0</v>
      </c>
      <c r="AA276">
        <v>9</v>
      </c>
      <c r="AB276">
        <v>0</v>
      </c>
      <c r="AC276">
        <v>0</v>
      </c>
      <c r="AD276">
        <v>12</v>
      </c>
      <c r="AE276">
        <v>0</v>
      </c>
      <c r="AF276">
        <v>0</v>
      </c>
      <c r="AG276">
        <v>0</v>
      </c>
      <c r="AH276" t="s">
        <v>365</v>
      </c>
      <c r="AI276" s="1">
        <v>44757.777824074074</v>
      </c>
      <c r="AJ276">
        <v>74</v>
      </c>
      <c r="AK276">
        <v>0</v>
      </c>
      <c r="AL276">
        <v>0</v>
      </c>
      <c r="AM276">
        <v>0</v>
      </c>
      <c r="AN276">
        <v>9</v>
      </c>
      <c r="AO276">
        <v>0</v>
      </c>
      <c r="AP276">
        <v>12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694</v>
      </c>
      <c r="BG276">
        <v>45</v>
      </c>
      <c r="BH276" t="s">
        <v>94</v>
      </c>
    </row>
    <row r="277" spans="1:60">
      <c r="A277" t="s">
        <v>742</v>
      </c>
      <c r="B277" t="s">
        <v>82</v>
      </c>
      <c r="C277" t="s">
        <v>665</v>
      </c>
      <c r="D277" t="s">
        <v>84</v>
      </c>
      <c r="E277" s="2" t="str">
        <f>HYPERLINK("capsilon://?command=openfolder&amp;siteaddress=FAM.docvelocity-na8.net&amp;folderid=FXB60BAD3B-38AD-A631-15E0-01DD55459AE9","FX22029004")</f>
        <v>FX22029004</v>
      </c>
      <c r="F277" t="s">
        <v>19</v>
      </c>
      <c r="G277" t="s">
        <v>19</v>
      </c>
      <c r="H277" t="s">
        <v>85</v>
      </c>
      <c r="I277" t="s">
        <v>743</v>
      </c>
      <c r="J277">
        <v>30</v>
      </c>
      <c r="K277" t="s">
        <v>87</v>
      </c>
      <c r="L277" t="s">
        <v>88</v>
      </c>
      <c r="M277" t="s">
        <v>89</v>
      </c>
      <c r="N277">
        <v>2</v>
      </c>
      <c r="O277" s="1">
        <v>44757.807650462964</v>
      </c>
      <c r="P277" s="1">
        <v>44757.822164351855</v>
      </c>
      <c r="Q277">
        <v>1075</v>
      </c>
      <c r="R277">
        <v>179</v>
      </c>
      <c r="S277" t="b">
        <v>0</v>
      </c>
      <c r="T277" t="s">
        <v>90</v>
      </c>
      <c r="U277" t="b">
        <v>0</v>
      </c>
      <c r="V277" t="s">
        <v>105</v>
      </c>
      <c r="W277" s="1">
        <v>44757.809155092589</v>
      </c>
      <c r="X277">
        <v>73</v>
      </c>
      <c r="Y277">
        <v>9</v>
      </c>
      <c r="Z277">
        <v>0</v>
      </c>
      <c r="AA277">
        <v>9</v>
      </c>
      <c r="AB277">
        <v>0</v>
      </c>
      <c r="AC277">
        <v>0</v>
      </c>
      <c r="AD277">
        <v>21</v>
      </c>
      <c r="AE277">
        <v>0</v>
      </c>
      <c r="AF277">
        <v>0</v>
      </c>
      <c r="AG277">
        <v>0</v>
      </c>
      <c r="AH277" t="s">
        <v>130</v>
      </c>
      <c r="AI277" s="1">
        <v>44757.822164351855</v>
      </c>
      <c r="AJ277">
        <v>106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21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694</v>
      </c>
      <c r="BG277">
        <v>20</v>
      </c>
      <c r="BH277" t="s">
        <v>94</v>
      </c>
    </row>
    <row r="278" spans="1:60">
      <c r="A278" t="s">
        <v>744</v>
      </c>
      <c r="B278" t="s">
        <v>82</v>
      </c>
      <c r="C278" t="s">
        <v>745</v>
      </c>
      <c r="D278" t="s">
        <v>84</v>
      </c>
      <c r="E278" s="2" t="str">
        <f>HYPERLINK("capsilon://?command=openfolder&amp;siteaddress=FAM.docvelocity-na8.net&amp;folderid=FXD9E58BE4-0351-6728-E61E-888D855612C7","FX22071163")</f>
        <v>FX22071163</v>
      </c>
      <c r="F278" t="s">
        <v>19</v>
      </c>
      <c r="G278" t="s">
        <v>19</v>
      </c>
      <c r="H278" t="s">
        <v>85</v>
      </c>
      <c r="I278" t="s">
        <v>746</v>
      </c>
      <c r="J278">
        <v>28</v>
      </c>
      <c r="K278" t="s">
        <v>87</v>
      </c>
      <c r="L278" t="s">
        <v>88</v>
      </c>
      <c r="M278" t="s">
        <v>89</v>
      </c>
      <c r="N278">
        <v>2</v>
      </c>
      <c r="O278" s="1">
        <v>44757.958437499998</v>
      </c>
      <c r="P278" s="1">
        <v>44758.029178240744</v>
      </c>
      <c r="Q278">
        <v>4802</v>
      </c>
      <c r="R278">
        <v>1310</v>
      </c>
      <c r="S278" t="b">
        <v>0</v>
      </c>
      <c r="T278" t="s">
        <v>90</v>
      </c>
      <c r="U278" t="b">
        <v>0</v>
      </c>
      <c r="V278" t="s">
        <v>401</v>
      </c>
      <c r="W278" s="1">
        <v>44758.025266203702</v>
      </c>
      <c r="X278">
        <v>1029</v>
      </c>
      <c r="Y278">
        <v>21</v>
      </c>
      <c r="Z278">
        <v>0</v>
      </c>
      <c r="AA278">
        <v>21</v>
      </c>
      <c r="AB278">
        <v>0</v>
      </c>
      <c r="AC278">
        <v>16</v>
      </c>
      <c r="AD278">
        <v>7</v>
      </c>
      <c r="AE278">
        <v>0</v>
      </c>
      <c r="AF278">
        <v>0</v>
      </c>
      <c r="AG278">
        <v>0</v>
      </c>
      <c r="AH278" t="s">
        <v>747</v>
      </c>
      <c r="AI278" s="1">
        <v>44758.029178240744</v>
      </c>
      <c r="AJ278">
        <v>281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694</v>
      </c>
      <c r="BG278">
        <v>101</v>
      </c>
      <c r="BH278" t="s">
        <v>94</v>
      </c>
    </row>
    <row r="279" spans="1:60">
      <c r="A279" t="s">
        <v>748</v>
      </c>
      <c r="B279" t="s">
        <v>82</v>
      </c>
      <c r="C279" t="s">
        <v>745</v>
      </c>
      <c r="D279" t="s">
        <v>84</v>
      </c>
      <c r="E279" s="2" t="str">
        <f>HYPERLINK("capsilon://?command=openfolder&amp;siteaddress=FAM.docvelocity-na8.net&amp;folderid=FXD9E58BE4-0351-6728-E61E-888D855612C7","FX22071163")</f>
        <v>FX22071163</v>
      </c>
      <c r="F279" t="s">
        <v>19</v>
      </c>
      <c r="G279" t="s">
        <v>19</v>
      </c>
      <c r="H279" t="s">
        <v>85</v>
      </c>
      <c r="I279" t="s">
        <v>749</v>
      </c>
      <c r="J279">
        <v>28</v>
      </c>
      <c r="K279" t="s">
        <v>87</v>
      </c>
      <c r="L279" t="s">
        <v>88</v>
      </c>
      <c r="M279" t="s">
        <v>89</v>
      </c>
      <c r="N279">
        <v>2</v>
      </c>
      <c r="O279" s="1">
        <v>44757.95884259259</v>
      </c>
      <c r="P279" s="1">
        <v>44758.031990740739</v>
      </c>
      <c r="Q279">
        <v>5820</v>
      </c>
      <c r="R279">
        <v>500</v>
      </c>
      <c r="S279" t="b">
        <v>0</v>
      </c>
      <c r="T279" t="s">
        <v>90</v>
      </c>
      <c r="U279" t="b">
        <v>0</v>
      </c>
      <c r="V279" t="s">
        <v>401</v>
      </c>
      <c r="W279" s="1">
        <v>44758.028252314813</v>
      </c>
      <c r="X279">
        <v>258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747</v>
      </c>
      <c r="AI279" s="1">
        <v>44758.031990740739</v>
      </c>
      <c r="AJ279">
        <v>242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694</v>
      </c>
      <c r="BG279">
        <v>105</v>
      </c>
      <c r="BH279" t="s">
        <v>94</v>
      </c>
    </row>
    <row r="280" spans="1:60">
      <c r="A280" t="s">
        <v>750</v>
      </c>
      <c r="B280" t="s">
        <v>82</v>
      </c>
      <c r="C280" t="s">
        <v>751</v>
      </c>
      <c r="D280" t="s">
        <v>84</v>
      </c>
      <c r="E280" s="2" t="str">
        <f>HYPERLINK("capsilon://?command=openfolder&amp;siteaddress=FAM.docvelocity-na8.net&amp;folderid=FX62FAD96D-D461-7D92-C6BB-FB235EA8FF90","FX22071435")</f>
        <v>FX22071435</v>
      </c>
      <c r="F280" t="s">
        <v>19</v>
      </c>
      <c r="G280" t="s">
        <v>19</v>
      </c>
      <c r="H280" t="s">
        <v>85</v>
      </c>
      <c r="I280" t="s">
        <v>752</v>
      </c>
      <c r="J280">
        <v>89</v>
      </c>
      <c r="K280" t="s">
        <v>87</v>
      </c>
      <c r="L280" t="s">
        <v>88</v>
      </c>
      <c r="M280" t="s">
        <v>89</v>
      </c>
      <c r="N280">
        <v>2</v>
      </c>
      <c r="O280" s="1">
        <v>44758.06322916667</v>
      </c>
      <c r="P280" s="1">
        <v>44758.127476851849</v>
      </c>
      <c r="Q280">
        <v>4568</v>
      </c>
      <c r="R280">
        <v>983</v>
      </c>
      <c r="S280" t="b">
        <v>0</v>
      </c>
      <c r="T280" t="s">
        <v>90</v>
      </c>
      <c r="U280" t="b">
        <v>0</v>
      </c>
      <c r="V280" t="s">
        <v>401</v>
      </c>
      <c r="W280" s="1">
        <v>44758.099780092591</v>
      </c>
      <c r="X280">
        <v>542</v>
      </c>
      <c r="Y280">
        <v>55</v>
      </c>
      <c r="Z280">
        <v>0</v>
      </c>
      <c r="AA280">
        <v>55</v>
      </c>
      <c r="AB280">
        <v>0</v>
      </c>
      <c r="AC280">
        <v>17</v>
      </c>
      <c r="AD280">
        <v>34</v>
      </c>
      <c r="AE280">
        <v>0</v>
      </c>
      <c r="AF280">
        <v>0</v>
      </c>
      <c r="AG280">
        <v>0</v>
      </c>
      <c r="AH280" t="s">
        <v>747</v>
      </c>
      <c r="AI280" s="1">
        <v>44758.127476851849</v>
      </c>
      <c r="AJ280">
        <v>410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32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753</v>
      </c>
      <c r="BG280">
        <v>92</v>
      </c>
      <c r="BH280" t="s">
        <v>94</v>
      </c>
    </row>
    <row r="281" spans="1:60">
      <c r="A281" t="s">
        <v>754</v>
      </c>
      <c r="B281" t="s">
        <v>82</v>
      </c>
      <c r="C281" t="s">
        <v>178</v>
      </c>
      <c r="D281" t="s">
        <v>84</v>
      </c>
      <c r="E281" s="2" t="str">
        <f>HYPERLINK("capsilon://?command=openfolder&amp;siteaddress=FAM.docvelocity-na8.net&amp;folderid=FXAC81421C-153D-08B2-3E50-BB5165237294","FX22069457")</f>
        <v>FX22069457</v>
      </c>
      <c r="F281" t="s">
        <v>19</v>
      </c>
      <c r="G281" t="s">
        <v>19</v>
      </c>
      <c r="H281" t="s">
        <v>85</v>
      </c>
      <c r="I281" t="s">
        <v>755</v>
      </c>
      <c r="J281">
        <v>21</v>
      </c>
      <c r="K281" t="s">
        <v>87</v>
      </c>
      <c r="L281" t="s">
        <v>88</v>
      </c>
      <c r="M281" t="s">
        <v>89</v>
      </c>
      <c r="N281">
        <v>2</v>
      </c>
      <c r="O281" s="1">
        <v>44760.476851851854</v>
      </c>
      <c r="P281" s="1">
        <v>44760.507037037038</v>
      </c>
      <c r="Q281">
        <v>2545</v>
      </c>
      <c r="R281">
        <v>63</v>
      </c>
      <c r="S281" t="b">
        <v>0</v>
      </c>
      <c r="T281" t="s">
        <v>90</v>
      </c>
      <c r="U281" t="b">
        <v>0</v>
      </c>
      <c r="V281" t="s">
        <v>158</v>
      </c>
      <c r="W281" s="1">
        <v>44760.501562500001</v>
      </c>
      <c r="X281">
        <v>23</v>
      </c>
      <c r="Y281">
        <v>0</v>
      </c>
      <c r="Z281">
        <v>0</v>
      </c>
      <c r="AA281">
        <v>0</v>
      </c>
      <c r="AB281">
        <v>9</v>
      </c>
      <c r="AC281">
        <v>0</v>
      </c>
      <c r="AD281">
        <v>21</v>
      </c>
      <c r="AE281">
        <v>0</v>
      </c>
      <c r="AF281">
        <v>0</v>
      </c>
      <c r="AG281">
        <v>0</v>
      </c>
      <c r="AH281" t="s">
        <v>130</v>
      </c>
      <c r="AI281" s="1">
        <v>44760.507037037038</v>
      </c>
      <c r="AJ281">
        <v>28</v>
      </c>
      <c r="AK281">
        <v>0</v>
      </c>
      <c r="AL281">
        <v>0</v>
      </c>
      <c r="AM281">
        <v>0</v>
      </c>
      <c r="AN281">
        <v>9</v>
      </c>
      <c r="AO281">
        <v>0</v>
      </c>
      <c r="AP281">
        <v>21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756</v>
      </c>
      <c r="BG281">
        <v>43</v>
      </c>
      <c r="BH281" t="s">
        <v>94</v>
      </c>
    </row>
    <row r="282" spans="1:60">
      <c r="A282" t="s">
        <v>757</v>
      </c>
      <c r="B282" t="s">
        <v>82</v>
      </c>
      <c r="C282" t="s">
        <v>751</v>
      </c>
      <c r="D282" t="s">
        <v>84</v>
      </c>
      <c r="E282" s="2" t="str">
        <f>HYPERLINK("capsilon://?command=openfolder&amp;siteaddress=FAM.docvelocity-na8.net&amp;folderid=FX62FAD96D-D461-7D92-C6BB-FB235EA8FF90","FX22071435")</f>
        <v>FX22071435</v>
      </c>
      <c r="F282" t="s">
        <v>19</v>
      </c>
      <c r="G282" t="s">
        <v>19</v>
      </c>
      <c r="H282" t="s">
        <v>85</v>
      </c>
      <c r="I282" t="s">
        <v>758</v>
      </c>
      <c r="J282">
        <v>67</v>
      </c>
      <c r="K282" t="s">
        <v>87</v>
      </c>
      <c r="L282" t="s">
        <v>88</v>
      </c>
      <c r="M282" t="s">
        <v>89</v>
      </c>
      <c r="N282">
        <v>2</v>
      </c>
      <c r="O282" s="1">
        <v>44760.49486111111</v>
      </c>
      <c r="P282" s="1">
        <v>44760.522164351853</v>
      </c>
      <c r="Q282">
        <v>846</v>
      </c>
      <c r="R282">
        <v>1513</v>
      </c>
      <c r="S282" t="b">
        <v>0</v>
      </c>
      <c r="T282" t="s">
        <v>90</v>
      </c>
      <c r="U282" t="b">
        <v>0</v>
      </c>
      <c r="V282" t="s">
        <v>158</v>
      </c>
      <c r="W282" s="1">
        <v>44760.506967592592</v>
      </c>
      <c r="X282">
        <v>466</v>
      </c>
      <c r="Y282">
        <v>52</v>
      </c>
      <c r="Z282">
        <v>0</v>
      </c>
      <c r="AA282">
        <v>52</v>
      </c>
      <c r="AB282">
        <v>0</v>
      </c>
      <c r="AC282">
        <v>39</v>
      </c>
      <c r="AD282">
        <v>15</v>
      </c>
      <c r="AE282">
        <v>0</v>
      </c>
      <c r="AF282">
        <v>0</v>
      </c>
      <c r="AG282">
        <v>0</v>
      </c>
      <c r="AH282" t="s">
        <v>130</v>
      </c>
      <c r="AI282" s="1">
        <v>44760.522164351853</v>
      </c>
      <c r="AJ282">
        <v>424</v>
      </c>
      <c r="AK282">
        <v>8</v>
      </c>
      <c r="AL282">
        <v>0</v>
      </c>
      <c r="AM282">
        <v>8</v>
      </c>
      <c r="AN282">
        <v>0</v>
      </c>
      <c r="AO282">
        <v>8</v>
      </c>
      <c r="AP282">
        <v>7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756</v>
      </c>
      <c r="BG282">
        <v>39</v>
      </c>
      <c r="BH282" t="s">
        <v>94</v>
      </c>
    </row>
    <row r="283" spans="1:60">
      <c r="A283" t="s">
        <v>759</v>
      </c>
      <c r="B283" t="s">
        <v>82</v>
      </c>
      <c r="C283" t="s">
        <v>745</v>
      </c>
      <c r="D283" t="s">
        <v>84</v>
      </c>
      <c r="E283" s="2" t="str">
        <f>HYPERLINK("capsilon://?command=openfolder&amp;siteaddress=FAM.docvelocity-na8.net&amp;folderid=FXD9E58BE4-0351-6728-E61E-888D855612C7","FX22071163")</f>
        <v>FX22071163</v>
      </c>
      <c r="F283" t="s">
        <v>19</v>
      </c>
      <c r="G283" t="s">
        <v>19</v>
      </c>
      <c r="H283" t="s">
        <v>85</v>
      </c>
      <c r="I283" t="s">
        <v>760</v>
      </c>
      <c r="J283">
        <v>67</v>
      </c>
      <c r="K283" t="s">
        <v>87</v>
      </c>
      <c r="L283" t="s">
        <v>88</v>
      </c>
      <c r="M283" t="s">
        <v>89</v>
      </c>
      <c r="N283">
        <v>2</v>
      </c>
      <c r="O283" s="1">
        <v>44760.508773148147</v>
      </c>
      <c r="P283" s="1">
        <v>44760.525208333333</v>
      </c>
      <c r="Q283">
        <v>612</v>
      </c>
      <c r="R283">
        <v>808</v>
      </c>
      <c r="S283" t="b">
        <v>0</v>
      </c>
      <c r="T283" t="s">
        <v>90</v>
      </c>
      <c r="U283" t="b">
        <v>0</v>
      </c>
      <c r="V283" t="s">
        <v>121</v>
      </c>
      <c r="W283" s="1">
        <v>44760.517824074072</v>
      </c>
      <c r="X283">
        <v>546</v>
      </c>
      <c r="Y283">
        <v>52</v>
      </c>
      <c r="Z283">
        <v>0</v>
      </c>
      <c r="AA283">
        <v>52</v>
      </c>
      <c r="AB283">
        <v>0</v>
      </c>
      <c r="AC283">
        <v>16</v>
      </c>
      <c r="AD283">
        <v>15</v>
      </c>
      <c r="AE283">
        <v>0</v>
      </c>
      <c r="AF283">
        <v>0</v>
      </c>
      <c r="AG283">
        <v>0</v>
      </c>
      <c r="AH283" t="s">
        <v>130</v>
      </c>
      <c r="AI283" s="1">
        <v>44760.525208333333</v>
      </c>
      <c r="AJ283">
        <v>262</v>
      </c>
      <c r="AK283">
        <v>3</v>
      </c>
      <c r="AL283">
        <v>0</v>
      </c>
      <c r="AM283">
        <v>3</v>
      </c>
      <c r="AN283">
        <v>0</v>
      </c>
      <c r="AO283">
        <v>3</v>
      </c>
      <c r="AP283">
        <v>12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756</v>
      </c>
      <c r="BG283">
        <v>23</v>
      </c>
      <c r="BH283" t="s">
        <v>94</v>
      </c>
    </row>
    <row r="284" spans="1:60">
      <c r="A284" t="s">
        <v>761</v>
      </c>
      <c r="B284" t="s">
        <v>82</v>
      </c>
      <c r="C284" t="s">
        <v>367</v>
      </c>
      <c r="D284" t="s">
        <v>84</v>
      </c>
      <c r="E284" s="2" t="str">
        <f>HYPERLINK("capsilon://?command=openfolder&amp;siteaddress=FAM.docvelocity-na8.net&amp;folderid=FXF31168F7-C032-9D18-A19A-226B89A07895","FX220737")</f>
        <v>FX220737</v>
      </c>
      <c r="F284" t="s">
        <v>19</v>
      </c>
      <c r="G284" t="s">
        <v>19</v>
      </c>
      <c r="H284" t="s">
        <v>85</v>
      </c>
      <c r="I284" t="s">
        <v>762</v>
      </c>
      <c r="J284">
        <v>30</v>
      </c>
      <c r="K284" t="s">
        <v>87</v>
      </c>
      <c r="L284" t="s">
        <v>88</v>
      </c>
      <c r="M284" t="s">
        <v>89</v>
      </c>
      <c r="N284">
        <v>2</v>
      </c>
      <c r="O284" s="1">
        <v>44760.52244212963</v>
      </c>
      <c r="P284" s="1">
        <v>44760.544629629629</v>
      </c>
      <c r="Q284">
        <v>1732</v>
      </c>
      <c r="R284">
        <v>185</v>
      </c>
      <c r="S284" t="b">
        <v>0</v>
      </c>
      <c r="T284" t="s">
        <v>90</v>
      </c>
      <c r="U284" t="b">
        <v>0</v>
      </c>
      <c r="V284" t="s">
        <v>158</v>
      </c>
      <c r="W284" s="1">
        <v>44760.531597222223</v>
      </c>
      <c r="X284">
        <v>97</v>
      </c>
      <c r="Y284">
        <v>11</v>
      </c>
      <c r="Z284">
        <v>0</v>
      </c>
      <c r="AA284">
        <v>11</v>
      </c>
      <c r="AB284">
        <v>0</v>
      </c>
      <c r="AC284">
        <v>0</v>
      </c>
      <c r="AD284">
        <v>19</v>
      </c>
      <c r="AE284">
        <v>0</v>
      </c>
      <c r="AF284">
        <v>0</v>
      </c>
      <c r="AG284">
        <v>0</v>
      </c>
      <c r="AH284" t="s">
        <v>92</v>
      </c>
      <c r="AI284" s="1">
        <v>44760.544629629629</v>
      </c>
      <c r="AJ284">
        <v>41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19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756</v>
      </c>
      <c r="BG284">
        <v>31</v>
      </c>
      <c r="BH284" t="s">
        <v>94</v>
      </c>
    </row>
    <row r="285" spans="1:60">
      <c r="A285" t="s">
        <v>763</v>
      </c>
      <c r="B285" t="s">
        <v>82</v>
      </c>
      <c r="C285" t="s">
        <v>593</v>
      </c>
      <c r="D285" t="s">
        <v>84</v>
      </c>
      <c r="E285" s="2" t="str">
        <f>HYPERLINK("capsilon://?command=openfolder&amp;siteaddress=FAM.docvelocity-na8.net&amp;folderid=FX69B807AD-F990-FC06-5A41-E0418AA1ADC9","FX2207133")</f>
        <v>FX2207133</v>
      </c>
      <c r="F285" t="s">
        <v>19</v>
      </c>
      <c r="G285" t="s">
        <v>19</v>
      </c>
      <c r="H285" t="s">
        <v>85</v>
      </c>
      <c r="I285" t="s">
        <v>764</v>
      </c>
      <c r="J285">
        <v>30</v>
      </c>
      <c r="K285" t="s">
        <v>87</v>
      </c>
      <c r="L285" t="s">
        <v>88</v>
      </c>
      <c r="M285" t="s">
        <v>89</v>
      </c>
      <c r="N285">
        <v>2</v>
      </c>
      <c r="O285" s="1">
        <v>44760.523587962962</v>
      </c>
      <c r="P285" s="1">
        <v>44760.546053240738</v>
      </c>
      <c r="Q285">
        <v>1750</v>
      </c>
      <c r="R285">
        <v>191</v>
      </c>
      <c r="S285" t="b">
        <v>0</v>
      </c>
      <c r="T285" t="s">
        <v>90</v>
      </c>
      <c r="U285" t="b">
        <v>0</v>
      </c>
      <c r="V285" t="s">
        <v>158</v>
      </c>
      <c r="W285" s="1">
        <v>44760.532326388886</v>
      </c>
      <c r="X285">
        <v>62</v>
      </c>
      <c r="Y285">
        <v>9</v>
      </c>
      <c r="Z285">
        <v>0</v>
      </c>
      <c r="AA285">
        <v>9</v>
      </c>
      <c r="AB285">
        <v>0</v>
      </c>
      <c r="AC285">
        <v>0</v>
      </c>
      <c r="AD285">
        <v>21</v>
      </c>
      <c r="AE285">
        <v>0</v>
      </c>
      <c r="AF285">
        <v>0</v>
      </c>
      <c r="AG285">
        <v>0</v>
      </c>
      <c r="AH285" t="s">
        <v>92</v>
      </c>
      <c r="AI285" s="1">
        <v>44760.546053240738</v>
      </c>
      <c r="AJ285">
        <v>122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21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756</v>
      </c>
      <c r="BG285">
        <v>32</v>
      </c>
      <c r="BH285" t="s">
        <v>94</v>
      </c>
    </row>
    <row r="286" spans="1:60">
      <c r="A286" t="s">
        <v>765</v>
      </c>
      <c r="B286" t="s">
        <v>82</v>
      </c>
      <c r="C286" t="s">
        <v>766</v>
      </c>
      <c r="D286" t="s">
        <v>84</v>
      </c>
      <c r="E286" s="2" t="str">
        <f>HYPERLINK("capsilon://?command=openfolder&amp;siteaddress=FAM.docvelocity-na8.net&amp;folderid=FXD2578849-F820-1BE5-3C78-9EF882718F8F","FX22054198")</f>
        <v>FX22054198</v>
      </c>
      <c r="F286" t="s">
        <v>19</v>
      </c>
      <c r="G286" t="s">
        <v>19</v>
      </c>
      <c r="H286" t="s">
        <v>85</v>
      </c>
      <c r="I286" t="s">
        <v>767</v>
      </c>
      <c r="J286">
        <v>141</v>
      </c>
      <c r="K286" t="s">
        <v>87</v>
      </c>
      <c r="L286" t="s">
        <v>88</v>
      </c>
      <c r="M286" t="s">
        <v>89</v>
      </c>
      <c r="N286">
        <v>1</v>
      </c>
      <c r="O286" s="1">
        <v>44760.556435185186</v>
      </c>
      <c r="P286" s="1">
        <v>44761.338159722225</v>
      </c>
      <c r="Q286">
        <v>66581</v>
      </c>
      <c r="R286">
        <v>960</v>
      </c>
      <c r="S286" t="b">
        <v>0</v>
      </c>
      <c r="T286" t="s">
        <v>90</v>
      </c>
      <c r="U286" t="b">
        <v>0</v>
      </c>
      <c r="V286" t="s">
        <v>481</v>
      </c>
      <c r="W286" s="1">
        <v>44761.338159722225</v>
      </c>
      <c r="X286">
        <v>85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141</v>
      </c>
      <c r="AE286">
        <v>64</v>
      </c>
      <c r="AF286">
        <v>0</v>
      </c>
      <c r="AG286">
        <v>2</v>
      </c>
      <c r="AH286" t="s">
        <v>90</v>
      </c>
      <c r="AI286" t="s">
        <v>90</v>
      </c>
      <c r="AJ286" t="s">
        <v>90</v>
      </c>
      <c r="AK286" t="s">
        <v>90</v>
      </c>
      <c r="AL286" t="s">
        <v>90</v>
      </c>
      <c r="AM286" t="s">
        <v>90</v>
      </c>
      <c r="AN286" t="s">
        <v>90</v>
      </c>
      <c r="AO286" t="s">
        <v>90</v>
      </c>
      <c r="AP286" t="s">
        <v>90</v>
      </c>
      <c r="AQ286" t="s">
        <v>90</v>
      </c>
      <c r="AR286" t="s">
        <v>90</v>
      </c>
      <c r="AS286" t="s">
        <v>90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756</v>
      </c>
      <c r="BG286">
        <v>1125</v>
      </c>
      <c r="BH286" t="s">
        <v>275</v>
      </c>
    </row>
    <row r="287" spans="1:60">
      <c r="A287" t="s">
        <v>768</v>
      </c>
      <c r="B287" t="s">
        <v>82</v>
      </c>
      <c r="C287" t="s">
        <v>769</v>
      </c>
      <c r="D287" t="s">
        <v>84</v>
      </c>
      <c r="E287" s="2" t="str">
        <f>HYPERLINK("capsilon://?command=openfolder&amp;siteaddress=FAM.docvelocity-na8.net&amp;folderid=FX8722A435-D4BE-E83F-B55F-87B43FA00FF2","FX22073020")</f>
        <v>FX22073020</v>
      </c>
      <c r="F287" t="s">
        <v>19</v>
      </c>
      <c r="G287" t="s">
        <v>19</v>
      </c>
      <c r="H287" t="s">
        <v>85</v>
      </c>
      <c r="I287" t="s">
        <v>770</v>
      </c>
      <c r="J287">
        <v>30</v>
      </c>
      <c r="K287" t="s">
        <v>87</v>
      </c>
      <c r="L287" t="s">
        <v>88</v>
      </c>
      <c r="M287" t="s">
        <v>89</v>
      </c>
      <c r="N287">
        <v>2</v>
      </c>
      <c r="O287" s="1">
        <v>44760.55982638889</v>
      </c>
      <c r="P287" s="1">
        <v>44760.573506944442</v>
      </c>
      <c r="Q287">
        <v>1076</v>
      </c>
      <c r="R287">
        <v>106</v>
      </c>
      <c r="S287" t="b">
        <v>0</v>
      </c>
      <c r="T287" t="s">
        <v>90</v>
      </c>
      <c r="U287" t="b">
        <v>0</v>
      </c>
      <c r="V287" t="s">
        <v>105</v>
      </c>
      <c r="W287" s="1">
        <v>44760.567233796297</v>
      </c>
      <c r="X287">
        <v>45</v>
      </c>
      <c r="Y287">
        <v>9</v>
      </c>
      <c r="Z287">
        <v>0</v>
      </c>
      <c r="AA287">
        <v>9</v>
      </c>
      <c r="AB287">
        <v>0</v>
      </c>
      <c r="AC287">
        <v>1</v>
      </c>
      <c r="AD287">
        <v>21</v>
      </c>
      <c r="AE287">
        <v>0</v>
      </c>
      <c r="AF287">
        <v>0</v>
      </c>
      <c r="AG287">
        <v>0</v>
      </c>
      <c r="AH287" t="s">
        <v>130</v>
      </c>
      <c r="AI287" s="1">
        <v>44760.573506944442</v>
      </c>
      <c r="AJ287">
        <v>55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21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756</v>
      </c>
      <c r="BG287">
        <v>19</v>
      </c>
      <c r="BH287" t="s">
        <v>94</v>
      </c>
    </row>
    <row r="288" spans="1:60">
      <c r="A288" t="s">
        <v>771</v>
      </c>
      <c r="B288" t="s">
        <v>82</v>
      </c>
      <c r="C288" t="s">
        <v>772</v>
      </c>
      <c r="D288" t="s">
        <v>84</v>
      </c>
      <c r="E288" s="2" t="str">
        <f>HYPERLINK("capsilon://?command=openfolder&amp;siteaddress=FAM.docvelocity-na8.net&amp;folderid=FXA51F1617-24E1-102D-7998-9784ACA37755","FX22068961")</f>
        <v>FX22068961</v>
      </c>
      <c r="F288" t="s">
        <v>19</v>
      </c>
      <c r="G288" t="s">
        <v>19</v>
      </c>
      <c r="H288" t="s">
        <v>85</v>
      </c>
      <c r="I288" t="s">
        <v>773</v>
      </c>
      <c r="J288">
        <v>0</v>
      </c>
      <c r="K288" t="s">
        <v>87</v>
      </c>
      <c r="L288" t="s">
        <v>88</v>
      </c>
      <c r="M288" t="s">
        <v>89</v>
      </c>
      <c r="N288">
        <v>2</v>
      </c>
      <c r="O288" s="1">
        <v>44760.564780092594</v>
      </c>
      <c r="P288" s="1">
        <v>44760.575196759259</v>
      </c>
      <c r="Q288">
        <v>497</v>
      </c>
      <c r="R288">
        <v>403</v>
      </c>
      <c r="S288" t="b">
        <v>0</v>
      </c>
      <c r="T288" t="s">
        <v>90</v>
      </c>
      <c r="U288" t="b">
        <v>0</v>
      </c>
      <c r="V288" t="s">
        <v>105</v>
      </c>
      <c r="W288" s="1">
        <v>44760.570092592592</v>
      </c>
      <c r="X288">
        <v>246</v>
      </c>
      <c r="Y288">
        <v>37</v>
      </c>
      <c r="Z288">
        <v>0</v>
      </c>
      <c r="AA288">
        <v>37</v>
      </c>
      <c r="AB288">
        <v>0</v>
      </c>
      <c r="AC288">
        <v>29</v>
      </c>
      <c r="AD288">
        <v>-37</v>
      </c>
      <c r="AE288">
        <v>0</v>
      </c>
      <c r="AF288">
        <v>0</v>
      </c>
      <c r="AG288">
        <v>0</v>
      </c>
      <c r="AH288" t="s">
        <v>130</v>
      </c>
      <c r="AI288" s="1">
        <v>44760.575196759259</v>
      </c>
      <c r="AJ288">
        <v>145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-37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756</v>
      </c>
      <c r="BG288">
        <v>15</v>
      </c>
      <c r="BH288" t="s">
        <v>94</v>
      </c>
    </row>
    <row r="289" spans="1:60">
      <c r="A289" t="s">
        <v>774</v>
      </c>
      <c r="B289" t="s">
        <v>82</v>
      </c>
      <c r="C289" t="s">
        <v>775</v>
      </c>
      <c r="D289" t="s">
        <v>84</v>
      </c>
      <c r="E289" s="2" t="str">
        <f>HYPERLINK("capsilon://?command=openfolder&amp;siteaddress=FAM.docvelocity-na8.net&amp;folderid=FXFF5B8941-8640-26DE-29A0-37C20E02CBFA","FX22071559")</f>
        <v>FX22071559</v>
      </c>
      <c r="F289" t="s">
        <v>19</v>
      </c>
      <c r="G289" t="s">
        <v>19</v>
      </c>
      <c r="H289" t="s">
        <v>85</v>
      </c>
      <c r="I289" t="s">
        <v>776</v>
      </c>
      <c r="J289">
        <v>30</v>
      </c>
      <c r="K289" t="s">
        <v>87</v>
      </c>
      <c r="L289" t="s">
        <v>88</v>
      </c>
      <c r="M289" t="s">
        <v>89</v>
      </c>
      <c r="N289">
        <v>2</v>
      </c>
      <c r="O289" s="1">
        <v>44760.61278935185</v>
      </c>
      <c r="P289" s="1">
        <v>44760.626562500001</v>
      </c>
      <c r="Q289">
        <v>1066</v>
      </c>
      <c r="R289">
        <v>124</v>
      </c>
      <c r="S289" t="b">
        <v>0</v>
      </c>
      <c r="T289" t="s">
        <v>90</v>
      </c>
      <c r="U289" t="b">
        <v>0</v>
      </c>
      <c r="V289" t="s">
        <v>121</v>
      </c>
      <c r="W289" s="1">
        <v>44760.615752314814</v>
      </c>
      <c r="X289">
        <v>59</v>
      </c>
      <c r="Y289">
        <v>9</v>
      </c>
      <c r="Z289">
        <v>0</v>
      </c>
      <c r="AA289">
        <v>9</v>
      </c>
      <c r="AB289">
        <v>0</v>
      </c>
      <c r="AC289">
        <v>1</v>
      </c>
      <c r="AD289">
        <v>21</v>
      </c>
      <c r="AE289">
        <v>0</v>
      </c>
      <c r="AF289">
        <v>0</v>
      </c>
      <c r="AG289">
        <v>0</v>
      </c>
      <c r="AH289" t="s">
        <v>130</v>
      </c>
      <c r="AI289" s="1">
        <v>44760.626562500001</v>
      </c>
      <c r="AJ289">
        <v>65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21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756</v>
      </c>
      <c r="BG289">
        <v>19</v>
      </c>
      <c r="BH289" t="s">
        <v>94</v>
      </c>
    </row>
    <row r="290" spans="1:60">
      <c r="A290" t="s">
        <v>777</v>
      </c>
      <c r="B290" t="s">
        <v>82</v>
      </c>
      <c r="C290" t="s">
        <v>659</v>
      </c>
      <c r="D290" t="s">
        <v>84</v>
      </c>
      <c r="E290" s="2" t="str">
        <f>HYPERLINK("capsilon://?command=openfolder&amp;siteaddress=FAM.docvelocity-na8.net&amp;folderid=FX256E88D9-D3A2-08E7-2915-880B9AFA5E1B","FX22072979")</f>
        <v>FX22072979</v>
      </c>
      <c r="F290" t="s">
        <v>19</v>
      </c>
      <c r="G290" t="s">
        <v>19</v>
      </c>
      <c r="H290" t="s">
        <v>85</v>
      </c>
      <c r="I290" t="s">
        <v>778</v>
      </c>
      <c r="J290">
        <v>30</v>
      </c>
      <c r="K290" t="s">
        <v>87</v>
      </c>
      <c r="L290" t="s">
        <v>88</v>
      </c>
      <c r="M290" t="s">
        <v>89</v>
      </c>
      <c r="N290">
        <v>2</v>
      </c>
      <c r="O290" s="1">
        <v>44760.63386574074</v>
      </c>
      <c r="P290" s="1">
        <v>44760.681539351855</v>
      </c>
      <c r="Q290">
        <v>3795</v>
      </c>
      <c r="R290">
        <v>324</v>
      </c>
      <c r="S290" t="b">
        <v>0</v>
      </c>
      <c r="T290" t="s">
        <v>90</v>
      </c>
      <c r="U290" t="b">
        <v>0</v>
      </c>
      <c r="V290" t="s">
        <v>158</v>
      </c>
      <c r="W290" s="1">
        <v>44760.646331018521</v>
      </c>
      <c r="X290">
        <v>256</v>
      </c>
      <c r="Y290">
        <v>9</v>
      </c>
      <c r="Z290">
        <v>0</v>
      </c>
      <c r="AA290">
        <v>9</v>
      </c>
      <c r="AB290">
        <v>0</v>
      </c>
      <c r="AC290">
        <v>1</v>
      </c>
      <c r="AD290">
        <v>21</v>
      </c>
      <c r="AE290">
        <v>0</v>
      </c>
      <c r="AF290">
        <v>0</v>
      </c>
      <c r="AG290">
        <v>0</v>
      </c>
      <c r="AH290" t="s">
        <v>92</v>
      </c>
      <c r="AI290" s="1">
        <v>44760.681539351855</v>
      </c>
      <c r="AJ290">
        <v>68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21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756</v>
      </c>
      <c r="BG290">
        <v>68</v>
      </c>
      <c r="BH290" t="s">
        <v>94</v>
      </c>
    </row>
    <row r="291" spans="1:60">
      <c r="A291" t="s">
        <v>779</v>
      </c>
      <c r="B291" t="s">
        <v>82</v>
      </c>
      <c r="C291" t="s">
        <v>149</v>
      </c>
      <c r="D291" t="s">
        <v>84</v>
      </c>
      <c r="E291" s="2" t="str">
        <f>HYPERLINK("capsilon://?command=openfolder&amp;siteaddress=FAM.docvelocity-na8.net&amp;folderid=FXD4D84ADD-2553-250D-B95D-9F8506DF3604","FX22068613")</f>
        <v>FX22068613</v>
      </c>
      <c r="F291" t="s">
        <v>19</v>
      </c>
      <c r="G291" t="s">
        <v>19</v>
      </c>
      <c r="H291" t="s">
        <v>85</v>
      </c>
      <c r="I291" t="s">
        <v>780</v>
      </c>
      <c r="J291">
        <v>134</v>
      </c>
      <c r="K291" t="s">
        <v>87</v>
      </c>
      <c r="L291" t="s">
        <v>88</v>
      </c>
      <c r="M291" t="s">
        <v>89</v>
      </c>
      <c r="N291">
        <v>2</v>
      </c>
      <c r="O291" s="1">
        <v>44760.674988425926</v>
      </c>
      <c r="P291" s="1">
        <v>44760.694479166668</v>
      </c>
      <c r="Q291">
        <v>402</v>
      </c>
      <c r="R291">
        <v>1282</v>
      </c>
      <c r="S291" t="b">
        <v>0</v>
      </c>
      <c r="T291" t="s">
        <v>90</v>
      </c>
      <c r="U291" t="b">
        <v>0</v>
      </c>
      <c r="V291" t="s">
        <v>105</v>
      </c>
      <c r="W291" s="1">
        <v>44760.68545138889</v>
      </c>
      <c r="X291">
        <v>503</v>
      </c>
      <c r="Y291">
        <v>104</v>
      </c>
      <c r="Z291">
        <v>0</v>
      </c>
      <c r="AA291">
        <v>104</v>
      </c>
      <c r="AB291">
        <v>0</v>
      </c>
      <c r="AC291">
        <v>40</v>
      </c>
      <c r="AD291">
        <v>30</v>
      </c>
      <c r="AE291">
        <v>0</v>
      </c>
      <c r="AF291">
        <v>0</v>
      </c>
      <c r="AG291">
        <v>0</v>
      </c>
      <c r="AH291" t="s">
        <v>92</v>
      </c>
      <c r="AI291" s="1">
        <v>44760.694479166668</v>
      </c>
      <c r="AJ291">
        <v>720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29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756</v>
      </c>
      <c r="BG291">
        <v>28</v>
      </c>
      <c r="BH291" t="s">
        <v>94</v>
      </c>
    </row>
    <row r="292" spans="1:60">
      <c r="A292" t="s">
        <v>781</v>
      </c>
      <c r="B292" t="s">
        <v>82</v>
      </c>
      <c r="C292" t="s">
        <v>782</v>
      </c>
      <c r="D292" t="s">
        <v>84</v>
      </c>
      <c r="E292" s="2" t="str">
        <f>HYPERLINK("capsilon://?command=openfolder&amp;siteaddress=FAM.docvelocity-na8.net&amp;folderid=FXAD69EB6F-3227-A927-349E-247624D9B7BF","FX22065920")</f>
        <v>FX22065920</v>
      </c>
      <c r="F292" t="s">
        <v>19</v>
      </c>
      <c r="G292" t="s">
        <v>19</v>
      </c>
      <c r="H292" t="s">
        <v>85</v>
      </c>
      <c r="I292" t="s">
        <v>783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44760.686863425923</v>
      </c>
      <c r="P292" s="1">
        <v>44760.694652777776</v>
      </c>
      <c r="Q292">
        <v>640</v>
      </c>
      <c r="R292">
        <v>33</v>
      </c>
      <c r="S292" t="b">
        <v>0</v>
      </c>
      <c r="T292" t="s">
        <v>90</v>
      </c>
      <c r="U292" t="b">
        <v>0</v>
      </c>
      <c r="V292" t="s">
        <v>121</v>
      </c>
      <c r="W292" s="1">
        <v>44760.688530092593</v>
      </c>
      <c r="X292">
        <v>18</v>
      </c>
      <c r="Y292">
        <v>0</v>
      </c>
      <c r="Z292">
        <v>0</v>
      </c>
      <c r="AA292">
        <v>0</v>
      </c>
      <c r="AB292">
        <v>37</v>
      </c>
      <c r="AC292">
        <v>0</v>
      </c>
      <c r="AD292">
        <v>0</v>
      </c>
      <c r="AE292">
        <v>0</v>
      </c>
      <c r="AF292">
        <v>0</v>
      </c>
      <c r="AG292">
        <v>0</v>
      </c>
      <c r="AH292" t="s">
        <v>92</v>
      </c>
      <c r="AI292" s="1">
        <v>44760.694652777776</v>
      </c>
      <c r="AJ292">
        <v>15</v>
      </c>
      <c r="AK292">
        <v>0</v>
      </c>
      <c r="AL292">
        <v>0</v>
      </c>
      <c r="AM292">
        <v>0</v>
      </c>
      <c r="AN292">
        <v>37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756</v>
      </c>
      <c r="BG292">
        <v>11</v>
      </c>
      <c r="BH292" t="s">
        <v>94</v>
      </c>
    </row>
    <row r="293" spans="1:60">
      <c r="A293" t="s">
        <v>784</v>
      </c>
      <c r="B293" t="s">
        <v>82</v>
      </c>
      <c r="C293" t="s">
        <v>785</v>
      </c>
      <c r="D293" t="s">
        <v>84</v>
      </c>
      <c r="E293" s="2" t="str">
        <f>HYPERLINK("capsilon://?command=openfolder&amp;siteaddress=FAM.docvelocity-na8.net&amp;folderid=FXF1444DC0-98D6-6164-F021-C10BBA64A86F","FX22068949")</f>
        <v>FX22068949</v>
      </c>
      <c r="F293" t="s">
        <v>19</v>
      </c>
      <c r="G293" t="s">
        <v>19</v>
      </c>
      <c r="H293" t="s">
        <v>85</v>
      </c>
      <c r="I293" t="s">
        <v>786</v>
      </c>
      <c r="J293">
        <v>67</v>
      </c>
      <c r="K293" t="s">
        <v>87</v>
      </c>
      <c r="L293" t="s">
        <v>88</v>
      </c>
      <c r="M293" t="s">
        <v>89</v>
      </c>
      <c r="N293">
        <v>1</v>
      </c>
      <c r="O293" s="1">
        <v>44760.885694444441</v>
      </c>
      <c r="P293" s="1">
        <v>44761.339756944442</v>
      </c>
      <c r="Q293">
        <v>39151</v>
      </c>
      <c r="R293">
        <v>80</v>
      </c>
      <c r="S293" t="b">
        <v>0</v>
      </c>
      <c r="T293" t="s">
        <v>90</v>
      </c>
      <c r="U293" t="b">
        <v>0</v>
      </c>
      <c r="V293" t="s">
        <v>481</v>
      </c>
      <c r="W293" s="1">
        <v>44761.339756944442</v>
      </c>
      <c r="X293">
        <v>65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67</v>
      </c>
      <c r="AE293">
        <v>52</v>
      </c>
      <c r="AF293">
        <v>0</v>
      </c>
      <c r="AG293">
        <v>1</v>
      </c>
      <c r="AH293" t="s">
        <v>90</v>
      </c>
      <c r="AI293" t="s">
        <v>90</v>
      </c>
      <c r="AJ293" t="s">
        <v>90</v>
      </c>
      <c r="AK293" t="s">
        <v>90</v>
      </c>
      <c r="AL293" t="s">
        <v>90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756</v>
      </c>
      <c r="BG293">
        <v>653</v>
      </c>
      <c r="BH293" t="s">
        <v>275</v>
      </c>
    </row>
    <row r="294" spans="1:60">
      <c r="A294" t="s">
        <v>787</v>
      </c>
      <c r="B294" t="s">
        <v>82</v>
      </c>
      <c r="C294" t="s">
        <v>785</v>
      </c>
      <c r="D294" t="s">
        <v>84</v>
      </c>
      <c r="E294" s="2" t="str">
        <f>HYPERLINK("capsilon://?command=openfolder&amp;siteaddress=FAM.docvelocity-na8.net&amp;folderid=FXF1444DC0-98D6-6164-F021-C10BBA64A86F","FX22068949")</f>
        <v>FX22068949</v>
      </c>
      <c r="F294" t="s">
        <v>19</v>
      </c>
      <c r="G294" t="s">
        <v>19</v>
      </c>
      <c r="H294" t="s">
        <v>85</v>
      </c>
      <c r="I294" t="s">
        <v>788</v>
      </c>
      <c r="J294">
        <v>67</v>
      </c>
      <c r="K294" t="s">
        <v>87</v>
      </c>
      <c r="L294" t="s">
        <v>88</v>
      </c>
      <c r="M294" t="s">
        <v>89</v>
      </c>
      <c r="N294">
        <v>1</v>
      </c>
      <c r="O294" s="1">
        <v>44760.885775462964</v>
      </c>
      <c r="P294" s="1">
        <v>44761.515115740738</v>
      </c>
      <c r="Q294">
        <v>53939</v>
      </c>
      <c r="R294">
        <v>436</v>
      </c>
      <c r="S294" t="b">
        <v>0</v>
      </c>
      <c r="T294" t="s">
        <v>90</v>
      </c>
      <c r="U294" t="b">
        <v>0</v>
      </c>
      <c r="V294" t="s">
        <v>151</v>
      </c>
      <c r="W294" s="1">
        <v>44761.515115740738</v>
      </c>
      <c r="X294">
        <v>180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67</v>
      </c>
      <c r="AE294">
        <v>52</v>
      </c>
      <c r="AF294">
        <v>0</v>
      </c>
      <c r="AG294">
        <v>1</v>
      </c>
      <c r="AH294" t="s">
        <v>90</v>
      </c>
      <c r="AI294" t="s">
        <v>90</v>
      </c>
      <c r="AJ294" t="s">
        <v>90</v>
      </c>
      <c r="AK294" t="s">
        <v>90</v>
      </c>
      <c r="AL294" t="s">
        <v>90</v>
      </c>
      <c r="AM294" t="s">
        <v>90</v>
      </c>
      <c r="AN294" t="s">
        <v>90</v>
      </c>
      <c r="AO294" t="s">
        <v>90</v>
      </c>
      <c r="AP294" t="s">
        <v>90</v>
      </c>
      <c r="AQ294" t="s">
        <v>90</v>
      </c>
      <c r="AR294" t="s">
        <v>90</v>
      </c>
      <c r="AS294" t="s">
        <v>90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756</v>
      </c>
      <c r="BG294">
        <v>906</v>
      </c>
      <c r="BH294" t="s">
        <v>275</v>
      </c>
    </row>
    <row r="295" spans="1:60">
      <c r="A295" t="s">
        <v>789</v>
      </c>
      <c r="B295" t="s">
        <v>82</v>
      </c>
      <c r="C295" t="s">
        <v>766</v>
      </c>
      <c r="D295" t="s">
        <v>84</v>
      </c>
      <c r="E295" s="2" t="str">
        <f>HYPERLINK("capsilon://?command=openfolder&amp;siteaddress=FAM.docvelocity-na8.net&amp;folderid=FXD2578849-F820-1BE5-3C78-9EF882718F8F","FX22054198")</f>
        <v>FX22054198</v>
      </c>
      <c r="F295" t="s">
        <v>19</v>
      </c>
      <c r="G295" t="s">
        <v>19</v>
      </c>
      <c r="H295" t="s">
        <v>85</v>
      </c>
      <c r="I295" t="s">
        <v>767</v>
      </c>
      <c r="J295">
        <v>141</v>
      </c>
      <c r="K295" t="s">
        <v>87</v>
      </c>
      <c r="L295" t="s">
        <v>88</v>
      </c>
      <c r="M295" t="s">
        <v>89</v>
      </c>
      <c r="N295">
        <v>2</v>
      </c>
      <c r="O295" s="1">
        <v>44761.339756944442</v>
      </c>
      <c r="P295" s="1">
        <v>44762.469074074077</v>
      </c>
      <c r="Q295">
        <v>96259</v>
      </c>
      <c r="R295">
        <v>1314</v>
      </c>
      <c r="S295" t="b">
        <v>0</v>
      </c>
      <c r="T295" t="s">
        <v>90</v>
      </c>
      <c r="U295" t="b">
        <v>1</v>
      </c>
      <c r="V295" t="s">
        <v>790</v>
      </c>
      <c r="W295" s="1">
        <v>44762.466284722221</v>
      </c>
      <c r="X295">
        <v>463</v>
      </c>
      <c r="Y295">
        <v>81</v>
      </c>
      <c r="Z295">
        <v>0</v>
      </c>
      <c r="AA295">
        <v>81</v>
      </c>
      <c r="AB295">
        <v>0</v>
      </c>
      <c r="AC295">
        <v>8</v>
      </c>
      <c r="AD295">
        <v>60</v>
      </c>
      <c r="AE295">
        <v>0</v>
      </c>
      <c r="AF295">
        <v>0</v>
      </c>
      <c r="AG295">
        <v>0</v>
      </c>
      <c r="AH295" t="s">
        <v>193</v>
      </c>
      <c r="AI295" s="1">
        <v>44762.469074074077</v>
      </c>
      <c r="AJ295">
        <v>185</v>
      </c>
      <c r="AK295">
        <v>2</v>
      </c>
      <c r="AL295">
        <v>0</v>
      </c>
      <c r="AM295">
        <v>2</v>
      </c>
      <c r="AN295">
        <v>0</v>
      </c>
      <c r="AO295">
        <v>2</v>
      </c>
      <c r="AP295">
        <v>58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791</v>
      </c>
      <c r="BG295">
        <v>1626</v>
      </c>
      <c r="BH295" t="s">
        <v>275</v>
      </c>
    </row>
    <row r="296" spans="1:60">
      <c r="A296" t="s">
        <v>792</v>
      </c>
      <c r="B296" t="s">
        <v>82</v>
      </c>
      <c r="C296" t="s">
        <v>785</v>
      </c>
      <c r="D296" t="s">
        <v>84</v>
      </c>
      <c r="E296" s="2" t="str">
        <f>HYPERLINK("capsilon://?command=openfolder&amp;siteaddress=FAM.docvelocity-na8.net&amp;folderid=FXF1444DC0-98D6-6164-F021-C10BBA64A86F","FX22068949")</f>
        <v>FX22068949</v>
      </c>
      <c r="F296" t="s">
        <v>19</v>
      </c>
      <c r="G296" t="s">
        <v>19</v>
      </c>
      <c r="H296" t="s">
        <v>85</v>
      </c>
      <c r="I296" t="s">
        <v>786</v>
      </c>
      <c r="J296">
        <v>0</v>
      </c>
      <c r="K296" t="s">
        <v>87</v>
      </c>
      <c r="L296" t="s">
        <v>88</v>
      </c>
      <c r="M296" t="s">
        <v>89</v>
      </c>
      <c r="N296">
        <v>2</v>
      </c>
      <c r="O296" s="1">
        <v>44761.340266203704</v>
      </c>
      <c r="P296" s="1">
        <v>44761.386759259258</v>
      </c>
      <c r="Q296">
        <v>3166</v>
      </c>
      <c r="R296">
        <v>851</v>
      </c>
      <c r="S296" t="b">
        <v>0</v>
      </c>
      <c r="T296" t="s">
        <v>90</v>
      </c>
      <c r="U296" t="b">
        <v>1</v>
      </c>
      <c r="V296" t="s">
        <v>188</v>
      </c>
      <c r="W296" s="1">
        <v>44761.382835648146</v>
      </c>
      <c r="X296">
        <v>596</v>
      </c>
      <c r="Y296">
        <v>37</v>
      </c>
      <c r="Z296">
        <v>0</v>
      </c>
      <c r="AA296">
        <v>37</v>
      </c>
      <c r="AB296">
        <v>0</v>
      </c>
      <c r="AC296">
        <v>32</v>
      </c>
      <c r="AD296">
        <v>-37</v>
      </c>
      <c r="AE296">
        <v>0</v>
      </c>
      <c r="AF296">
        <v>0</v>
      </c>
      <c r="AG296">
        <v>0</v>
      </c>
      <c r="AH296" t="s">
        <v>193</v>
      </c>
      <c r="AI296" s="1">
        <v>44761.386759259258</v>
      </c>
      <c r="AJ296">
        <v>255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-39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791</v>
      </c>
      <c r="BG296">
        <v>66</v>
      </c>
      <c r="BH296" t="s">
        <v>94</v>
      </c>
    </row>
    <row r="297" spans="1:60">
      <c r="A297" t="s">
        <v>793</v>
      </c>
      <c r="B297" t="s">
        <v>82</v>
      </c>
      <c r="C297" t="s">
        <v>772</v>
      </c>
      <c r="D297" t="s">
        <v>84</v>
      </c>
      <c r="E297" s="2" t="str">
        <f>HYPERLINK("capsilon://?command=openfolder&amp;siteaddress=FAM.docvelocity-na8.net&amp;folderid=FXA51F1617-24E1-102D-7998-9784ACA37755","FX22068961")</f>
        <v>FX22068961</v>
      </c>
      <c r="F297" t="s">
        <v>19</v>
      </c>
      <c r="G297" t="s">
        <v>19</v>
      </c>
      <c r="H297" t="s">
        <v>85</v>
      </c>
      <c r="I297" t="s">
        <v>794</v>
      </c>
      <c r="J297">
        <v>30</v>
      </c>
      <c r="K297" t="s">
        <v>87</v>
      </c>
      <c r="L297" t="s">
        <v>88</v>
      </c>
      <c r="M297" t="s">
        <v>89</v>
      </c>
      <c r="N297">
        <v>2</v>
      </c>
      <c r="O297" s="1">
        <v>44761.385567129626</v>
      </c>
      <c r="P297" s="1">
        <v>44761.416319444441</v>
      </c>
      <c r="Q297">
        <v>2499</v>
      </c>
      <c r="R297">
        <v>158</v>
      </c>
      <c r="S297" t="b">
        <v>0</v>
      </c>
      <c r="T297" t="s">
        <v>90</v>
      </c>
      <c r="U297" t="b">
        <v>0</v>
      </c>
      <c r="V297" t="s">
        <v>188</v>
      </c>
      <c r="W297" s="1">
        <v>44761.410856481481</v>
      </c>
      <c r="X297">
        <v>80</v>
      </c>
      <c r="Y297">
        <v>10</v>
      </c>
      <c r="Z297">
        <v>0</v>
      </c>
      <c r="AA297">
        <v>10</v>
      </c>
      <c r="AB297">
        <v>0</v>
      </c>
      <c r="AC297">
        <v>1</v>
      </c>
      <c r="AD297">
        <v>20</v>
      </c>
      <c r="AE297">
        <v>0</v>
      </c>
      <c r="AF297">
        <v>0</v>
      </c>
      <c r="AG297">
        <v>0</v>
      </c>
      <c r="AH297" t="s">
        <v>193</v>
      </c>
      <c r="AI297" s="1">
        <v>44761.416319444441</v>
      </c>
      <c r="AJ297">
        <v>70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20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791</v>
      </c>
      <c r="BG297">
        <v>44</v>
      </c>
      <c r="BH297" t="s">
        <v>94</v>
      </c>
    </row>
    <row r="298" spans="1:60">
      <c r="A298" t="s">
        <v>795</v>
      </c>
      <c r="B298" t="s">
        <v>82</v>
      </c>
      <c r="C298" t="s">
        <v>796</v>
      </c>
      <c r="D298" t="s">
        <v>84</v>
      </c>
      <c r="E298" s="2" t="str">
        <f>HYPERLINK("capsilon://?command=openfolder&amp;siteaddress=FAM.docvelocity-na8.net&amp;folderid=FX0BEF7ED8-D07D-0AD6-2ADA-395EAF88A8D6","FX22071531")</f>
        <v>FX22071531</v>
      </c>
      <c r="F298" t="s">
        <v>19</v>
      </c>
      <c r="G298" t="s">
        <v>19</v>
      </c>
      <c r="H298" t="s">
        <v>85</v>
      </c>
      <c r="I298" t="s">
        <v>797</v>
      </c>
      <c r="J298">
        <v>53</v>
      </c>
      <c r="K298" t="s">
        <v>87</v>
      </c>
      <c r="L298" t="s">
        <v>88</v>
      </c>
      <c r="M298" t="s">
        <v>89</v>
      </c>
      <c r="N298">
        <v>2</v>
      </c>
      <c r="O298" s="1">
        <v>44761.417766203704</v>
      </c>
      <c r="P298" s="1">
        <v>44762.471805555557</v>
      </c>
      <c r="Q298">
        <v>90132</v>
      </c>
      <c r="R298">
        <v>937</v>
      </c>
      <c r="S298" t="b">
        <v>0</v>
      </c>
      <c r="T298" t="s">
        <v>90</v>
      </c>
      <c r="U298" t="b">
        <v>0</v>
      </c>
      <c r="V298" t="s">
        <v>790</v>
      </c>
      <c r="W298" s="1">
        <v>44762.470150462963</v>
      </c>
      <c r="X298">
        <v>333</v>
      </c>
      <c r="Y298">
        <v>26</v>
      </c>
      <c r="Z298">
        <v>0</v>
      </c>
      <c r="AA298">
        <v>26</v>
      </c>
      <c r="AB298">
        <v>0</v>
      </c>
      <c r="AC298">
        <v>13</v>
      </c>
      <c r="AD298">
        <v>27</v>
      </c>
      <c r="AE298">
        <v>0</v>
      </c>
      <c r="AF298">
        <v>0</v>
      </c>
      <c r="AG298">
        <v>0</v>
      </c>
      <c r="AH298" t="s">
        <v>193</v>
      </c>
      <c r="AI298" s="1">
        <v>44762.471805555557</v>
      </c>
      <c r="AJ298">
        <v>100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27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791</v>
      </c>
      <c r="BG298">
        <v>1517</v>
      </c>
      <c r="BH298" t="s">
        <v>275</v>
      </c>
    </row>
    <row r="299" spans="1:60">
      <c r="A299" t="s">
        <v>798</v>
      </c>
      <c r="B299" t="s">
        <v>82</v>
      </c>
      <c r="C299" t="s">
        <v>796</v>
      </c>
      <c r="D299" t="s">
        <v>84</v>
      </c>
      <c r="E299" s="2" t="str">
        <f>HYPERLINK("capsilon://?command=openfolder&amp;siteaddress=FAM.docvelocity-na8.net&amp;folderid=FX0BEF7ED8-D07D-0AD6-2ADA-395EAF88A8D6","FX22071531")</f>
        <v>FX22071531</v>
      </c>
      <c r="F299" t="s">
        <v>19</v>
      </c>
      <c r="G299" t="s">
        <v>19</v>
      </c>
      <c r="H299" t="s">
        <v>85</v>
      </c>
      <c r="I299" t="s">
        <v>799</v>
      </c>
      <c r="J299">
        <v>89</v>
      </c>
      <c r="K299" t="s">
        <v>87</v>
      </c>
      <c r="L299" t="s">
        <v>88</v>
      </c>
      <c r="M299" t="s">
        <v>89</v>
      </c>
      <c r="N299">
        <v>2</v>
      </c>
      <c r="O299" s="1">
        <v>44761.418113425927</v>
      </c>
      <c r="P299" s="1">
        <v>44762.531064814815</v>
      </c>
      <c r="Q299">
        <v>95368</v>
      </c>
      <c r="R299">
        <v>791</v>
      </c>
      <c r="S299" t="b">
        <v>0</v>
      </c>
      <c r="T299" t="s">
        <v>90</v>
      </c>
      <c r="U299" t="b">
        <v>0</v>
      </c>
      <c r="V299" t="s">
        <v>790</v>
      </c>
      <c r="W299" s="1">
        <v>44762.474305555559</v>
      </c>
      <c r="X299">
        <v>358</v>
      </c>
      <c r="Y299">
        <v>59</v>
      </c>
      <c r="Z299">
        <v>0</v>
      </c>
      <c r="AA299">
        <v>59</v>
      </c>
      <c r="AB299">
        <v>0</v>
      </c>
      <c r="AC299">
        <v>35</v>
      </c>
      <c r="AD299">
        <v>30</v>
      </c>
      <c r="AE299">
        <v>0</v>
      </c>
      <c r="AF299">
        <v>0</v>
      </c>
      <c r="AG299">
        <v>0</v>
      </c>
      <c r="AH299" t="s">
        <v>92</v>
      </c>
      <c r="AI299" s="1">
        <v>44762.531064814815</v>
      </c>
      <c r="AJ299">
        <v>229</v>
      </c>
      <c r="AK299">
        <v>1</v>
      </c>
      <c r="AL299">
        <v>0</v>
      </c>
      <c r="AM299">
        <v>1</v>
      </c>
      <c r="AN299">
        <v>0</v>
      </c>
      <c r="AO299">
        <v>1</v>
      </c>
      <c r="AP299">
        <v>29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791</v>
      </c>
      <c r="BG299">
        <v>1602</v>
      </c>
      <c r="BH299" t="s">
        <v>275</v>
      </c>
    </row>
    <row r="300" spans="1:60">
      <c r="A300" t="s">
        <v>800</v>
      </c>
      <c r="B300" t="s">
        <v>82</v>
      </c>
      <c r="C300" t="s">
        <v>575</v>
      </c>
      <c r="D300" t="s">
        <v>84</v>
      </c>
      <c r="E300" s="2" t="str">
        <f>HYPERLINK("capsilon://?command=openfolder&amp;siteaddress=FAM.docvelocity-na8.net&amp;folderid=FX84A4831D-66AD-8BFB-2663-DA357330187A","FX22067677")</f>
        <v>FX22067677</v>
      </c>
      <c r="F300" t="s">
        <v>19</v>
      </c>
      <c r="G300" t="s">
        <v>19</v>
      </c>
      <c r="H300" t="s">
        <v>85</v>
      </c>
      <c r="I300" t="s">
        <v>801</v>
      </c>
      <c r="J300">
        <v>0</v>
      </c>
      <c r="K300" t="s">
        <v>87</v>
      </c>
      <c r="L300" t="s">
        <v>88</v>
      </c>
      <c r="M300" t="s">
        <v>89</v>
      </c>
      <c r="N300">
        <v>2</v>
      </c>
      <c r="O300" s="1">
        <v>44761.418923611112</v>
      </c>
      <c r="P300" s="1">
        <v>44761.452060185184</v>
      </c>
      <c r="Q300">
        <v>2443</v>
      </c>
      <c r="R300">
        <v>420</v>
      </c>
      <c r="S300" t="b">
        <v>0</v>
      </c>
      <c r="T300" t="s">
        <v>90</v>
      </c>
      <c r="U300" t="b">
        <v>0</v>
      </c>
      <c r="V300" t="s">
        <v>188</v>
      </c>
      <c r="W300" s="1">
        <v>44761.446087962962</v>
      </c>
      <c r="X300">
        <v>302</v>
      </c>
      <c r="Y300">
        <v>37</v>
      </c>
      <c r="Z300">
        <v>0</v>
      </c>
      <c r="AA300">
        <v>37</v>
      </c>
      <c r="AB300">
        <v>0</v>
      </c>
      <c r="AC300">
        <v>30</v>
      </c>
      <c r="AD300">
        <v>-37</v>
      </c>
      <c r="AE300">
        <v>0</v>
      </c>
      <c r="AF300">
        <v>0</v>
      </c>
      <c r="AG300">
        <v>0</v>
      </c>
      <c r="AH300" t="s">
        <v>193</v>
      </c>
      <c r="AI300" s="1">
        <v>44761.452060185184</v>
      </c>
      <c r="AJ300">
        <v>91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-37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791</v>
      </c>
      <c r="BG300">
        <v>47</v>
      </c>
      <c r="BH300" t="s">
        <v>94</v>
      </c>
    </row>
    <row r="301" spans="1:60">
      <c r="A301" t="s">
        <v>802</v>
      </c>
      <c r="B301" t="s">
        <v>82</v>
      </c>
      <c r="C301" t="s">
        <v>575</v>
      </c>
      <c r="D301" t="s">
        <v>84</v>
      </c>
      <c r="E301" s="2" t="str">
        <f>HYPERLINK("capsilon://?command=openfolder&amp;siteaddress=FAM.docvelocity-na8.net&amp;folderid=FX84A4831D-66AD-8BFB-2663-DA357330187A","FX22067677")</f>
        <v>FX22067677</v>
      </c>
      <c r="F301" t="s">
        <v>19</v>
      </c>
      <c r="G301" t="s">
        <v>19</v>
      </c>
      <c r="H301" t="s">
        <v>85</v>
      </c>
      <c r="I301" t="s">
        <v>803</v>
      </c>
      <c r="J301">
        <v>67</v>
      </c>
      <c r="K301" t="s">
        <v>87</v>
      </c>
      <c r="L301" t="s">
        <v>88</v>
      </c>
      <c r="M301" t="s">
        <v>89</v>
      </c>
      <c r="N301">
        <v>2</v>
      </c>
      <c r="O301" s="1">
        <v>44761.419074074074</v>
      </c>
      <c r="P301" s="1">
        <v>44761.453067129631</v>
      </c>
      <c r="Q301">
        <v>2660</v>
      </c>
      <c r="R301">
        <v>277</v>
      </c>
      <c r="S301" t="b">
        <v>0</v>
      </c>
      <c r="T301" t="s">
        <v>90</v>
      </c>
      <c r="U301" t="b">
        <v>0</v>
      </c>
      <c r="V301" t="s">
        <v>188</v>
      </c>
      <c r="W301" s="1">
        <v>44761.448298611111</v>
      </c>
      <c r="X301">
        <v>190</v>
      </c>
      <c r="Y301">
        <v>52</v>
      </c>
      <c r="Z301">
        <v>0</v>
      </c>
      <c r="AA301">
        <v>52</v>
      </c>
      <c r="AB301">
        <v>0</v>
      </c>
      <c r="AC301">
        <v>5</v>
      </c>
      <c r="AD301">
        <v>15</v>
      </c>
      <c r="AE301">
        <v>0</v>
      </c>
      <c r="AF301">
        <v>0</v>
      </c>
      <c r="AG301">
        <v>0</v>
      </c>
      <c r="AH301" t="s">
        <v>193</v>
      </c>
      <c r="AI301" s="1">
        <v>44761.453067129631</v>
      </c>
      <c r="AJ301">
        <v>87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15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791</v>
      </c>
      <c r="BG301">
        <v>48</v>
      </c>
      <c r="BH301" t="s">
        <v>94</v>
      </c>
    </row>
    <row r="302" spans="1:60">
      <c r="A302" t="s">
        <v>804</v>
      </c>
      <c r="B302" t="s">
        <v>82</v>
      </c>
      <c r="C302" t="s">
        <v>796</v>
      </c>
      <c r="D302" t="s">
        <v>84</v>
      </c>
      <c r="E302" s="2" t="str">
        <f>HYPERLINK("capsilon://?command=openfolder&amp;siteaddress=FAM.docvelocity-na8.net&amp;folderid=FX0BEF7ED8-D07D-0AD6-2ADA-395EAF88A8D6","FX22071531")</f>
        <v>FX22071531</v>
      </c>
      <c r="F302" t="s">
        <v>19</v>
      </c>
      <c r="G302" t="s">
        <v>19</v>
      </c>
      <c r="H302" t="s">
        <v>85</v>
      </c>
      <c r="I302" t="s">
        <v>805</v>
      </c>
      <c r="J302">
        <v>28</v>
      </c>
      <c r="K302" t="s">
        <v>87</v>
      </c>
      <c r="L302" t="s">
        <v>88</v>
      </c>
      <c r="M302" t="s">
        <v>89</v>
      </c>
      <c r="N302">
        <v>2</v>
      </c>
      <c r="O302" s="1">
        <v>44761.41915509259</v>
      </c>
      <c r="P302" s="1">
        <v>44761.454479166663</v>
      </c>
      <c r="Q302">
        <v>2857</v>
      </c>
      <c r="R302">
        <v>195</v>
      </c>
      <c r="S302" t="b">
        <v>0</v>
      </c>
      <c r="T302" t="s">
        <v>90</v>
      </c>
      <c r="U302" t="b">
        <v>0</v>
      </c>
      <c r="V302" t="s">
        <v>188</v>
      </c>
      <c r="W302" s="1">
        <v>44761.449166666665</v>
      </c>
      <c r="X302">
        <v>74</v>
      </c>
      <c r="Y302">
        <v>21</v>
      </c>
      <c r="Z302">
        <v>0</v>
      </c>
      <c r="AA302">
        <v>21</v>
      </c>
      <c r="AB302">
        <v>0</v>
      </c>
      <c r="AC302">
        <v>1</v>
      </c>
      <c r="AD302">
        <v>7</v>
      </c>
      <c r="AE302">
        <v>0</v>
      </c>
      <c r="AF302">
        <v>0</v>
      </c>
      <c r="AG302">
        <v>0</v>
      </c>
      <c r="AH302" t="s">
        <v>193</v>
      </c>
      <c r="AI302" s="1">
        <v>44761.454479166663</v>
      </c>
      <c r="AJ302">
        <v>121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791</v>
      </c>
      <c r="BG302">
        <v>50</v>
      </c>
      <c r="BH302" t="s">
        <v>94</v>
      </c>
    </row>
    <row r="303" spans="1:60">
      <c r="A303" t="s">
        <v>806</v>
      </c>
      <c r="B303" t="s">
        <v>82</v>
      </c>
      <c r="C303" t="s">
        <v>575</v>
      </c>
      <c r="D303" t="s">
        <v>84</v>
      </c>
      <c r="E303" s="2" t="str">
        <f>HYPERLINK("capsilon://?command=openfolder&amp;siteaddress=FAM.docvelocity-na8.net&amp;folderid=FX84A4831D-66AD-8BFB-2663-DA357330187A","FX22067677")</f>
        <v>FX22067677</v>
      </c>
      <c r="F303" t="s">
        <v>19</v>
      </c>
      <c r="G303" t="s">
        <v>19</v>
      </c>
      <c r="H303" t="s">
        <v>85</v>
      </c>
      <c r="I303" t="s">
        <v>807</v>
      </c>
      <c r="J303">
        <v>67</v>
      </c>
      <c r="K303" t="s">
        <v>87</v>
      </c>
      <c r="L303" t="s">
        <v>88</v>
      </c>
      <c r="M303" t="s">
        <v>89</v>
      </c>
      <c r="N303">
        <v>2</v>
      </c>
      <c r="O303" s="1">
        <v>44761.419618055559</v>
      </c>
      <c r="P303" s="1">
        <v>44761.455601851849</v>
      </c>
      <c r="Q303">
        <v>2845</v>
      </c>
      <c r="R303">
        <v>264</v>
      </c>
      <c r="S303" t="b">
        <v>0</v>
      </c>
      <c r="T303" t="s">
        <v>90</v>
      </c>
      <c r="U303" t="b">
        <v>0</v>
      </c>
      <c r="V303" t="s">
        <v>188</v>
      </c>
      <c r="W303" s="1">
        <v>44761.451122685183</v>
      </c>
      <c r="X303">
        <v>168</v>
      </c>
      <c r="Y303">
        <v>52</v>
      </c>
      <c r="Z303">
        <v>0</v>
      </c>
      <c r="AA303">
        <v>52</v>
      </c>
      <c r="AB303">
        <v>0</v>
      </c>
      <c r="AC303">
        <v>5</v>
      </c>
      <c r="AD303">
        <v>15</v>
      </c>
      <c r="AE303">
        <v>0</v>
      </c>
      <c r="AF303">
        <v>0</v>
      </c>
      <c r="AG303">
        <v>0</v>
      </c>
      <c r="AH303" t="s">
        <v>193</v>
      </c>
      <c r="AI303" s="1">
        <v>44761.455601851849</v>
      </c>
      <c r="AJ303">
        <v>96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15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791</v>
      </c>
      <c r="BG303">
        <v>51</v>
      </c>
      <c r="BH303" t="s">
        <v>94</v>
      </c>
    </row>
    <row r="304" spans="1:60">
      <c r="A304" t="s">
        <v>808</v>
      </c>
      <c r="B304" t="s">
        <v>82</v>
      </c>
      <c r="C304" t="s">
        <v>809</v>
      </c>
      <c r="D304" t="s">
        <v>84</v>
      </c>
      <c r="E304" s="2" t="str">
        <f>HYPERLINK("capsilon://?command=openfolder&amp;siteaddress=FAM.docvelocity-na8.net&amp;folderid=FXF35DB9B8-7E6A-1E3D-D112-B0EAE94DA963","FX2207951")</f>
        <v>FX2207951</v>
      </c>
      <c r="F304" t="s">
        <v>19</v>
      </c>
      <c r="G304" t="s">
        <v>19</v>
      </c>
      <c r="H304" t="s">
        <v>85</v>
      </c>
      <c r="I304" t="s">
        <v>810</v>
      </c>
      <c r="J304">
        <v>67</v>
      </c>
      <c r="K304" t="s">
        <v>87</v>
      </c>
      <c r="L304" t="s">
        <v>88</v>
      </c>
      <c r="M304" t="s">
        <v>89</v>
      </c>
      <c r="N304">
        <v>2</v>
      </c>
      <c r="O304" s="1">
        <v>44761.43922453704</v>
      </c>
      <c r="P304" s="1">
        <v>44761.455879629626</v>
      </c>
      <c r="Q304">
        <v>1381</v>
      </c>
      <c r="R304">
        <v>58</v>
      </c>
      <c r="S304" t="b">
        <v>0</v>
      </c>
      <c r="T304" t="s">
        <v>90</v>
      </c>
      <c r="U304" t="b">
        <v>0</v>
      </c>
      <c r="V304" t="s">
        <v>188</v>
      </c>
      <c r="W304" s="1">
        <v>44761.451493055552</v>
      </c>
      <c r="X304">
        <v>32</v>
      </c>
      <c r="Y304">
        <v>0</v>
      </c>
      <c r="Z304">
        <v>0</v>
      </c>
      <c r="AA304">
        <v>0</v>
      </c>
      <c r="AB304">
        <v>52</v>
      </c>
      <c r="AC304">
        <v>0</v>
      </c>
      <c r="AD304">
        <v>67</v>
      </c>
      <c r="AE304">
        <v>0</v>
      </c>
      <c r="AF304">
        <v>0</v>
      </c>
      <c r="AG304">
        <v>0</v>
      </c>
      <c r="AH304" t="s">
        <v>193</v>
      </c>
      <c r="AI304" s="1">
        <v>44761.455879629626</v>
      </c>
      <c r="AJ304">
        <v>23</v>
      </c>
      <c r="AK304">
        <v>0</v>
      </c>
      <c r="AL304">
        <v>0</v>
      </c>
      <c r="AM304">
        <v>0</v>
      </c>
      <c r="AN304">
        <v>52</v>
      </c>
      <c r="AO304">
        <v>0</v>
      </c>
      <c r="AP304">
        <v>67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791</v>
      </c>
      <c r="BG304">
        <v>23</v>
      </c>
      <c r="BH304" t="s">
        <v>94</v>
      </c>
    </row>
    <row r="305" spans="1:60">
      <c r="A305" t="s">
        <v>811</v>
      </c>
      <c r="B305" t="s">
        <v>82</v>
      </c>
      <c r="C305" t="s">
        <v>809</v>
      </c>
      <c r="D305" t="s">
        <v>84</v>
      </c>
      <c r="E305" s="2" t="str">
        <f>HYPERLINK("capsilon://?command=openfolder&amp;siteaddress=FAM.docvelocity-na8.net&amp;folderid=FXF35DB9B8-7E6A-1E3D-D112-B0EAE94DA963","FX2207951")</f>
        <v>FX2207951</v>
      </c>
      <c r="F305" t="s">
        <v>19</v>
      </c>
      <c r="G305" t="s">
        <v>19</v>
      </c>
      <c r="H305" t="s">
        <v>85</v>
      </c>
      <c r="I305" t="s">
        <v>812</v>
      </c>
      <c r="J305">
        <v>67</v>
      </c>
      <c r="K305" t="s">
        <v>87</v>
      </c>
      <c r="L305" t="s">
        <v>88</v>
      </c>
      <c r="M305" t="s">
        <v>89</v>
      </c>
      <c r="N305">
        <v>2</v>
      </c>
      <c r="O305" s="1">
        <v>44761.439293981479</v>
      </c>
      <c r="P305" s="1">
        <v>44761.456793981481</v>
      </c>
      <c r="Q305">
        <v>1313</v>
      </c>
      <c r="R305">
        <v>199</v>
      </c>
      <c r="S305" t="b">
        <v>0</v>
      </c>
      <c r="T305" t="s">
        <v>90</v>
      </c>
      <c r="U305" t="b">
        <v>0</v>
      </c>
      <c r="V305" t="s">
        <v>188</v>
      </c>
      <c r="W305" s="1">
        <v>44761.455381944441</v>
      </c>
      <c r="X305">
        <v>72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15</v>
      </c>
      <c r="AE305">
        <v>0</v>
      </c>
      <c r="AF305">
        <v>0</v>
      </c>
      <c r="AG305">
        <v>0</v>
      </c>
      <c r="AH305" t="s">
        <v>193</v>
      </c>
      <c r="AI305" s="1">
        <v>44761.456793981481</v>
      </c>
      <c r="AJ305">
        <v>78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15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791</v>
      </c>
      <c r="BG305">
        <v>25</v>
      </c>
      <c r="BH305" t="s">
        <v>94</v>
      </c>
    </row>
    <row r="306" spans="1:60">
      <c r="A306" t="s">
        <v>813</v>
      </c>
      <c r="B306" t="s">
        <v>82</v>
      </c>
      <c r="C306" t="s">
        <v>814</v>
      </c>
      <c r="D306" t="s">
        <v>84</v>
      </c>
      <c r="E306" s="2" t="str">
        <f>HYPERLINK("capsilon://?command=openfolder&amp;siteaddress=FAM.docvelocity-na8.net&amp;folderid=FXBB803DB1-BF11-8C7A-64D9-4F951A5613D9","FX22065641")</f>
        <v>FX22065641</v>
      </c>
      <c r="F306" t="s">
        <v>19</v>
      </c>
      <c r="G306" t="s">
        <v>19</v>
      </c>
      <c r="H306" t="s">
        <v>85</v>
      </c>
      <c r="I306" t="s">
        <v>815</v>
      </c>
      <c r="J306">
        <v>21</v>
      </c>
      <c r="K306" t="s">
        <v>87</v>
      </c>
      <c r="L306" t="s">
        <v>88</v>
      </c>
      <c r="M306" t="s">
        <v>89</v>
      </c>
      <c r="N306">
        <v>2</v>
      </c>
      <c r="O306" s="1">
        <v>44761.444120370368</v>
      </c>
      <c r="P306" s="1">
        <v>44761.457118055558</v>
      </c>
      <c r="Q306">
        <v>1034</v>
      </c>
      <c r="R306">
        <v>89</v>
      </c>
      <c r="S306" t="b">
        <v>0</v>
      </c>
      <c r="T306" t="s">
        <v>90</v>
      </c>
      <c r="U306" t="b">
        <v>0</v>
      </c>
      <c r="V306" t="s">
        <v>188</v>
      </c>
      <c r="W306" s="1">
        <v>44761.456076388888</v>
      </c>
      <c r="X306">
        <v>59</v>
      </c>
      <c r="Y306">
        <v>1</v>
      </c>
      <c r="Z306">
        <v>0</v>
      </c>
      <c r="AA306">
        <v>1</v>
      </c>
      <c r="AB306">
        <v>10</v>
      </c>
      <c r="AC306">
        <v>0</v>
      </c>
      <c r="AD306">
        <v>20</v>
      </c>
      <c r="AE306">
        <v>0</v>
      </c>
      <c r="AF306">
        <v>0</v>
      </c>
      <c r="AG306">
        <v>0</v>
      </c>
      <c r="AH306" t="s">
        <v>193</v>
      </c>
      <c r="AI306" s="1">
        <v>44761.457118055558</v>
      </c>
      <c r="AJ306">
        <v>27</v>
      </c>
      <c r="AK306">
        <v>0</v>
      </c>
      <c r="AL306">
        <v>0</v>
      </c>
      <c r="AM306">
        <v>0</v>
      </c>
      <c r="AN306">
        <v>10</v>
      </c>
      <c r="AO306">
        <v>0</v>
      </c>
      <c r="AP306">
        <v>20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791</v>
      </c>
      <c r="BG306">
        <v>18</v>
      </c>
      <c r="BH306" t="s">
        <v>94</v>
      </c>
    </row>
    <row r="307" spans="1:60">
      <c r="A307" t="s">
        <v>816</v>
      </c>
      <c r="B307" t="s">
        <v>82</v>
      </c>
      <c r="C307" t="s">
        <v>817</v>
      </c>
      <c r="D307" t="s">
        <v>84</v>
      </c>
      <c r="E307" s="2" t="str">
        <f>HYPERLINK("capsilon://?command=openfolder&amp;siteaddress=FAM.docvelocity-na8.net&amp;folderid=FXE4E6AC26-23D8-7539-D9F5-80FCECE1CB1D","FX22049500")</f>
        <v>FX22049500</v>
      </c>
      <c r="F307" t="s">
        <v>19</v>
      </c>
      <c r="G307" t="s">
        <v>19</v>
      </c>
      <c r="H307" t="s">
        <v>85</v>
      </c>
      <c r="I307" t="s">
        <v>818</v>
      </c>
      <c r="J307">
        <v>447</v>
      </c>
      <c r="K307" t="s">
        <v>87</v>
      </c>
      <c r="L307" t="s">
        <v>88</v>
      </c>
      <c r="M307" t="s">
        <v>89</v>
      </c>
      <c r="N307">
        <v>2</v>
      </c>
      <c r="O307" s="1">
        <v>44761.450902777775</v>
      </c>
      <c r="P307" s="1">
        <v>44762.534409722219</v>
      </c>
      <c r="Q307">
        <v>92281</v>
      </c>
      <c r="R307">
        <v>1334</v>
      </c>
      <c r="S307" t="b">
        <v>0</v>
      </c>
      <c r="T307" t="s">
        <v>90</v>
      </c>
      <c r="U307" t="b">
        <v>0</v>
      </c>
      <c r="V307" t="s">
        <v>819</v>
      </c>
      <c r="W307" s="1">
        <v>44762.520069444443</v>
      </c>
      <c r="X307">
        <v>521</v>
      </c>
      <c r="Y307">
        <v>52</v>
      </c>
      <c r="Z307">
        <v>0</v>
      </c>
      <c r="AA307">
        <v>52</v>
      </c>
      <c r="AB307">
        <v>380</v>
      </c>
      <c r="AC307">
        <v>14</v>
      </c>
      <c r="AD307">
        <v>395</v>
      </c>
      <c r="AE307">
        <v>0</v>
      </c>
      <c r="AF307">
        <v>0</v>
      </c>
      <c r="AG307">
        <v>0</v>
      </c>
      <c r="AH307" t="s">
        <v>92</v>
      </c>
      <c r="AI307" s="1">
        <v>44762.534409722219</v>
      </c>
      <c r="AJ307">
        <v>289</v>
      </c>
      <c r="AK307">
        <v>2</v>
      </c>
      <c r="AL307">
        <v>0</v>
      </c>
      <c r="AM307">
        <v>2</v>
      </c>
      <c r="AN307">
        <v>380</v>
      </c>
      <c r="AO307">
        <v>2</v>
      </c>
      <c r="AP307">
        <v>393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791</v>
      </c>
      <c r="BG307">
        <v>1560</v>
      </c>
      <c r="BH307" t="s">
        <v>275</v>
      </c>
    </row>
    <row r="308" spans="1:60">
      <c r="A308" t="s">
        <v>820</v>
      </c>
      <c r="B308" t="s">
        <v>82</v>
      </c>
      <c r="C308" t="s">
        <v>135</v>
      </c>
      <c r="D308" t="s">
        <v>84</v>
      </c>
      <c r="E308" s="2" t="str">
        <f>HYPERLINK("capsilon://?command=openfolder&amp;siteaddress=FAM.docvelocity-na8.net&amp;folderid=FXF77A64E8-FEE3-2B5A-6D23-AA3F9B9B9C56","FX22062502")</f>
        <v>FX22062502</v>
      </c>
      <c r="F308" t="s">
        <v>19</v>
      </c>
      <c r="G308" t="s">
        <v>19</v>
      </c>
      <c r="H308" t="s">
        <v>85</v>
      </c>
      <c r="I308" t="s">
        <v>821</v>
      </c>
      <c r="J308">
        <v>30</v>
      </c>
      <c r="K308" t="s">
        <v>87</v>
      </c>
      <c r="L308" t="s">
        <v>88</v>
      </c>
      <c r="M308" t="s">
        <v>89</v>
      </c>
      <c r="N308">
        <v>2</v>
      </c>
      <c r="O308" s="1">
        <v>44761.451608796298</v>
      </c>
      <c r="P308" s="1">
        <v>44761.459513888891</v>
      </c>
      <c r="Q308">
        <v>515</v>
      </c>
      <c r="R308">
        <v>168</v>
      </c>
      <c r="S308" t="b">
        <v>0</v>
      </c>
      <c r="T308" t="s">
        <v>90</v>
      </c>
      <c r="U308" t="b">
        <v>0</v>
      </c>
      <c r="V308" t="s">
        <v>188</v>
      </c>
      <c r="W308" s="1">
        <v>44761.457881944443</v>
      </c>
      <c r="X308">
        <v>117</v>
      </c>
      <c r="Y308">
        <v>10</v>
      </c>
      <c r="Z308">
        <v>0</v>
      </c>
      <c r="AA308">
        <v>10</v>
      </c>
      <c r="AB308">
        <v>0</v>
      </c>
      <c r="AC308">
        <v>0</v>
      </c>
      <c r="AD308">
        <v>20</v>
      </c>
      <c r="AE308">
        <v>0</v>
      </c>
      <c r="AF308">
        <v>0</v>
      </c>
      <c r="AG308">
        <v>0</v>
      </c>
      <c r="AH308" t="s">
        <v>193</v>
      </c>
      <c r="AI308" s="1">
        <v>44761.459513888891</v>
      </c>
      <c r="AJ308">
        <v>51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20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791</v>
      </c>
      <c r="BG308">
        <v>11</v>
      </c>
      <c r="BH308" t="s">
        <v>94</v>
      </c>
    </row>
    <row r="309" spans="1:60">
      <c r="A309" t="s">
        <v>822</v>
      </c>
      <c r="B309" t="s">
        <v>82</v>
      </c>
      <c r="C309" t="s">
        <v>135</v>
      </c>
      <c r="D309" t="s">
        <v>84</v>
      </c>
      <c r="E309" s="2" t="str">
        <f>HYPERLINK("capsilon://?command=openfolder&amp;siteaddress=FAM.docvelocity-na8.net&amp;folderid=FXF77A64E8-FEE3-2B5A-6D23-AA3F9B9B9C56","FX22062502")</f>
        <v>FX22062502</v>
      </c>
      <c r="F309" t="s">
        <v>19</v>
      </c>
      <c r="G309" t="s">
        <v>19</v>
      </c>
      <c r="H309" t="s">
        <v>85</v>
      </c>
      <c r="I309" t="s">
        <v>823</v>
      </c>
      <c r="J309">
        <v>21</v>
      </c>
      <c r="K309" t="s">
        <v>87</v>
      </c>
      <c r="L309" t="s">
        <v>88</v>
      </c>
      <c r="M309" t="s">
        <v>89</v>
      </c>
      <c r="N309">
        <v>2</v>
      </c>
      <c r="O309" s="1">
        <v>44761.452141203707</v>
      </c>
      <c r="P309" s="1">
        <v>44761.45994212963</v>
      </c>
      <c r="Q309">
        <v>614</v>
      </c>
      <c r="R309">
        <v>60</v>
      </c>
      <c r="S309" t="b">
        <v>0</v>
      </c>
      <c r="T309" t="s">
        <v>90</v>
      </c>
      <c r="U309" t="b">
        <v>0</v>
      </c>
      <c r="V309" t="s">
        <v>188</v>
      </c>
      <c r="W309" s="1">
        <v>44761.458171296297</v>
      </c>
      <c r="X309">
        <v>24</v>
      </c>
      <c r="Y309">
        <v>0</v>
      </c>
      <c r="Z309">
        <v>0</v>
      </c>
      <c r="AA309">
        <v>0</v>
      </c>
      <c r="AB309">
        <v>10</v>
      </c>
      <c r="AC309">
        <v>0</v>
      </c>
      <c r="AD309">
        <v>21</v>
      </c>
      <c r="AE309">
        <v>0</v>
      </c>
      <c r="AF309">
        <v>0</v>
      </c>
      <c r="AG309">
        <v>0</v>
      </c>
      <c r="AH309" t="s">
        <v>193</v>
      </c>
      <c r="AI309" s="1">
        <v>44761.45994212963</v>
      </c>
      <c r="AJ309">
        <v>36</v>
      </c>
      <c r="AK309">
        <v>0</v>
      </c>
      <c r="AL309">
        <v>0</v>
      </c>
      <c r="AM309">
        <v>0</v>
      </c>
      <c r="AN309">
        <v>10</v>
      </c>
      <c r="AO309">
        <v>0</v>
      </c>
      <c r="AP309">
        <v>21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791</v>
      </c>
      <c r="BG309">
        <v>11</v>
      </c>
      <c r="BH309" t="s">
        <v>94</v>
      </c>
    </row>
    <row r="310" spans="1:60">
      <c r="A310" t="s">
        <v>824</v>
      </c>
      <c r="B310" t="s">
        <v>82</v>
      </c>
      <c r="C310" t="s">
        <v>825</v>
      </c>
      <c r="D310" t="s">
        <v>84</v>
      </c>
      <c r="E310" s="2" t="str">
        <f>HYPERLINK("capsilon://?command=openfolder&amp;siteaddress=FAM.docvelocity-na8.net&amp;folderid=FX67682D8E-BEC2-1342-62EB-16695635EF2C","FX22073261")</f>
        <v>FX22073261</v>
      </c>
      <c r="F310" t="s">
        <v>19</v>
      </c>
      <c r="G310" t="s">
        <v>19</v>
      </c>
      <c r="H310" t="s">
        <v>85</v>
      </c>
      <c r="I310" t="s">
        <v>826</v>
      </c>
      <c r="J310">
        <v>30</v>
      </c>
      <c r="K310" t="s">
        <v>87</v>
      </c>
      <c r="L310" t="s">
        <v>88</v>
      </c>
      <c r="M310" t="s">
        <v>89</v>
      </c>
      <c r="N310">
        <v>2</v>
      </c>
      <c r="O310" s="1">
        <v>44761.453703703701</v>
      </c>
      <c r="P310" s="1">
        <v>44761.460381944446</v>
      </c>
      <c r="Q310">
        <v>494</v>
      </c>
      <c r="R310">
        <v>83</v>
      </c>
      <c r="S310" t="b">
        <v>0</v>
      </c>
      <c r="T310" t="s">
        <v>90</v>
      </c>
      <c r="U310" t="b">
        <v>0</v>
      </c>
      <c r="V310" t="s">
        <v>188</v>
      </c>
      <c r="W310" s="1">
        <v>44761.458715277775</v>
      </c>
      <c r="X310">
        <v>46</v>
      </c>
      <c r="Y310">
        <v>10</v>
      </c>
      <c r="Z310">
        <v>0</v>
      </c>
      <c r="AA310">
        <v>10</v>
      </c>
      <c r="AB310">
        <v>0</v>
      </c>
      <c r="AC310">
        <v>1</v>
      </c>
      <c r="AD310">
        <v>20</v>
      </c>
      <c r="AE310">
        <v>0</v>
      </c>
      <c r="AF310">
        <v>0</v>
      </c>
      <c r="AG310">
        <v>0</v>
      </c>
      <c r="AH310" t="s">
        <v>193</v>
      </c>
      <c r="AI310" s="1">
        <v>44761.460381944446</v>
      </c>
      <c r="AJ310">
        <v>37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20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791</v>
      </c>
      <c r="BG310">
        <v>9</v>
      </c>
      <c r="BH310" t="s">
        <v>94</v>
      </c>
    </row>
    <row r="311" spans="1:60">
      <c r="A311" t="s">
        <v>827</v>
      </c>
      <c r="B311" t="s">
        <v>82</v>
      </c>
      <c r="C311" t="s">
        <v>825</v>
      </c>
      <c r="D311" t="s">
        <v>84</v>
      </c>
      <c r="E311" s="2" t="str">
        <f>HYPERLINK("capsilon://?command=openfolder&amp;siteaddress=FAM.docvelocity-na8.net&amp;folderid=FX67682D8E-BEC2-1342-62EB-16695635EF2C","FX22073261")</f>
        <v>FX22073261</v>
      </c>
      <c r="F311" t="s">
        <v>19</v>
      </c>
      <c r="G311" t="s">
        <v>19</v>
      </c>
      <c r="H311" t="s">
        <v>85</v>
      </c>
      <c r="I311" t="s">
        <v>828</v>
      </c>
      <c r="J311">
        <v>30</v>
      </c>
      <c r="K311" t="s">
        <v>87</v>
      </c>
      <c r="L311" t="s">
        <v>88</v>
      </c>
      <c r="M311" t="s">
        <v>89</v>
      </c>
      <c r="N311">
        <v>2</v>
      </c>
      <c r="O311" s="1">
        <v>44761.454918981479</v>
      </c>
      <c r="P311" s="1">
        <v>44761.460729166669</v>
      </c>
      <c r="Q311">
        <v>429</v>
      </c>
      <c r="R311">
        <v>73</v>
      </c>
      <c r="S311" t="b">
        <v>0</v>
      </c>
      <c r="T311" t="s">
        <v>90</v>
      </c>
      <c r="U311" t="b">
        <v>0</v>
      </c>
      <c r="V311" t="s">
        <v>188</v>
      </c>
      <c r="W311" s="1">
        <v>44761.459224537037</v>
      </c>
      <c r="X311">
        <v>44</v>
      </c>
      <c r="Y311">
        <v>10</v>
      </c>
      <c r="Z311">
        <v>0</v>
      </c>
      <c r="AA311">
        <v>10</v>
      </c>
      <c r="AB311">
        <v>0</v>
      </c>
      <c r="AC311">
        <v>1</v>
      </c>
      <c r="AD311">
        <v>20</v>
      </c>
      <c r="AE311">
        <v>0</v>
      </c>
      <c r="AF311">
        <v>0</v>
      </c>
      <c r="AG311">
        <v>0</v>
      </c>
      <c r="AH311" t="s">
        <v>193</v>
      </c>
      <c r="AI311" s="1">
        <v>44761.460729166669</v>
      </c>
      <c r="AJ311">
        <v>29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20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791</v>
      </c>
      <c r="BG311">
        <v>8</v>
      </c>
      <c r="BH311" t="s">
        <v>94</v>
      </c>
    </row>
    <row r="312" spans="1:60">
      <c r="A312" t="s">
        <v>829</v>
      </c>
      <c r="B312" t="s">
        <v>82</v>
      </c>
      <c r="C312" t="s">
        <v>830</v>
      </c>
      <c r="D312" t="s">
        <v>84</v>
      </c>
      <c r="E312" s="2" t="str">
        <f>HYPERLINK("capsilon://?command=openfolder&amp;siteaddress=FAM.docvelocity-na8.net&amp;folderid=FXF1D61D19-CAF1-0C74-60C4-D8CD2A167FCF","FX22065400")</f>
        <v>FX22065400</v>
      </c>
      <c r="F312" t="s">
        <v>19</v>
      </c>
      <c r="G312" t="s">
        <v>19</v>
      </c>
      <c r="H312" t="s">
        <v>85</v>
      </c>
      <c r="I312" t="s">
        <v>831</v>
      </c>
      <c r="J312">
        <v>67</v>
      </c>
      <c r="K312" t="s">
        <v>87</v>
      </c>
      <c r="L312" t="s">
        <v>88</v>
      </c>
      <c r="M312" t="s">
        <v>89</v>
      </c>
      <c r="N312">
        <v>2</v>
      </c>
      <c r="O312" s="1">
        <v>44761.455358796295</v>
      </c>
      <c r="P312" s="1">
        <v>44761.461655092593</v>
      </c>
      <c r="Q312">
        <v>361</v>
      </c>
      <c r="R312">
        <v>183</v>
      </c>
      <c r="S312" t="b">
        <v>0</v>
      </c>
      <c r="T312" t="s">
        <v>90</v>
      </c>
      <c r="U312" t="b">
        <v>0</v>
      </c>
      <c r="V312" t="s">
        <v>188</v>
      </c>
      <c r="W312" s="1">
        <v>44761.460439814815</v>
      </c>
      <c r="X312">
        <v>104</v>
      </c>
      <c r="Y312">
        <v>52</v>
      </c>
      <c r="Z312">
        <v>0</v>
      </c>
      <c r="AA312">
        <v>52</v>
      </c>
      <c r="AB312">
        <v>0</v>
      </c>
      <c r="AC312">
        <v>5</v>
      </c>
      <c r="AD312">
        <v>15</v>
      </c>
      <c r="AE312">
        <v>0</v>
      </c>
      <c r="AF312">
        <v>0</v>
      </c>
      <c r="AG312">
        <v>0</v>
      </c>
      <c r="AH312" t="s">
        <v>193</v>
      </c>
      <c r="AI312" s="1">
        <v>44761.461655092593</v>
      </c>
      <c r="AJ312">
        <v>79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15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791</v>
      </c>
      <c r="BG312">
        <v>9</v>
      </c>
      <c r="BH312" t="s">
        <v>94</v>
      </c>
    </row>
    <row r="313" spans="1:60">
      <c r="A313" t="s">
        <v>832</v>
      </c>
      <c r="B313" t="s">
        <v>82</v>
      </c>
      <c r="C313" t="s">
        <v>575</v>
      </c>
      <c r="D313" t="s">
        <v>84</v>
      </c>
      <c r="E313" s="2" t="str">
        <f>HYPERLINK("capsilon://?command=openfolder&amp;siteaddress=FAM.docvelocity-na8.net&amp;folderid=FX84A4831D-66AD-8BFB-2663-DA357330187A","FX22067677")</f>
        <v>FX22067677</v>
      </c>
      <c r="F313" t="s">
        <v>19</v>
      </c>
      <c r="G313" t="s">
        <v>19</v>
      </c>
      <c r="H313" t="s">
        <v>85</v>
      </c>
      <c r="I313" t="s">
        <v>833</v>
      </c>
      <c r="J313">
        <v>61</v>
      </c>
      <c r="K313" t="s">
        <v>87</v>
      </c>
      <c r="L313" t="s">
        <v>88</v>
      </c>
      <c r="M313" t="s">
        <v>89</v>
      </c>
      <c r="N313">
        <v>1</v>
      </c>
      <c r="O313" s="1">
        <v>44761.45957175926</v>
      </c>
      <c r="P313" s="1">
        <v>44762.346678240741</v>
      </c>
      <c r="Q313">
        <v>76308</v>
      </c>
      <c r="R313">
        <v>338</v>
      </c>
      <c r="S313" t="b">
        <v>0</v>
      </c>
      <c r="T313" t="s">
        <v>90</v>
      </c>
      <c r="U313" t="b">
        <v>0</v>
      </c>
      <c r="V313" t="s">
        <v>192</v>
      </c>
      <c r="W313" s="1">
        <v>44762.346678240741</v>
      </c>
      <c r="X313">
        <v>42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61</v>
      </c>
      <c r="AE313">
        <v>28</v>
      </c>
      <c r="AF313">
        <v>0</v>
      </c>
      <c r="AG313">
        <v>1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791</v>
      </c>
      <c r="BG313">
        <v>1277</v>
      </c>
      <c r="BH313" t="s">
        <v>275</v>
      </c>
    </row>
    <row r="314" spans="1:60">
      <c r="A314" t="s">
        <v>834</v>
      </c>
      <c r="B314" t="s">
        <v>82</v>
      </c>
      <c r="C314" t="s">
        <v>575</v>
      </c>
      <c r="D314" t="s">
        <v>84</v>
      </c>
      <c r="E314" s="2" t="str">
        <f>HYPERLINK("capsilon://?command=openfolder&amp;siteaddress=FAM.docvelocity-na8.net&amp;folderid=FX84A4831D-66AD-8BFB-2663-DA357330187A","FX22067677")</f>
        <v>FX22067677</v>
      </c>
      <c r="F314" t="s">
        <v>19</v>
      </c>
      <c r="G314" t="s">
        <v>19</v>
      </c>
      <c r="H314" t="s">
        <v>85</v>
      </c>
      <c r="I314" t="s">
        <v>835</v>
      </c>
      <c r="J314">
        <v>56</v>
      </c>
      <c r="K314" t="s">
        <v>87</v>
      </c>
      <c r="L314" t="s">
        <v>88</v>
      </c>
      <c r="M314" t="s">
        <v>89</v>
      </c>
      <c r="N314">
        <v>2</v>
      </c>
      <c r="O314" s="1">
        <v>44761.459814814814</v>
      </c>
      <c r="P314" s="1">
        <v>44762.464907407404</v>
      </c>
      <c r="Q314">
        <v>85999</v>
      </c>
      <c r="R314">
        <v>841</v>
      </c>
      <c r="S314" t="b">
        <v>0</v>
      </c>
      <c r="T314" t="s">
        <v>90</v>
      </c>
      <c r="U314" t="b">
        <v>0</v>
      </c>
      <c r="V314" t="s">
        <v>192</v>
      </c>
      <c r="W314" s="1">
        <v>44762.463784722226</v>
      </c>
      <c r="X314">
        <v>173</v>
      </c>
      <c r="Y314">
        <v>13</v>
      </c>
      <c r="Z314">
        <v>0</v>
      </c>
      <c r="AA314">
        <v>13</v>
      </c>
      <c r="AB314">
        <v>0</v>
      </c>
      <c r="AC314">
        <v>0</v>
      </c>
      <c r="AD314">
        <v>43</v>
      </c>
      <c r="AE314">
        <v>0</v>
      </c>
      <c r="AF314">
        <v>0</v>
      </c>
      <c r="AG314">
        <v>0</v>
      </c>
      <c r="AH314" t="s">
        <v>193</v>
      </c>
      <c r="AI314" s="1">
        <v>44762.464907407404</v>
      </c>
      <c r="AJ314">
        <v>74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43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791</v>
      </c>
      <c r="BG314">
        <v>1447</v>
      </c>
      <c r="BH314" t="s">
        <v>275</v>
      </c>
    </row>
    <row r="315" spans="1:60">
      <c r="A315" t="s">
        <v>836</v>
      </c>
      <c r="B315" t="s">
        <v>82</v>
      </c>
      <c r="C315" t="s">
        <v>575</v>
      </c>
      <c r="D315" t="s">
        <v>84</v>
      </c>
      <c r="E315" s="2" t="str">
        <f>HYPERLINK("capsilon://?command=openfolder&amp;siteaddress=FAM.docvelocity-na8.net&amp;folderid=FX84A4831D-66AD-8BFB-2663-DA357330187A","FX22067677")</f>
        <v>FX22067677</v>
      </c>
      <c r="F315" t="s">
        <v>19</v>
      </c>
      <c r="G315" t="s">
        <v>19</v>
      </c>
      <c r="H315" t="s">
        <v>85</v>
      </c>
      <c r="I315" t="s">
        <v>837</v>
      </c>
      <c r="J315">
        <v>56</v>
      </c>
      <c r="K315" t="s">
        <v>87</v>
      </c>
      <c r="L315" t="s">
        <v>88</v>
      </c>
      <c r="M315" t="s">
        <v>89</v>
      </c>
      <c r="N315">
        <v>2</v>
      </c>
      <c r="O315" s="1">
        <v>44761.460138888891</v>
      </c>
      <c r="P315" s="1">
        <v>44762.469872685186</v>
      </c>
      <c r="Q315">
        <v>86909</v>
      </c>
      <c r="R315">
        <v>332</v>
      </c>
      <c r="S315" t="b">
        <v>0</v>
      </c>
      <c r="T315" t="s">
        <v>90</v>
      </c>
      <c r="U315" t="b">
        <v>0</v>
      </c>
      <c r="V315" t="s">
        <v>192</v>
      </c>
      <c r="W315" s="1">
        <v>44762.465185185189</v>
      </c>
      <c r="X315">
        <v>121</v>
      </c>
      <c r="Y315">
        <v>11</v>
      </c>
      <c r="Z315">
        <v>0</v>
      </c>
      <c r="AA315">
        <v>11</v>
      </c>
      <c r="AB315">
        <v>0</v>
      </c>
      <c r="AC315">
        <v>0</v>
      </c>
      <c r="AD315">
        <v>45</v>
      </c>
      <c r="AE315">
        <v>0</v>
      </c>
      <c r="AF315">
        <v>0</v>
      </c>
      <c r="AG315">
        <v>0</v>
      </c>
      <c r="AH315" t="s">
        <v>193</v>
      </c>
      <c r="AI315" s="1">
        <v>44762.469872685186</v>
      </c>
      <c r="AJ315">
        <v>68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45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791</v>
      </c>
      <c r="BG315">
        <v>1454</v>
      </c>
      <c r="BH315" t="s">
        <v>275</v>
      </c>
    </row>
    <row r="316" spans="1:60">
      <c r="A316" t="s">
        <v>838</v>
      </c>
      <c r="B316" t="s">
        <v>82</v>
      </c>
      <c r="C316" t="s">
        <v>575</v>
      </c>
      <c r="D316" t="s">
        <v>84</v>
      </c>
      <c r="E316" s="2" t="str">
        <f>HYPERLINK("capsilon://?command=openfolder&amp;siteaddress=FAM.docvelocity-na8.net&amp;folderid=FX84A4831D-66AD-8BFB-2663-DA357330187A","FX22067677")</f>
        <v>FX22067677</v>
      </c>
      <c r="F316" t="s">
        <v>19</v>
      </c>
      <c r="G316" t="s">
        <v>19</v>
      </c>
      <c r="H316" t="s">
        <v>85</v>
      </c>
      <c r="I316" t="s">
        <v>839</v>
      </c>
      <c r="J316">
        <v>56</v>
      </c>
      <c r="K316" t="s">
        <v>87</v>
      </c>
      <c r="L316" t="s">
        <v>88</v>
      </c>
      <c r="M316" t="s">
        <v>89</v>
      </c>
      <c r="N316">
        <v>2</v>
      </c>
      <c r="O316" s="1">
        <v>44761.460543981484</v>
      </c>
      <c r="P316" s="1">
        <v>44762.470648148148</v>
      </c>
      <c r="Q316">
        <v>86963</v>
      </c>
      <c r="R316">
        <v>310</v>
      </c>
      <c r="S316" t="b">
        <v>0</v>
      </c>
      <c r="T316" t="s">
        <v>90</v>
      </c>
      <c r="U316" t="b">
        <v>0</v>
      </c>
      <c r="V316" t="s">
        <v>192</v>
      </c>
      <c r="W316" s="1">
        <v>44762.466412037036</v>
      </c>
      <c r="X316">
        <v>106</v>
      </c>
      <c r="Y316">
        <v>11</v>
      </c>
      <c r="Z316">
        <v>0</v>
      </c>
      <c r="AA316">
        <v>11</v>
      </c>
      <c r="AB316">
        <v>0</v>
      </c>
      <c r="AC316">
        <v>0</v>
      </c>
      <c r="AD316">
        <v>45</v>
      </c>
      <c r="AE316">
        <v>0</v>
      </c>
      <c r="AF316">
        <v>0</v>
      </c>
      <c r="AG316">
        <v>0</v>
      </c>
      <c r="AH316" t="s">
        <v>193</v>
      </c>
      <c r="AI316" s="1">
        <v>44762.470648148148</v>
      </c>
      <c r="AJ316">
        <v>66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45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791</v>
      </c>
      <c r="BG316">
        <v>1454</v>
      </c>
      <c r="BH316" t="s">
        <v>275</v>
      </c>
    </row>
    <row r="317" spans="1:60">
      <c r="A317" t="s">
        <v>840</v>
      </c>
      <c r="B317" t="s">
        <v>82</v>
      </c>
      <c r="C317" t="s">
        <v>785</v>
      </c>
      <c r="D317" t="s">
        <v>84</v>
      </c>
      <c r="E317" s="2" t="str">
        <f>HYPERLINK("capsilon://?command=openfolder&amp;siteaddress=FAM.docvelocity-na8.net&amp;folderid=FXF1444DC0-98D6-6164-F021-C10BBA64A86F","FX22068949")</f>
        <v>FX22068949</v>
      </c>
      <c r="F317" t="s">
        <v>19</v>
      </c>
      <c r="G317" t="s">
        <v>19</v>
      </c>
      <c r="H317" t="s">
        <v>85</v>
      </c>
      <c r="I317" t="s">
        <v>788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44761.515659722223</v>
      </c>
      <c r="P317" s="1">
        <v>44761.571481481478</v>
      </c>
      <c r="Q317">
        <v>4158</v>
      </c>
      <c r="R317">
        <v>665</v>
      </c>
      <c r="S317" t="b">
        <v>0</v>
      </c>
      <c r="T317" t="s">
        <v>90</v>
      </c>
      <c r="U317" t="b">
        <v>1</v>
      </c>
      <c r="V317" t="s">
        <v>105</v>
      </c>
      <c r="W317" s="1">
        <v>44761.523449074077</v>
      </c>
      <c r="X317">
        <v>463</v>
      </c>
      <c r="Y317">
        <v>37</v>
      </c>
      <c r="Z317">
        <v>0</v>
      </c>
      <c r="AA317">
        <v>37</v>
      </c>
      <c r="AB317">
        <v>0</v>
      </c>
      <c r="AC317">
        <v>33</v>
      </c>
      <c r="AD317">
        <v>-37</v>
      </c>
      <c r="AE317">
        <v>0</v>
      </c>
      <c r="AF317">
        <v>0</v>
      </c>
      <c r="AG317">
        <v>0</v>
      </c>
      <c r="AH317" t="s">
        <v>92</v>
      </c>
      <c r="AI317" s="1">
        <v>44761.571481481478</v>
      </c>
      <c r="AJ317">
        <v>77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-37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791</v>
      </c>
      <c r="BG317">
        <v>80</v>
      </c>
      <c r="BH317" t="s">
        <v>94</v>
      </c>
    </row>
    <row r="318" spans="1:60">
      <c r="A318" t="s">
        <v>841</v>
      </c>
      <c r="B318" t="s">
        <v>82</v>
      </c>
      <c r="C318" t="s">
        <v>842</v>
      </c>
      <c r="D318" t="s">
        <v>84</v>
      </c>
      <c r="E318" s="2" t="str">
        <f>HYPERLINK("capsilon://?command=openfolder&amp;siteaddress=FAM.docvelocity-na8.net&amp;folderid=FX1EA5ABBF-CC46-8EE9-A81B-3F66CB987952","FX22071759")</f>
        <v>FX22071759</v>
      </c>
      <c r="F318" t="s">
        <v>19</v>
      </c>
      <c r="G318" t="s">
        <v>19</v>
      </c>
      <c r="H318" t="s">
        <v>85</v>
      </c>
      <c r="I318" t="s">
        <v>843</v>
      </c>
      <c r="J318">
        <v>56</v>
      </c>
      <c r="K318" t="s">
        <v>87</v>
      </c>
      <c r="L318" t="s">
        <v>88</v>
      </c>
      <c r="M318" t="s">
        <v>89</v>
      </c>
      <c r="N318">
        <v>2</v>
      </c>
      <c r="O318" s="1">
        <v>44761.52175925926</v>
      </c>
      <c r="P318" s="1">
        <v>44761.572418981479</v>
      </c>
      <c r="Q318">
        <v>4095</v>
      </c>
      <c r="R318">
        <v>282</v>
      </c>
      <c r="S318" t="b">
        <v>0</v>
      </c>
      <c r="T318" t="s">
        <v>90</v>
      </c>
      <c r="U318" t="b">
        <v>0</v>
      </c>
      <c r="V318" t="s">
        <v>158</v>
      </c>
      <c r="W318" s="1">
        <v>44761.538472222222</v>
      </c>
      <c r="X318">
        <v>202</v>
      </c>
      <c r="Y318">
        <v>42</v>
      </c>
      <c r="Z318">
        <v>0</v>
      </c>
      <c r="AA318">
        <v>42</v>
      </c>
      <c r="AB318">
        <v>0</v>
      </c>
      <c r="AC318">
        <v>1</v>
      </c>
      <c r="AD318">
        <v>14</v>
      </c>
      <c r="AE318">
        <v>0</v>
      </c>
      <c r="AF318">
        <v>0</v>
      </c>
      <c r="AG318">
        <v>0</v>
      </c>
      <c r="AH318" t="s">
        <v>92</v>
      </c>
      <c r="AI318" s="1">
        <v>44761.572418981479</v>
      </c>
      <c r="AJ318">
        <v>80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14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791</v>
      </c>
      <c r="BG318">
        <v>72</v>
      </c>
      <c r="BH318" t="s">
        <v>94</v>
      </c>
    </row>
    <row r="319" spans="1:60">
      <c r="A319" t="s">
        <v>844</v>
      </c>
      <c r="B319" t="s">
        <v>82</v>
      </c>
      <c r="C319" t="s">
        <v>842</v>
      </c>
      <c r="D319" t="s">
        <v>84</v>
      </c>
      <c r="E319" s="2" t="str">
        <f>HYPERLINK("capsilon://?command=openfolder&amp;siteaddress=FAM.docvelocity-na8.net&amp;folderid=FX1EA5ABBF-CC46-8EE9-A81B-3F66CB987952","FX22071759")</f>
        <v>FX22071759</v>
      </c>
      <c r="F319" t="s">
        <v>19</v>
      </c>
      <c r="G319" t="s">
        <v>19</v>
      </c>
      <c r="H319" t="s">
        <v>85</v>
      </c>
      <c r="I319" t="s">
        <v>845</v>
      </c>
      <c r="J319">
        <v>67</v>
      </c>
      <c r="K319" t="s">
        <v>87</v>
      </c>
      <c r="L319" t="s">
        <v>88</v>
      </c>
      <c r="M319" t="s">
        <v>89</v>
      </c>
      <c r="N319">
        <v>2</v>
      </c>
      <c r="O319" s="1">
        <v>44761.524421296293</v>
      </c>
      <c r="P319" s="1">
        <v>44761.575231481482</v>
      </c>
      <c r="Q319">
        <v>3789</v>
      </c>
      <c r="R319">
        <v>601</v>
      </c>
      <c r="S319" t="b">
        <v>0</v>
      </c>
      <c r="T319" t="s">
        <v>90</v>
      </c>
      <c r="U319" t="b">
        <v>0</v>
      </c>
      <c r="V319" t="s">
        <v>158</v>
      </c>
      <c r="W319" s="1">
        <v>44761.542638888888</v>
      </c>
      <c r="X319">
        <v>359</v>
      </c>
      <c r="Y319">
        <v>52</v>
      </c>
      <c r="Z319">
        <v>0</v>
      </c>
      <c r="AA319">
        <v>52</v>
      </c>
      <c r="AB319">
        <v>0</v>
      </c>
      <c r="AC319">
        <v>6</v>
      </c>
      <c r="AD319">
        <v>15</v>
      </c>
      <c r="AE319">
        <v>0</v>
      </c>
      <c r="AF319">
        <v>0</v>
      </c>
      <c r="AG319">
        <v>0</v>
      </c>
      <c r="AH319" t="s">
        <v>92</v>
      </c>
      <c r="AI319" s="1">
        <v>44761.575231481482</v>
      </c>
      <c r="AJ319">
        <v>242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14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791</v>
      </c>
      <c r="BG319">
        <v>73</v>
      </c>
      <c r="BH319" t="s">
        <v>94</v>
      </c>
    </row>
    <row r="320" spans="1:60">
      <c r="A320" t="s">
        <v>846</v>
      </c>
      <c r="B320" t="s">
        <v>82</v>
      </c>
      <c r="C320" t="s">
        <v>842</v>
      </c>
      <c r="D320" t="s">
        <v>84</v>
      </c>
      <c r="E320" s="2" t="str">
        <f>HYPERLINK("capsilon://?command=openfolder&amp;siteaddress=FAM.docvelocity-na8.net&amp;folderid=FX1EA5ABBF-CC46-8EE9-A81B-3F66CB987952","FX22071759")</f>
        <v>FX22071759</v>
      </c>
      <c r="F320" t="s">
        <v>19</v>
      </c>
      <c r="G320" t="s">
        <v>19</v>
      </c>
      <c r="H320" t="s">
        <v>85</v>
      </c>
      <c r="I320" t="s">
        <v>847</v>
      </c>
      <c r="J320">
        <v>0</v>
      </c>
      <c r="K320" t="s">
        <v>87</v>
      </c>
      <c r="L320" t="s">
        <v>88</v>
      </c>
      <c r="M320" t="s">
        <v>89</v>
      </c>
      <c r="N320">
        <v>2</v>
      </c>
      <c r="O320" s="1">
        <v>44761.525520833333</v>
      </c>
      <c r="P320" s="1">
        <v>44761.661712962959</v>
      </c>
      <c r="Q320">
        <v>10548</v>
      </c>
      <c r="R320">
        <v>1219</v>
      </c>
      <c r="S320" t="b">
        <v>0</v>
      </c>
      <c r="T320" t="s">
        <v>90</v>
      </c>
      <c r="U320" t="b">
        <v>0</v>
      </c>
      <c r="V320" t="s">
        <v>105</v>
      </c>
      <c r="W320" s="1">
        <v>44761.660115740742</v>
      </c>
      <c r="X320">
        <v>120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92</v>
      </c>
      <c r="AI320" s="1">
        <v>44761.661712962959</v>
      </c>
      <c r="AJ320">
        <v>89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791</v>
      </c>
      <c r="BG320">
        <v>196</v>
      </c>
      <c r="BH320" t="s">
        <v>275</v>
      </c>
    </row>
    <row r="321" spans="1:60">
      <c r="A321" t="s">
        <v>848</v>
      </c>
      <c r="B321" t="s">
        <v>82</v>
      </c>
      <c r="C321" t="s">
        <v>283</v>
      </c>
      <c r="D321" t="s">
        <v>84</v>
      </c>
      <c r="E321" s="2" t="str">
        <f>HYPERLINK("capsilon://?command=openfolder&amp;siteaddress=FAM.docvelocity-na8.net&amp;folderid=FXAF1BA1D3-4193-6EB0-622E-E64CE9EF1E5C","FX22059954")</f>
        <v>FX22059954</v>
      </c>
      <c r="F321" t="s">
        <v>19</v>
      </c>
      <c r="G321" t="s">
        <v>19</v>
      </c>
      <c r="H321" t="s">
        <v>85</v>
      </c>
      <c r="I321" t="s">
        <v>849</v>
      </c>
      <c r="J321">
        <v>21</v>
      </c>
      <c r="K321" t="s">
        <v>87</v>
      </c>
      <c r="L321" t="s">
        <v>88</v>
      </c>
      <c r="M321" t="s">
        <v>89</v>
      </c>
      <c r="N321">
        <v>2</v>
      </c>
      <c r="O321" s="1">
        <v>44761.559675925928</v>
      </c>
      <c r="P321" s="1">
        <v>44761.585370370369</v>
      </c>
      <c r="Q321">
        <v>2183</v>
      </c>
      <c r="R321">
        <v>37</v>
      </c>
      <c r="S321" t="b">
        <v>0</v>
      </c>
      <c r="T321" t="s">
        <v>90</v>
      </c>
      <c r="U321" t="b">
        <v>0</v>
      </c>
      <c r="V321" t="s">
        <v>128</v>
      </c>
      <c r="W321" s="1">
        <v>44761.584768518522</v>
      </c>
      <c r="X321">
        <v>16</v>
      </c>
      <c r="Y321">
        <v>0</v>
      </c>
      <c r="Z321">
        <v>0</v>
      </c>
      <c r="AA321">
        <v>0</v>
      </c>
      <c r="AB321">
        <v>10</v>
      </c>
      <c r="AC321">
        <v>0</v>
      </c>
      <c r="AD321">
        <v>21</v>
      </c>
      <c r="AE321">
        <v>0</v>
      </c>
      <c r="AF321">
        <v>0</v>
      </c>
      <c r="AG321">
        <v>0</v>
      </c>
      <c r="AH321" t="s">
        <v>92</v>
      </c>
      <c r="AI321" s="1">
        <v>44761.585370370369</v>
      </c>
      <c r="AJ321">
        <v>16</v>
      </c>
      <c r="AK321">
        <v>0</v>
      </c>
      <c r="AL321">
        <v>0</v>
      </c>
      <c r="AM321">
        <v>0</v>
      </c>
      <c r="AN321">
        <v>10</v>
      </c>
      <c r="AO321">
        <v>0</v>
      </c>
      <c r="AP321">
        <v>21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791</v>
      </c>
      <c r="BG321">
        <v>37</v>
      </c>
      <c r="BH321" t="s">
        <v>94</v>
      </c>
    </row>
    <row r="322" spans="1:60">
      <c r="A322" t="s">
        <v>850</v>
      </c>
      <c r="B322" t="s">
        <v>82</v>
      </c>
      <c r="C322" t="s">
        <v>851</v>
      </c>
      <c r="D322" t="s">
        <v>84</v>
      </c>
      <c r="E322" s="2" t="str">
        <f>HYPERLINK("capsilon://?command=openfolder&amp;siteaddress=FAM.docvelocity-na8.net&amp;folderid=FX1BF1B0F8-024E-645F-88BC-816F3DB63F35","FX220313224")</f>
        <v>FX220313224</v>
      </c>
      <c r="F322" t="s">
        <v>19</v>
      </c>
      <c r="G322" t="s">
        <v>19</v>
      </c>
      <c r="H322" t="s">
        <v>85</v>
      </c>
      <c r="I322" t="s">
        <v>852</v>
      </c>
      <c r="J322">
        <v>154</v>
      </c>
      <c r="K322" t="s">
        <v>87</v>
      </c>
      <c r="L322" t="s">
        <v>88</v>
      </c>
      <c r="M322" t="s">
        <v>89</v>
      </c>
      <c r="N322">
        <v>2</v>
      </c>
      <c r="O322" s="1">
        <v>44761.581064814818</v>
      </c>
      <c r="P322" s="1">
        <v>44762.472881944443</v>
      </c>
      <c r="Q322">
        <v>76006</v>
      </c>
      <c r="R322">
        <v>1047</v>
      </c>
      <c r="S322" t="b">
        <v>0</v>
      </c>
      <c r="T322" t="s">
        <v>90</v>
      </c>
      <c r="U322" t="b">
        <v>0</v>
      </c>
      <c r="V322" t="s">
        <v>192</v>
      </c>
      <c r="W322" s="1">
        <v>44762.470266203702</v>
      </c>
      <c r="X322">
        <v>332</v>
      </c>
      <c r="Y322">
        <v>52</v>
      </c>
      <c r="Z322">
        <v>0</v>
      </c>
      <c r="AA322">
        <v>52</v>
      </c>
      <c r="AB322">
        <v>0</v>
      </c>
      <c r="AC322">
        <v>0</v>
      </c>
      <c r="AD322">
        <v>102</v>
      </c>
      <c r="AE322">
        <v>0</v>
      </c>
      <c r="AF322">
        <v>0</v>
      </c>
      <c r="AG322">
        <v>0</v>
      </c>
      <c r="AH322" t="s">
        <v>193</v>
      </c>
      <c r="AI322" s="1">
        <v>44762.472881944443</v>
      </c>
      <c r="AJ322">
        <v>92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102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791</v>
      </c>
      <c r="BG322">
        <v>1284</v>
      </c>
      <c r="BH322" t="s">
        <v>275</v>
      </c>
    </row>
    <row r="323" spans="1:60">
      <c r="A323" t="s">
        <v>853</v>
      </c>
      <c r="B323" t="s">
        <v>82</v>
      </c>
      <c r="C323" t="s">
        <v>851</v>
      </c>
      <c r="D323" t="s">
        <v>84</v>
      </c>
      <c r="E323" s="2" t="str">
        <f>HYPERLINK("capsilon://?command=openfolder&amp;siteaddress=FAM.docvelocity-na8.net&amp;folderid=FX1BF1B0F8-024E-645F-88BC-816F3DB63F35","FX220313224")</f>
        <v>FX220313224</v>
      </c>
      <c r="F323" t="s">
        <v>19</v>
      </c>
      <c r="G323" t="s">
        <v>19</v>
      </c>
      <c r="H323" t="s">
        <v>85</v>
      </c>
      <c r="I323" t="s">
        <v>854</v>
      </c>
      <c r="J323">
        <v>90</v>
      </c>
      <c r="K323" t="s">
        <v>87</v>
      </c>
      <c r="L323" t="s">
        <v>88</v>
      </c>
      <c r="M323" t="s">
        <v>89</v>
      </c>
      <c r="N323">
        <v>2</v>
      </c>
      <c r="O323" s="1">
        <v>44761.587743055556</v>
      </c>
      <c r="P323" s="1">
        <v>44762.53597222222</v>
      </c>
      <c r="Q323">
        <v>81414</v>
      </c>
      <c r="R323">
        <v>513</v>
      </c>
      <c r="S323" t="b">
        <v>0</v>
      </c>
      <c r="T323" t="s">
        <v>90</v>
      </c>
      <c r="U323" t="b">
        <v>0</v>
      </c>
      <c r="V323" t="s">
        <v>819</v>
      </c>
      <c r="W323" s="1">
        <v>44762.522777777776</v>
      </c>
      <c r="X323">
        <v>233</v>
      </c>
      <c r="Y323">
        <v>36</v>
      </c>
      <c r="Z323">
        <v>0</v>
      </c>
      <c r="AA323">
        <v>36</v>
      </c>
      <c r="AB323">
        <v>0</v>
      </c>
      <c r="AC323">
        <v>0</v>
      </c>
      <c r="AD323">
        <v>54</v>
      </c>
      <c r="AE323">
        <v>0</v>
      </c>
      <c r="AF323">
        <v>0</v>
      </c>
      <c r="AG323">
        <v>0</v>
      </c>
      <c r="AH323" t="s">
        <v>92</v>
      </c>
      <c r="AI323" s="1">
        <v>44762.53597222222</v>
      </c>
      <c r="AJ323">
        <v>134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53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791</v>
      </c>
      <c r="BG323">
        <v>1365</v>
      </c>
      <c r="BH323" t="s">
        <v>275</v>
      </c>
    </row>
    <row r="324" spans="1:60">
      <c r="A324" t="s">
        <v>855</v>
      </c>
      <c r="B324" t="s">
        <v>82</v>
      </c>
      <c r="C324" t="s">
        <v>851</v>
      </c>
      <c r="D324" t="s">
        <v>84</v>
      </c>
      <c r="E324" s="2" t="str">
        <f>HYPERLINK("capsilon://?command=openfolder&amp;siteaddress=FAM.docvelocity-na8.net&amp;folderid=FX1BF1B0F8-024E-645F-88BC-816F3DB63F35","FX220313224")</f>
        <v>FX220313224</v>
      </c>
      <c r="F324" t="s">
        <v>19</v>
      </c>
      <c r="G324" t="s">
        <v>19</v>
      </c>
      <c r="H324" t="s">
        <v>85</v>
      </c>
      <c r="I324" t="s">
        <v>856</v>
      </c>
      <c r="J324">
        <v>90</v>
      </c>
      <c r="K324" t="s">
        <v>87</v>
      </c>
      <c r="L324" t="s">
        <v>88</v>
      </c>
      <c r="M324" t="s">
        <v>89</v>
      </c>
      <c r="N324">
        <v>2</v>
      </c>
      <c r="O324" s="1">
        <v>44761.587997685187</v>
      </c>
      <c r="P324" s="1">
        <v>44762.537453703706</v>
      </c>
      <c r="Q324">
        <v>81570</v>
      </c>
      <c r="R324">
        <v>463</v>
      </c>
      <c r="S324" t="b">
        <v>0</v>
      </c>
      <c r="T324" t="s">
        <v>90</v>
      </c>
      <c r="U324" t="b">
        <v>0</v>
      </c>
      <c r="V324" t="s">
        <v>819</v>
      </c>
      <c r="W324" s="1">
        <v>44762.524525462963</v>
      </c>
      <c r="X324">
        <v>150</v>
      </c>
      <c r="Y324">
        <v>66</v>
      </c>
      <c r="Z324">
        <v>0</v>
      </c>
      <c r="AA324">
        <v>66</v>
      </c>
      <c r="AB324">
        <v>0</v>
      </c>
      <c r="AC324">
        <v>3</v>
      </c>
      <c r="AD324">
        <v>24</v>
      </c>
      <c r="AE324">
        <v>0</v>
      </c>
      <c r="AF324">
        <v>0</v>
      </c>
      <c r="AG324">
        <v>0</v>
      </c>
      <c r="AH324" t="s">
        <v>92</v>
      </c>
      <c r="AI324" s="1">
        <v>44762.537453703706</v>
      </c>
      <c r="AJ324">
        <v>127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23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791</v>
      </c>
      <c r="BG324">
        <v>1367</v>
      </c>
      <c r="BH324" t="s">
        <v>275</v>
      </c>
    </row>
    <row r="325" spans="1:60">
      <c r="A325" t="s">
        <v>857</v>
      </c>
      <c r="B325" t="s">
        <v>82</v>
      </c>
      <c r="C325" t="s">
        <v>575</v>
      </c>
      <c r="D325" t="s">
        <v>84</v>
      </c>
      <c r="E325" s="2" t="str">
        <f>HYPERLINK("capsilon://?command=openfolder&amp;siteaddress=FAM.docvelocity-na8.net&amp;folderid=FX84A4831D-66AD-8BFB-2663-DA357330187A","FX22067677")</f>
        <v>FX22067677</v>
      </c>
      <c r="F325" t="s">
        <v>19</v>
      </c>
      <c r="G325" t="s">
        <v>19</v>
      </c>
      <c r="H325" t="s">
        <v>85</v>
      </c>
      <c r="I325" t="s">
        <v>858</v>
      </c>
      <c r="J325">
        <v>0</v>
      </c>
      <c r="K325" t="s">
        <v>87</v>
      </c>
      <c r="L325" t="s">
        <v>88</v>
      </c>
      <c r="M325" t="s">
        <v>89</v>
      </c>
      <c r="N325">
        <v>2</v>
      </c>
      <c r="O325" s="1">
        <v>44761.618634259263</v>
      </c>
      <c r="P325" s="1">
        <v>44761.660671296297</v>
      </c>
      <c r="Q325">
        <v>2746</v>
      </c>
      <c r="R325">
        <v>886</v>
      </c>
      <c r="S325" t="b">
        <v>0</v>
      </c>
      <c r="T325" t="s">
        <v>90</v>
      </c>
      <c r="U325" t="b">
        <v>0</v>
      </c>
      <c r="V325" t="s">
        <v>98</v>
      </c>
      <c r="W325" s="1">
        <v>44761.658946759257</v>
      </c>
      <c r="X325">
        <v>810</v>
      </c>
      <c r="Y325">
        <v>37</v>
      </c>
      <c r="Z325">
        <v>0</v>
      </c>
      <c r="AA325">
        <v>37</v>
      </c>
      <c r="AB325">
        <v>0</v>
      </c>
      <c r="AC325">
        <v>30</v>
      </c>
      <c r="AD325">
        <v>-37</v>
      </c>
      <c r="AE325">
        <v>0</v>
      </c>
      <c r="AF325">
        <v>0</v>
      </c>
      <c r="AG325">
        <v>0</v>
      </c>
      <c r="AH325" t="s">
        <v>92</v>
      </c>
      <c r="AI325" s="1">
        <v>44761.660671296297</v>
      </c>
      <c r="AJ325">
        <v>76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-37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791</v>
      </c>
      <c r="BG325">
        <v>60</v>
      </c>
      <c r="BH325" t="s">
        <v>94</v>
      </c>
    </row>
    <row r="326" spans="1:60">
      <c r="A326" t="s">
        <v>859</v>
      </c>
      <c r="B326" t="s">
        <v>82</v>
      </c>
      <c r="C326" t="s">
        <v>575</v>
      </c>
      <c r="D326" t="s">
        <v>84</v>
      </c>
      <c r="E326" s="2" t="str">
        <f>HYPERLINK("capsilon://?command=openfolder&amp;siteaddress=FAM.docvelocity-na8.net&amp;folderid=FX84A4831D-66AD-8BFB-2663-DA357330187A","FX22067677")</f>
        <v>FX22067677</v>
      </c>
      <c r="F326" t="s">
        <v>19</v>
      </c>
      <c r="G326" t="s">
        <v>19</v>
      </c>
      <c r="H326" t="s">
        <v>85</v>
      </c>
      <c r="I326" t="s">
        <v>860</v>
      </c>
      <c r="J326">
        <v>67</v>
      </c>
      <c r="K326" t="s">
        <v>87</v>
      </c>
      <c r="L326" t="s">
        <v>88</v>
      </c>
      <c r="M326" t="s">
        <v>89</v>
      </c>
      <c r="N326">
        <v>2</v>
      </c>
      <c r="O326" s="1">
        <v>44761.618668981479</v>
      </c>
      <c r="P326" s="1">
        <v>44761.669756944444</v>
      </c>
      <c r="Q326">
        <v>3839</v>
      </c>
      <c r="R326">
        <v>575</v>
      </c>
      <c r="S326" t="b">
        <v>0</v>
      </c>
      <c r="T326" t="s">
        <v>90</v>
      </c>
      <c r="U326" t="b">
        <v>0</v>
      </c>
      <c r="V326" t="s">
        <v>98</v>
      </c>
      <c r="W326" s="1">
        <v>44761.663680555554</v>
      </c>
      <c r="X326">
        <v>408</v>
      </c>
      <c r="Y326">
        <v>52</v>
      </c>
      <c r="Z326">
        <v>0</v>
      </c>
      <c r="AA326">
        <v>52</v>
      </c>
      <c r="AB326">
        <v>0</v>
      </c>
      <c r="AC326">
        <v>13</v>
      </c>
      <c r="AD326">
        <v>15</v>
      </c>
      <c r="AE326">
        <v>0</v>
      </c>
      <c r="AF326">
        <v>0</v>
      </c>
      <c r="AG326">
        <v>0</v>
      </c>
      <c r="AH326" t="s">
        <v>92</v>
      </c>
      <c r="AI326" s="1">
        <v>44761.669756944444</v>
      </c>
      <c r="AJ326">
        <v>167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15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791</v>
      </c>
      <c r="BG326">
        <v>73</v>
      </c>
      <c r="BH326" t="s">
        <v>94</v>
      </c>
    </row>
    <row r="327" spans="1:60">
      <c r="A327" t="s">
        <v>861</v>
      </c>
      <c r="B327" t="s">
        <v>82</v>
      </c>
      <c r="C327" t="s">
        <v>575</v>
      </c>
      <c r="D327" t="s">
        <v>84</v>
      </c>
      <c r="E327" s="2" t="str">
        <f>HYPERLINK("capsilon://?command=openfolder&amp;siteaddress=FAM.docvelocity-na8.net&amp;folderid=FX84A4831D-66AD-8BFB-2663-DA357330187A","FX22067677")</f>
        <v>FX22067677</v>
      </c>
      <c r="F327" t="s">
        <v>19</v>
      </c>
      <c r="G327" t="s">
        <v>19</v>
      </c>
      <c r="H327" t="s">
        <v>85</v>
      </c>
      <c r="I327" t="s">
        <v>862</v>
      </c>
      <c r="J327">
        <v>67</v>
      </c>
      <c r="K327" t="s">
        <v>87</v>
      </c>
      <c r="L327" t="s">
        <v>88</v>
      </c>
      <c r="M327" t="s">
        <v>89</v>
      </c>
      <c r="N327">
        <v>2</v>
      </c>
      <c r="O327" s="1">
        <v>44761.619027777779</v>
      </c>
      <c r="P327" s="1">
        <v>44761.662430555552</v>
      </c>
      <c r="Q327">
        <v>3588</v>
      </c>
      <c r="R327">
        <v>162</v>
      </c>
      <c r="S327" t="b">
        <v>0</v>
      </c>
      <c r="T327" t="s">
        <v>90</v>
      </c>
      <c r="U327" t="b">
        <v>0</v>
      </c>
      <c r="V327" t="s">
        <v>105</v>
      </c>
      <c r="W327" s="1">
        <v>44761.661585648151</v>
      </c>
      <c r="X327">
        <v>101</v>
      </c>
      <c r="Y327">
        <v>52</v>
      </c>
      <c r="Z327">
        <v>0</v>
      </c>
      <c r="AA327">
        <v>52</v>
      </c>
      <c r="AB327">
        <v>0</v>
      </c>
      <c r="AC327">
        <v>16</v>
      </c>
      <c r="AD327">
        <v>15</v>
      </c>
      <c r="AE327">
        <v>0</v>
      </c>
      <c r="AF327">
        <v>0</v>
      </c>
      <c r="AG327">
        <v>0</v>
      </c>
      <c r="AH327" t="s">
        <v>92</v>
      </c>
      <c r="AI327" s="1">
        <v>44761.662430555552</v>
      </c>
      <c r="AJ327">
        <v>61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15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791</v>
      </c>
      <c r="BG327">
        <v>62</v>
      </c>
      <c r="BH327" t="s">
        <v>94</v>
      </c>
    </row>
    <row r="328" spans="1:60">
      <c r="A328" t="s">
        <v>863</v>
      </c>
      <c r="B328" t="s">
        <v>82</v>
      </c>
      <c r="C328" t="s">
        <v>662</v>
      </c>
      <c r="D328" t="s">
        <v>84</v>
      </c>
      <c r="E328" s="2" t="str">
        <f>HYPERLINK("capsilon://?command=openfolder&amp;siteaddress=FAM.docvelocity-na8.net&amp;folderid=FXD881CD41-1BE8-1E68-C32F-69AB16FE8BD3","FX22069516")</f>
        <v>FX22069516</v>
      </c>
      <c r="F328" t="s">
        <v>19</v>
      </c>
      <c r="G328" t="s">
        <v>19</v>
      </c>
      <c r="H328" t="s">
        <v>85</v>
      </c>
      <c r="I328" t="s">
        <v>864</v>
      </c>
      <c r="J328">
        <v>67</v>
      </c>
      <c r="K328" t="s">
        <v>87</v>
      </c>
      <c r="L328" t="s">
        <v>88</v>
      </c>
      <c r="M328" t="s">
        <v>89</v>
      </c>
      <c r="N328">
        <v>1</v>
      </c>
      <c r="O328" s="1">
        <v>44761.623391203706</v>
      </c>
      <c r="P328" s="1">
        <v>44761.662152777775</v>
      </c>
      <c r="Q328">
        <v>3301</v>
      </c>
      <c r="R328">
        <v>48</v>
      </c>
      <c r="S328" t="b">
        <v>0</v>
      </c>
      <c r="T328" t="s">
        <v>90</v>
      </c>
      <c r="U328" t="b">
        <v>0</v>
      </c>
      <c r="V328" t="s">
        <v>105</v>
      </c>
      <c r="W328" s="1">
        <v>44761.662152777775</v>
      </c>
      <c r="X328">
        <v>48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67</v>
      </c>
      <c r="AE328">
        <v>52</v>
      </c>
      <c r="AF328">
        <v>0</v>
      </c>
      <c r="AG328">
        <v>1</v>
      </c>
      <c r="AH328" t="s">
        <v>90</v>
      </c>
      <c r="AI328" t="s">
        <v>90</v>
      </c>
      <c r="AJ328" t="s">
        <v>90</v>
      </c>
      <c r="AK328" t="s">
        <v>90</v>
      </c>
      <c r="AL328" t="s">
        <v>90</v>
      </c>
      <c r="AM328" t="s">
        <v>90</v>
      </c>
      <c r="AN328" t="s">
        <v>90</v>
      </c>
      <c r="AO328" t="s">
        <v>90</v>
      </c>
      <c r="AP328" t="s">
        <v>90</v>
      </c>
      <c r="AQ328" t="s">
        <v>90</v>
      </c>
      <c r="AR328" t="s">
        <v>90</v>
      </c>
      <c r="AS328" t="s">
        <v>90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791</v>
      </c>
      <c r="BG328">
        <v>55</v>
      </c>
      <c r="BH328" t="s">
        <v>94</v>
      </c>
    </row>
    <row r="329" spans="1:60">
      <c r="A329" t="s">
        <v>865</v>
      </c>
      <c r="B329" t="s">
        <v>82</v>
      </c>
      <c r="C329" t="s">
        <v>662</v>
      </c>
      <c r="D329" t="s">
        <v>84</v>
      </c>
      <c r="E329" s="2" t="str">
        <f>HYPERLINK("capsilon://?command=openfolder&amp;siteaddress=FAM.docvelocity-na8.net&amp;folderid=FXD881CD41-1BE8-1E68-C32F-69AB16FE8BD3","FX22069516")</f>
        <v>FX22069516</v>
      </c>
      <c r="F329" t="s">
        <v>19</v>
      </c>
      <c r="G329" t="s">
        <v>19</v>
      </c>
      <c r="H329" t="s">
        <v>85</v>
      </c>
      <c r="I329" t="s">
        <v>866</v>
      </c>
      <c r="J329">
        <v>67</v>
      </c>
      <c r="K329" t="s">
        <v>87</v>
      </c>
      <c r="L329" t="s">
        <v>88</v>
      </c>
      <c r="M329" t="s">
        <v>89</v>
      </c>
      <c r="N329">
        <v>1</v>
      </c>
      <c r="O329" s="1">
        <v>44761.623877314814</v>
      </c>
      <c r="P329" s="1">
        <v>44761.664803240739</v>
      </c>
      <c r="Q329">
        <v>3308</v>
      </c>
      <c r="R329">
        <v>228</v>
      </c>
      <c r="S329" t="b">
        <v>0</v>
      </c>
      <c r="T329" t="s">
        <v>90</v>
      </c>
      <c r="U329" t="b">
        <v>0</v>
      </c>
      <c r="V329" t="s">
        <v>105</v>
      </c>
      <c r="W329" s="1">
        <v>44761.664803240739</v>
      </c>
      <c r="X329">
        <v>228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67</v>
      </c>
      <c r="AE329">
        <v>52</v>
      </c>
      <c r="AF329">
        <v>0</v>
      </c>
      <c r="AG329">
        <v>1</v>
      </c>
      <c r="AH329" t="s">
        <v>90</v>
      </c>
      <c r="AI329" t="s">
        <v>90</v>
      </c>
      <c r="AJ329" t="s">
        <v>90</v>
      </c>
      <c r="AK329" t="s">
        <v>90</v>
      </c>
      <c r="AL329" t="s">
        <v>90</v>
      </c>
      <c r="AM329" t="s">
        <v>90</v>
      </c>
      <c r="AN329" t="s">
        <v>90</v>
      </c>
      <c r="AO329" t="s">
        <v>90</v>
      </c>
      <c r="AP329" t="s">
        <v>90</v>
      </c>
      <c r="AQ329" t="s">
        <v>90</v>
      </c>
      <c r="AR329" t="s">
        <v>90</v>
      </c>
      <c r="AS329" t="s">
        <v>90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791</v>
      </c>
      <c r="BG329">
        <v>58</v>
      </c>
      <c r="BH329" t="s">
        <v>94</v>
      </c>
    </row>
    <row r="330" spans="1:60">
      <c r="A330" t="s">
        <v>867</v>
      </c>
      <c r="B330" t="s">
        <v>82</v>
      </c>
      <c r="C330" t="s">
        <v>868</v>
      </c>
      <c r="D330" t="s">
        <v>84</v>
      </c>
      <c r="E330" s="2" t="str">
        <f>HYPERLINK("capsilon://?command=openfolder&amp;siteaddress=FAM.docvelocity-na8.net&amp;folderid=FX05CC9E01-418A-06F0-03C0-AFE7827ECEB5","FX22052010")</f>
        <v>FX22052010</v>
      </c>
      <c r="F330" t="s">
        <v>19</v>
      </c>
      <c r="G330" t="s">
        <v>19</v>
      </c>
      <c r="H330" t="s">
        <v>85</v>
      </c>
      <c r="I330" t="s">
        <v>869</v>
      </c>
      <c r="J330">
        <v>67</v>
      </c>
      <c r="K330" t="s">
        <v>87</v>
      </c>
      <c r="L330" t="s">
        <v>88</v>
      </c>
      <c r="M330" t="s">
        <v>89</v>
      </c>
      <c r="N330">
        <v>2</v>
      </c>
      <c r="O330" s="1">
        <v>44761.624872685185</v>
      </c>
      <c r="P330" s="1">
        <v>44761.670983796299</v>
      </c>
      <c r="Q330">
        <v>3735</v>
      </c>
      <c r="R330">
        <v>249</v>
      </c>
      <c r="S330" t="b">
        <v>0</v>
      </c>
      <c r="T330" t="s">
        <v>90</v>
      </c>
      <c r="U330" t="b">
        <v>0</v>
      </c>
      <c r="V330" t="s">
        <v>105</v>
      </c>
      <c r="W330" s="1">
        <v>44761.666481481479</v>
      </c>
      <c r="X330">
        <v>144</v>
      </c>
      <c r="Y330">
        <v>52</v>
      </c>
      <c r="Z330">
        <v>0</v>
      </c>
      <c r="AA330">
        <v>52</v>
      </c>
      <c r="AB330">
        <v>0</v>
      </c>
      <c r="AC330">
        <v>13</v>
      </c>
      <c r="AD330">
        <v>15</v>
      </c>
      <c r="AE330">
        <v>0</v>
      </c>
      <c r="AF330">
        <v>0</v>
      </c>
      <c r="AG330">
        <v>0</v>
      </c>
      <c r="AH330" t="s">
        <v>92</v>
      </c>
      <c r="AI330" s="1">
        <v>44761.670983796299</v>
      </c>
      <c r="AJ330">
        <v>105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15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791</v>
      </c>
      <c r="BG330">
        <v>66</v>
      </c>
      <c r="BH330" t="s">
        <v>94</v>
      </c>
    </row>
    <row r="331" spans="1:60">
      <c r="A331" t="s">
        <v>870</v>
      </c>
      <c r="B331" t="s">
        <v>82</v>
      </c>
      <c r="C331" t="s">
        <v>871</v>
      </c>
      <c r="D331" t="s">
        <v>84</v>
      </c>
      <c r="E331" s="2" t="str">
        <f>HYPERLINK("capsilon://?command=openfolder&amp;siteaddress=FAM.docvelocity-na8.net&amp;folderid=FX6CB77036-62D7-DD48-D0EB-004C04E24ADF","FX22065296")</f>
        <v>FX22065296</v>
      </c>
      <c r="F331" t="s">
        <v>19</v>
      </c>
      <c r="G331" t="s">
        <v>19</v>
      </c>
      <c r="H331" t="s">
        <v>85</v>
      </c>
      <c r="I331" t="s">
        <v>872</v>
      </c>
      <c r="J331">
        <v>0</v>
      </c>
      <c r="K331" t="s">
        <v>87</v>
      </c>
      <c r="L331" t="s">
        <v>88</v>
      </c>
      <c r="M331" t="s">
        <v>89</v>
      </c>
      <c r="N331">
        <v>2</v>
      </c>
      <c r="O331" s="1">
        <v>44761.633148148147</v>
      </c>
      <c r="P331" s="1">
        <v>44761.725104166668</v>
      </c>
      <c r="Q331">
        <v>7875</v>
      </c>
      <c r="R331">
        <v>70</v>
      </c>
      <c r="S331" t="b">
        <v>0</v>
      </c>
      <c r="T331" t="s">
        <v>90</v>
      </c>
      <c r="U331" t="b">
        <v>0</v>
      </c>
      <c r="V331" t="s">
        <v>121</v>
      </c>
      <c r="W331" s="1">
        <v>44761.669224537036</v>
      </c>
      <c r="X331">
        <v>18</v>
      </c>
      <c r="Y331">
        <v>0</v>
      </c>
      <c r="Z331">
        <v>0</v>
      </c>
      <c r="AA331">
        <v>0</v>
      </c>
      <c r="AB331">
        <v>37</v>
      </c>
      <c r="AC331">
        <v>0</v>
      </c>
      <c r="AD331">
        <v>0</v>
      </c>
      <c r="AE331">
        <v>0</v>
      </c>
      <c r="AF331">
        <v>0</v>
      </c>
      <c r="AG331">
        <v>0</v>
      </c>
      <c r="AH331" t="s">
        <v>92</v>
      </c>
      <c r="AI331" s="1">
        <v>44761.725104166668</v>
      </c>
      <c r="AJ331">
        <v>52</v>
      </c>
      <c r="AK331">
        <v>0</v>
      </c>
      <c r="AL331">
        <v>0</v>
      </c>
      <c r="AM331">
        <v>0</v>
      </c>
      <c r="AN331">
        <v>37</v>
      </c>
      <c r="AO331">
        <v>0</v>
      </c>
      <c r="AP331">
        <v>0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791</v>
      </c>
      <c r="BG331">
        <v>132</v>
      </c>
      <c r="BH331" t="s">
        <v>275</v>
      </c>
    </row>
    <row r="332" spans="1:60">
      <c r="A332" t="s">
        <v>873</v>
      </c>
      <c r="B332" t="s">
        <v>82</v>
      </c>
      <c r="C332" t="s">
        <v>796</v>
      </c>
      <c r="D332" t="s">
        <v>84</v>
      </c>
      <c r="E332" s="2" t="str">
        <f>HYPERLINK("capsilon://?command=openfolder&amp;siteaddress=FAM.docvelocity-na8.net&amp;folderid=FX0BEF7ED8-D07D-0AD6-2ADA-395EAF88A8D6","FX22071531")</f>
        <v>FX22071531</v>
      </c>
      <c r="F332" t="s">
        <v>19</v>
      </c>
      <c r="G332" t="s">
        <v>19</v>
      </c>
      <c r="H332" t="s">
        <v>85</v>
      </c>
      <c r="I332" t="s">
        <v>874</v>
      </c>
      <c r="J332">
        <v>58</v>
      </c>
      <c r="K332" t="s">
        <v>87</v>
      </c>
      <c r="L332" t="s">
        <v>88</v>
      </c>
      <c r="M332" t="s">
        <v>89</v>
      </c>
      <c r="N332">
        <v>2</v>
      </c>
      <c r="O332" s="1">
        <v>44761.641851851855</v>
      </c>
      <c r="P332" s="1">
        <v>44762.538425925923</v>
      </c>
      <c r="Q332">
        <v>77094</v>
      </c>
      <c r="R332">
        <v>370</v>
      </c>
      <c r="S332" t="b">
        <v>0</v>
      </c>
      <c r="T332" t="s">
        <v>90</v>
      </c>
      <c r="U332" t="b">
        <v>0</v>
      </c>
      <c r="V332" t="s">
        <v>819</v>
      </c>
      <c r="W332" s="1">
        <v>44762.526192129626</v>
      </c>
      <c r="X332">
        <v>143</v>
      </c>
      <c r="Y332">
        <v>15</v>
      </c>
      <c r="Z332">
        <v>0</v>
      </c>
      <c r="AA332">
        <v>15</v>
      </c>
      <c r="AB332">
        <v>0</v>
      </c>
      <c r="AC332">
        <v>6</v>
      </c>
      <c r="AD332">
        <v>43</v>
      </c>
      <c r="AE332">
        <v>0</v>
      </c>
      <c r="AF332">
        <v>0</v>
      </c>
      <c r="AG332">
        <v>0</v>
      </c>
      <c r="AH332" t="s">
        <v>92</v>
      </c>
      <c r="AI332" s="1">
        <v>44762.538425925923</v>
      </c>
      <c r="AJ332">
        <v>83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43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791</v>
      </c>
      <c r="BG332">
        <v>1291</v>
      </c>
      <c r="BH332" t="s">
        <v>275</v>
      </c>
    </row>
    <row r="333" spans="1:60">
      <c r="A333" t="s">
        <v>875</v>
      </c>
      <c r="B333" t="s">
        <v>82</v>
      </c>
      <c r="C333" t="s">
        <v>662</v>
      </c>
      <c r="D333" t="s">
        <v>84</v>
      </c>
      <c r="E333" s="2" t="str">
        <f>HYPERLINK("capsilon://?command=openfolder&amp;siteaddress=FAM.docvelocity-na8.net&amp;folderid=FXD881CD41-1BE8-1E68-C32F-69AB16FE8BD3","FX22069516")</f>
        <v>FX22069516</v>
      </c>
      <c r="F333" t="s">
        <v>19</v>
      </c>
      <c r="G333" t="s">
        <v>19</v>
      </c>
      <c r="H333" t="s">
        <v>85</v>
      </c>
      <c r="I333" t="s">
        <v>864</v>
      </c>
      <c r="J333">
        <v>0</v>
      </c>
      <c r="K333" t="s">
        <v>87</v>
      </c>
      <c r="L333" t="s">
        <v>88</v>
      </c>
      <c r="M333" t="s">
        <v>89</v>
      </c>
      <c r="N333">
        <v>2</v>
      </c>
      <c r="O333" s="1">
        <v>44761.662476851852</v>
      </c>
      <c r="P333" s="1">
        <v>44761.722824074073</v>
      </c>
      <c r="Q333">
        <v>3807</v>
      </c>
      <c r="R333">
        <v>1407</v>
      </c>
      <c r="S333" t="b">
        <v>0</v>
      </c>
      <c r="T333" t="s">
        <v>90</v>
      </c>
      <c r="U333" t="b">
        <v>1</v>
      </c>
      <c r="V333" t="s">
        <v>98</v>
      </c>
      <c r="W333" s="1">
        <v>44761.677129629628</v>
      </c>
      <c r="X333">
        <v>1161</v>
      </c>
      <c r="Y333">
        <v>37</v>
      </c>
      <c r="Z333">
        <v>0</v>
      </c>
      <c r="AA333">
        <v>37</v>
      </c>
      <c r="AB333">
        <v>0</v>
      </c>
      <c r="AC333">
        <v>29</v>
      </c>
      <c r="AD333">
        <v>-37</v>
      </c>
      <c r="AE333">
        <v>0</v>
      </c>
      <c r="AF333">
        <v>0</v>
      </c>
      <c r="AG333">
        <v>0</v>
      </c>
      <c r="AH333" t="s">
        <v>92</v>
      </c>
      <c r="AI333" s="1">
        <v>44761.722824074073</v>
      </c>
      <c r="AJ333">
        <v>246</v>
      </c>
      <c r="AK333">
        <v>1</v>
      </c>
      <c r="AL333">
        <v>0</v>
      </c>
      <c r="AM333">
        <v>1</v>
      </c>
      <c r="AN333">
        <v>0</v>
      </c>
      <c r="AO333">
        <v>1</v>
      </c>
      <c r="AP333">
        <v>-38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791</v>
      </c>
      <c r="BG333">
        <v>86</v>
      </c>
      <c r="BH333" t="s">
        <v>94</v>
      </c>
    </row>
    <row r="334" spans="1:60">
      <c r="A334" t="s">
        <v>876</v>
      </c>
      <c r="B334" t="s">
        <v>82</v>
      </c>
      <c r="C334" t="s">
        <v>662</v>
      </c>
      <c r="D334" t="s">
        <v>84</v>
      </c>
      <c r="E334" s="2" t="str">
        <f>HYPERLINK("capsilon://?command=openfolder&amp;siteaddress=FAM.docvelocity-na8.net&amp;folderid=FXD881CD41-1BE8-1E68-C32F-69AB16FE8BD3","FX22069516")</f>
        <v>FX22069516</v>
      </c>
      <c r="F334" t="s">
        <v>19</v>
      </c>
      <c r="G334" t="s">
        <v>19</v>
      </c>
      <c r="H334" t="s">
        <v>85</v>
      </c>
      <c r="I334" t="s">
        <v>866</v>
      </c>
      <c r="J334">
        <v>0</v>
      </c>
      <c r="K334" t="s">
        <v>87</v>
      </c>
      <c r="L334" t="s">
        <v>88</v>
      </c>
      <c r="M334" t="s">
        <v>89</v>
      </c>
      <c r="N334">
        <v>2</v>
      </c>
      <c r="O334" s="1">
        <v>44761.665162037039</v>
      </c>
      <c r="P334" s="1">
        <v>44761.724490740744</v>
      </c>
      <c r="Q334">
        <v>4591</v>
      </c>
      <c r="R334">
        <v>535</v>
      </c>
      <c r="S334" t="b">
        <v>0</v>
      </c>
      <c r="T334" t="s">
        <v>90</v>
      </c>
      <c r="U334" t="b">
        <v>1</v>
      </c>
      <c r="V334" t="s">
        <v>105</v>
      </c>
      <c r="W334" s="1">
        <v>44761.670983796299</v>
      </c>
      <c r="X334">
        <v>388</v>
      </c>
      <c r="Y334">
        <v>37</v>
      </c>
      <c r="Z334">
        <v>0</v>
      </c>
      <c r="AA334">
        <v>37</v>
      </c>
      <c r="AB334">
        <v>0</v>
      </c>
      <c r="AC334">
        <v>32</v>
      </c>
      <c r="AD334">
        <v>-37</v>
      </c>
      <c r="AE334">
        <v>0</v>
      </c>
      <c r="AF334">
        <v>0</v>
      </c>
      <c r="AG334">
        <v>0</v>
      </c>
      <c r="AH334" t="s">
        <v>92</v>
      </c>
      <c r="AI334" s="1">
        <v>44761.724490740744</v>
      </c>
      <c r="AJ334">
        <v>143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-37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791</v>
      </c>
      <c r="BG334">
        <v>85</v>
      </c>
      <c r="BH334" t="s">
        <v>94</v>
      </c>
    </row>
    <row r="335" spans="1:60">
      <c r="A335" t="s">
        <v>877</v>
      </c>
      <c r="B335" t="s">
        <v>82</v>
      </c>
      <c r="C335" t="s">
        <v>878</v>
      </c>
      <c r="D335" t="s">
        <v>84</v>
      </c>
      <c r="E335" s="2" t="str">
        <f>HYPERLINK("capsilon://?command=openfolder&amp;siteaddress=FAM.docvelocity-na8.net&amp;folderid=FX4B9D6B0D-E6A1-2AC4-84C8-370697E3A524","FX22071860")</f>
        <v>FX22071860</v>
      </c>
      <c r="F335" t="s">
        <v>19</v>
      </c>
      <c r="G335" t="s">
        <v>19</v>
      </c>
      <c r="H335" t="s">
        <v>85</v>
      </c>
      <c r="I335" t="s">
        <v>879</v>
      </c>
      <c r="J335">
        <v>67</v>
      </c>
      <c r="K335" t="s">
        <v>87</v>
      </c>
      <c r="L335" t="s">
        <v>88</v>
      </c>
      <c r="M335" t="s">
        <v>89</v>
      </c>
      <c r="N335">
        <v>2</v>
      </c>
      <c r="O335" s="1">
        <v>44761.945185185185</v>
      </c>
      <c r="P335" s="1">
        <v>44762.217141203706</v>
      </c>
      <c r="Q335">
        <v>22931</v>
      </c>
      <c r="R335">
        <v>566</v>
      </c>
      <c r="S335" t="b">
        <v>0</v>
      </c>
      <c r="T335" t="s">
        <v>90</v>
      </c>
      <c r="U335" t="b">
        <v>0</v>
      </c>
      <c r="V335" t="s">
        <v>188</v>
      </c>
      <c r="W335" s="1">
        <v>44762.192812499998</v>
      </c>
      <c r="X335">
        <v>312</v>
      </c>
      <c r="Y335">
        <v>52</v>
      </c>
      <c r="Z335">
        <v>0</v>
      </c>
      <c r="AA335">
        <v>52</v>
      </c>
      <c r="AB335">
        <v>0</v>
      </c>
      <c r="AC335">
        <v>5</v>
      </c>
      <c r="AD335">
        <v>15</v>
      </c>
      <c r="AE335">
        <v>0</v>
      </c>
      <c r="AF335">
        <v>0</v>
      </c>
      <c r="AG335">
        <v>0</v>
      </c>
      <c r="AH335" t="s">
        <v>305</v>
      </c>
      <c r="AI335" s="1">
        <v>44762.217141203706</v>
      </c>
      <c r="AJ335">
        <v>254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15</v>
      </c>
      <c r="AQ335">
        <v>0</v>
      </c>
      <c r="AR335">
        <v>0</v>
      </c>
      <c r="AS335">
        <v>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791</v>
      </c>
      <c r="BG335">
        <v>391</v>
      </c>
      <c r="BH335" t="s">
        <v>275</v>
      </c>
    </row>
    <row r="336" spans="1:60">
      <c r="A336" t="s">
        <v>880</v>
      </c>
      <c r="B336" t="s">
        <v>82</v>
      </c>
      <c r="C336" t="s">
        <v>575</v>
      </c>
      <c r="D336" t="s">
        <v>84</v>
      </c>
      <c r="E336" s="2" t="str">
        <f>HYPERLINK("capsilon://?command=openfolder&amp;siteaddress=FAM.docvelocity-na8.net&amp;folderid=FX84A4831D-66AD-8BFB-2663-DA357330187A","FX22067677")</f>
        <v>FX22067677</v>
      </c>
      <c r="F336" t="s">
        <v>19</v>
      </c>
      <c r="G336" t="s">
        <v>19</v>
      </c>
      <c r="H336" t="s">
        <v>85</v>
      </c>
      <c r="I336" t="s">
        <v>833</v>
      </c>
      <c r="J336">
        <v>61</v>
      </c>
      <c r="K336" t="s">
        <v>87</v>
      </c>
      <c r="L336" t="s">
        <v>88</v>
      </c>
      <c r="M336" t="s">
        <v>89</v>
      </c>
      <c r="N336">
        <v>2</v>
      </c>
      <c r="O336" s="1">
        <v>44762.347870370373</v>
      </c>
      <c r="P336" s="1">
        <v>44762.464039351849</v>
      </c>
      <c r="Q336">
        <v>9552</v>
      </c>
      <c r="R336">
        <v>485</v>
      </c>
      <c r="S336" t="b">
        <v>0</v>
      </c>
      <c r="T336" t="s">
        <v>90</v>
      </c>
      <c r="U336" t="b">
        <v>1</v>
      </c>
      <c r="V336" t="s">
        <v>192</v>
      </c>
      <c r="W336" s="1">
        <v>44762.461770833332</v>
      </c>
      <c r="X336">
        <v>310</v>
      </c>
      <c r="Y336">
        <v>56</v>
      </c>
      <c r="Z336">
        <v>0</v>
      </c>
      <c r="AA336">
        <v>56</v>
      </c>
      <c r="AB336">
        <v>0</v>
      </c>
      <c r="AC336">
        <v>5</v>
      </c>
      <c r="AD336">
        <v>5</v>
      </c>
      <c r="AE336">
        <v>0</v>
      </c>
      <c r="AF336">
        <v>0</v>
      </c>
      <c r="AG336">
        <v>0</v>
      </c>
      <c r="AH336" t="s">
        <v>193</v>
      </c>
      <c r="AI336" s="1">
        <v>44762.464039351849</v>
      </c>
      <c r="AJ336">
        <v>116</v>
      </c>
      <c r="AK336">
        <v>1</v>
      </c>
      <c r="AL336">
        <v>0</v>
      </c>
      <c r="AM336">
        <v>1</v>
      </c>
      <c r="AN336">
        <v>0</v>
      </c>
      <c r="AO336">
        <v>0</v>
      </c>
      <c r="AP336">
        <v>4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881</v>
      </c>
      <c r="BG336">
        <v>167</v>
      </c>
      <c r="BH336" t="s">
        <v>275</v>
      </c>
    </row>
    <row r="337" spans="1:60">
      <c r="A337" t="s">
        <v>882</v>
      </c>
      <c r="B337" t="s">
        <v>82</v>
      </c>
      <c r="C337" t="s">
        <v>712</v>
      </c>
      <c r="D337" t="s">
        <v>84</v>
      </c>
      <c r="E337" s="2" t="str">
        <f>HYPERLINK("capsilon://?command=openfolder&amp;siteaddress=FAM.docvelocity-na8.net&amp;folderid=FX991B7BD0-511F-18DC-591B-10673CFEC4AD","FX21128079")</f>
        <v>FX21128079</v>
      </c>
      <c r="F337" t="s">
        <v>19</v>
      </c>
      <c r="G337" t="s">
        <v>19</v>
      </c>
      <c r="H337" t="s">
        <v>85</v>
      </c>
      <c r="I337" t="s">
        <v>883</v>
      </c>
      <c r="J337">
        <v>83</v>
      </c>
      <c r="K337" t="s">
        <v>87</v>
      </c>
      <c r="L337" t="s">
        <v>88</v>
      </c>
      <c r="M337" t="s">
        <v>89</v>
      </c>
      <c r="N337">
        <v>2</v>
      </c>
      <c r="O337" s="1">
        <v>44762.378101851849</v>
      </c>
      <c r="P337" s="1">
        <v>44762.457662037035</v>
      </c>
      <c r="Q337">
        <v>6456</v>
      </c>
      <c r="R337">
        <v>418</v>
      </c>
      <c r="S337" t="b">
        <v>0</v>
      </c>
      <c r="T337" t="s">
        <v>90</v>
      </c>
      <c r="U337" t="b">
        <v>0</v>
      </c>
      <c r="V337" t="s">
        <v>188</v>
      </c>
      <c r="W337" s="1">
        <v>44762.454131944447</v>
      </c>
      <c r="X337">
        <v>197</v>
      </c>
      <c r="Y337">
        <v>83</v>
      </c>
      <c r="Z337">
        <v>0</v>
      </c>
      <c r="AA337">
        <v>83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 t="s">
        <v>193</v>
      </c>
      <c r="AI337" s="1">
        <v>44762.457662037035</v>
      </c>
      <c r="AJ337">
        <v>108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881</v>
      </c>
      <c r="BG337">
        <v>114</v>
      </c>
      <c r="BH337" t="s">
        <v>94</v>
      </c>
    </row>
    <row r="338" spans="1:60">
      <c r="A338" t="s">
        <v>884</v>
      </c>
      <c r="B338" t="s">
        <v>82</v>
      </c>
      <c r="C338" t="s">
        <v>712</v>
      </c>
      <c r="D338" t="s">
        <v>84</v>
      </c>
      <c r="E338" s="2" t="str">
        <f>HYPERLINK("capsilon://?command=openfolder&amp;siteaddress=FAM.docvelocity-na8.net&amp;folderid=FX991B7BD0-511F-18DC-591B-10673CFEC4AD","FX21128079")</f>
        <v>FX21128079</v>
      </c>
      <c r="F338" t="s">
        <v>19</v>
      </c>
      <c r="G338" t="s">
        <v>19</v>
      </c>
      <c r="H338" t="s">
        <v>85</v>
      </c>
      <c r="I338" t="s">
        <v>885</v>
      </c>
      <c r="J338">
        <v>83</v>
      </c>
      <c r="K338" t="s">
        <v>87</v>
      </c>
      <c r="L338" t="s">
        <v>88</v>
      </c>
      <c r="M338" t="s">
        <v>89</v>
      </c>
      <c r="N338">
        <v>2</v>
      </c>
      <c r="O338" s="1">
        <v>44762.378263888888</v>
      </c>
      <c r="P338" s="1">
        <v>44762.459328703706</v>
      </c>
      <c r="Q338">
        <v>6777</v>
      </c>
      <c r="R338">
        <v>227</v>
      </c>
      <c r="S338" t="b">
        <v>0</v>
      </c>
      <c r="T338" t="s">
        <v>90</v>
      </c>
      <c r="U338" t="b">
        <v>0</v>
      </c>
      <c r="V338" t="s">
        <v>188</v>
      </c>
      <c r="W338" s="1">
        <v>44762.455104166664</v>
      </c>
      <c r="X338">
        <v>83</v>
      </c>
      <c r="Y338">
        <v>83</v>
      </c>
      <c r="Z338">
        <v>0</v>
      </c>
      <c r="AA338">
        <v>83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 t="s">
        <v>193</v>
      </c>
      <c r="AI338" s="1">
        <v>44762.459328703706</v>
      </c>
      <c r="AJ338">
        <v>144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881</v>
      </c>
      <c r="BG338">
        <v>116</v>
      </c>
      <c r="BH338" t="s">
        <v>94</v>
      </c>
    </row>
    <row r="339" spans="1:60">
      <c r="A339" t="s">
        <v>886</v>
      </c>
      <c r="B339" t="s">
        <v>82</v>
      </c>
      <c r="C339" t="s">
        <v>712</v>
      </c>
      <c r="D339" t="s">
        <v>84</v>
      </c>
      <c r="E339" s="2" t="str">
        <f>HYPERLINK("capsilon://?command=openfolder&amp;siteaddress=FAM.docvelocity-na8.net&amp;folderid=FX991B7BD0-511F-18DC-591B-10673CFEC4AD","FX21128079")</f>
        <v>FX21128079</v>
      </c>
      <c r="F339" t="s">
        <v>19</v>
      </c>
      <c r="G339" t="s">
        <v>19</v>
      </c>
      <c r="H339" t="s">
        <v>85</v>
      </c>
      <c r="I339" t="s">
        <v>887</v>
      </c>
      <c r="J339">
        <v>83</v>
      </c>
      <c r="K339" t="s">
        <v>87</v>
      </c>
      <c r="L339" t="s">
        <v>88</v>
      </c>
      <c r="M339" t="s">
        <v>89</v>
      </c>
      <c r="N339">
        <v>2</v>
      </c>
      <c r="O339" s="1">
        <v>44762.378981481481</v>
      </c>
      <c r="P339" s="1">
        <v>44762.460023148145</v>
      </c>
      <c r="Q339">
        <v>6882</v>
      </c>
      <c r="R339">
        <v>120</v>
      </c>
      <c r="S339" t="b">
        <v>0</v>
      </c>
      <c r="T339" t="s">
        <v>90</v>
      </c>
      <c r="U339" t="b">
        <v>0</v>
      </c>
      <c r="V339" t="s">
        <v>188</v>
      </c>
      <c r="W339" s="1">
        <v>44762.455821759257</v>
      </c>
      <c r="X339">
        <v>61</v>
      </c>
      <c r="Y339">
        <v>83</v>
      </c>
      <c r="Z339">
        <v>0</v>
      </c>
      <c r="AA339">
        <v>83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 t="s">
        <v>193</v>
      </c>
      <c r="AI339" s="1">
        <v>44762.460023148145</v>
      </c>
      <c r="AJ339">
        <v>59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881</v>
      </c>
      <c r="BG339">
        <v>116</v>
      </c>
      <c r="BH339" t="s">
        <v>94</v>
      </c>
    </row>
    <row r="340" spans="1:60">
      <c r="A340" t="s">
        <v>888</v>
      </c>
      <c r="B340" t="s">
        <v>82</v>
      </c>
      <c r="C340" t="s">
        <v>712</v>
      </c>
      <c r="D340" t="s">
        <v>84</v>
      </c>
      <c r="E340" s="2" t="str">
        <f>HYPERLINK("capsilon://?command=openfolder&amp;siteaddress=FAM.docvelocity-na8.net&amp;folderid=FX991B7BD0-511F-18DC-591B-10673CFEC4AD","FX21128079")</f>
        <v>FX21128079</v>
      </c>
      <c r="F340" t="s">
        <v>19</v>
      </c>
      <c r="G340" t="s">
        <v>19</v>
      </c>
      <c r="H340" t="s">
        <v>85</v>
      </c>
      <c r="I340" t="s">
        <v>889</v>
      </c>
      <c r="J340">
        <v>83</v>
      </c>
      <c r="K340" t="s">
        <v>87</v>
      </c>
      <c r="L340" t="s">
        <v>88</v>
      </c>
      <c r="M340" t="s">
        <v>89</v>
      </c>
      <c r="N340">
        <v>2</v>
      </c>
      <c r="O340" s="1">
        <v>44762.379050925927</v>
      </c>
      <c r="P340" s="1">
        <v>44762.461053240739</v>
      </c>
      <c r="Q340">
        <v>6913</v>
      </c>
      <c r="R340">
        <v>172</v>
      </c>
      <c r="S340" t="b">
        <v>0</v>
      </c>
      <c r="T340" t="s">
        <v>90</v>
      </c>
      <c r="U340" t="b">
        <v>0</v>
      </c>
      <c r="V340" t="s">
        <v>188</v>
      </c>
      <c r="W340" s="1">
        <v>44762.456805555557</v>
      </c>
      <c r="X340">
        <v>84</v>
      </c>
      <c r="Y340">
        <v>83</v>
      </c>
      <c r="Z340">
        <v>0</v>
      </c>
      <c r="AA340">
        <v>83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 t="s">
        <v>193</v>
      </c>
      <c r="AI340" s="1">
        <v>44762.461053240739</v>
      </c>
      <c r="AJ340">
        <v>88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881</v>
      </c>
      <c r="BG340">
        <v>118</v>
      </c>
      <c r="BH340" t="s">
        <v>94</v>
      </c>
    </row>
    <row r="341" spans="1:60">
      <c r="A341" t="s">
        <v>890</v>
      </c>
      <c r="B341" t="s">
        <v>82</v>
      </c>
      <c r="C341" t="s">
        <v>712</v>
      </c>
      <c r="D341" t="s">
        <v>84</v>
      </c>
      <c r="E341" s="2" t="str">
        <f>HYPERLINK("capsilon://?command=openfolder&amp;siteaddress=FAM.docvelocity-na8.net&amp;folderid=FX991B7BD0-511F-18DC-591B-10673CFEC4AD","FX21128079")</f>
        <v>FX21128079</v>
      </c>
      <c r="F341" t="s">
        <v>19</v>
      </c>
      <c r="G341" t="s">
        <v>19</v>
      </c>
      <c r="H341" t="s">
        <v>85</v>
      </c>
      <c r="I341" t="s">
        <v>891</v>
      </c>
      <c r="J341">
        <v>70</v>
      </c>
      <c r="K341" t="s">
        <v>87</v>
      </c>
      <c r="L341" t="s">
        <v>88</v>
      </c>
      <c r="M341" t="s">
        <v>89</v>
      </c>
      <c r="N341">
        <v>2</v>
      </c>
      <c r="O341" s="1">
        <v>44762.379606481481</v>
      </c>
      <c r="P341" s="1">
        <v>44762.462685185186</v>
      </c>
      <c r="Q341">
        <v>6793</v>
      </c>
      <c r="R341">
        <v>385</v>
      </c>
      <c r="S341" t="b">
        <v>0</v>
      </c>
      <c r="T341" t="s">
        <v>90</v>
      </c>
      <c r="U341" t="b">
        <v>0</v>
      </c>
      <c r="V341" t="s">
        <v>188</v>
      </c>
      <c r="W341" s="1">
        <v>44762.459652777776</v>
      </c>
      <c r="X341">
        <v>245</v>
      </c>
      <c r="Y341">
        <v>70</v>
      </c>
      <c r="Z341">
        <v>0</v>
      </c>
      <c r="AA341">
        <v>70</v>
      </c>
      <c r="AB341">
        <v>0</v>
      </c>
      <c r="AC341">
        <v>3</v>
      </c>
      <c r="AD341">
        <v>0</v>
      </c>
      <c r="AE341">
        <v>0</v>
      </c>
      <c r="AF341">
        <v>0</v>
      </c>
      <c r="AG341">
        <v>0</v>
      </c>
      <c r="AH341" t="s">
        <v>193</v>
      </c>
      <c r="AI341" s="1">
        <v>44762.462685185186</v>
      </c>
      <c r="AJ341">
        <v>140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-2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881</v>
      </c>
      <c r="BG341">
        <v>119</v>
      </c>
      <c r="BH341" t="s">
        <v>94</v>
      </c>
    </row>
    <row r="342" spans="1:60">
      <c r="A342" t="s">
        <v>892</v>
      </c>
      <c r="B342" t="s">
        <v>82</v>
      </c>
      <c r="C342" t="s">
        <v>712</v>
      </c>
      <c r="D342" t="s">
        <v>84</v>
      </c>
      <c r="E342" s="2" t="str">
        <f>HYPERLINK("capsilon://?command=openfolder&amp;siteaddress=FAM.docvelocity-na8.net&amp;folderid=FX991B7BD0-511F-18DC-591B-10673CFEC4AD","FX21128079")</f>
        <v>FX21128079</v>
      </c>
      <c r="F342" t="s">
        <v>19</v>
      </c>
      <c r="G342" t="s">
        <v>19</v>
      </c>
      <c r="H342" t="s">
        <v>85</v>
      </c>
      <c r="I342" t="s">
        <v>893</v>
      </c>
      <c r="J342">
        <v>83</v>
      </c>
      <c r="K342" t="s">
        <v>87</v>
      </c>
      <c r="L342" t="s">
        <v>88</v>
      </c>
      <c r="M342" t="s">
        <v>89</v>
      </c>
      <c r="N342">
        <v>2</v>
      </c>
      <c r="O342" s="1">
        <v>44762.37972222222</v>
      </c>
      <c r="P342" s="1">
        <v>44762.466921296298</v>
      </c>
      <c r="Q342">
        <v>7038</v>
      </c>
      <c r="R342">
        <v>496</v>
      </c>
      <c r="S342" t="b">
        <v>0</v>
      </c>
      <c r="T342" t="s">
        <v>90</v>
      </c>
      <c r="U342" t="b">
        <v>0</v>
      </c>
      <c r="V342" t="s">
        <v>188</v>
      </c>
      <c r="W342" s="1">
        <v>44762.463391203702</v>
      </c>
      <c r="X342">
        <v>323</v>
      </c>
      <c r="Y342">
        <v>83</v>
      </c>
      <c r="Z342">
        <v>0</v>
      </c>
      <c r="AA342">
        <v>83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0</v>
      </c>
      <c r="AH342" t="s">
        <v>193</v>
      </c>
      <c r="AI342" s="1">
        <v>44762.466921296298</v>
      </c>
      <c r="AJ342">
        <v>173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881</v>
      </c>
      <c r="BG342">
        <v>125</v>
      </c>
      <c r="BH342" t="s">
        <v>275</v>
      </c>
    </row>
    <row r="343" spans="1:60">
      <c r="A343" t="s">
        <v>894</v>
      </c>
      <c r="B343" t="s">
        <v>82</v>
      </c>
      <c r="C343" t="s">
        <v>135</v>
      </c>
      <c r="D343" t="s">
        <v>84</v>
      </c>
      <c r="E343" s="2" t="str">
        <f>HYPERLINK("capsilon://?command=openfolder&amp;siteaddress=FAM.docvelocity-na8.net&amp;folderid=FXF77A64E8-FEE3-2B5A-6D23-AA3F9B9B9C56","FX22062502")</f>
        <v>FX22062502</v>
      </c>
      <c r="F343" t="s">
        <v>19</v>
      </c>
      <c r="G343" t="s">
        <v>19</v>
      </c>
      <c r="H343" t="s">
        <v>85</v>
      </c>
      <c r="I343" t="s">
        <v>895</v>
      </c>
      <c r="J343">
        <v>30</v>
      </c>
      <c r="K343" t="s">
        <v>87</v>
      </c>
      <c r="L343" t="s">
        <v>88</v>
      </c>
      <c r="M343" t="s">
        <v>89</v>
      </c>
      <c r="N343">
        <v>2</v>
      </c>
      <c r="O343" s="1">
        <v>44762.382638888892</v>
      </c>
      <c r="P343" s="1">
        <v>44762.473437499997</v>
      </c>
      <c r="Q343">
        <v>7736</v>
      </c>
      <c r="R343">
        <v>109</v>
      </c>
      <c r="S343" t="b">
        <v>0</v>
      </c>
      <c r="T343" t="s">
        <v>90</v>
      </c>
      <c r="U343" t="b">
        <v>0</v>
      </c>
      <c r="V343" t="s">
        <v>188</v>
      </c>
      <c r="W343" s="1">
        <v>44762.464120370372</v>
      </c>
      <c r="X343">
        <v>62</v>
      </c>
      <c r="Y343">
        <v>10</v>
      </c>
      <c r="Z343">
        <v>0</v>
      </c>
      <c r="AA343">
        <v>10</v>
      </c>
      <c r="AB343">
        <v>0</v>
      </c>
      <c r="AC343">
        <v>0</v>
      </c>
      <c r="AD343">
        <v>20</v>
      </c>
      <c r="AE343">
        <v>0</v>
      </c>
      <c r="AF343">
        <v>0</v>
      </c>
      <c r="AG343">
        <v>0</v>
      </c>
      <c r="AH343" t="s">
        <v>193</v>
      </c>
      <c r="AI343" s="1">
        <v>44762.473437499997</v>
      </c>
      <c r="AJ343">
        <v>47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20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881</v>
      </c>
      <c r="BG343">
        <v>130</v>
      </c>
      <c r="BH343" t="s">
        <v>275</v>
      </c>
    </row>
    <row r="344" spans="1:60">
      <c r="A344" t="s">
        <v>896</v>
      </c>
      <c r="B344" t="s">
        <v>82</v>
      </c>
      <c r="C344" t="s">
        <v>656</v>
      </c>
      <c r="D344" t="s">
        <v>84</v>
      </c>
      <c r="E344" s="2" t="str">
        <f>HYPERLINK("capsilon://?command=openfolder&amp;siteaddress=FAM.docvelocity-na8.net&amp;folderid=FX4AE7DFD0-69C6-D269-9159-48B121FBE771","FX22072351")</f>
        <v>FX22072351</v>
      </c>
      <c r="F344" t="s">
        <v>19</v>
      </c>
      <c r="G344" t="s">
        <v>19</v>
      </c>
      <c r="H344" t="s">
        <v>85</v>
      </c>
      <c r="I344" t="s">
        <v>897</v>
      </c>
      <c r="J344">
        <v>67</v>
      </c>
      <c r="K344" t="s">
        <v>87</v>
      </c>
      <c r="L344" t="s">
        <v>88</v>
      </c>
      <c r="M344" t="s">
        <v>89</v>
      </c>
      <c r="N344">
        <v>2</v>
      </c>
      <c r="O344" s="1">
        <v>44762.406388888892</v>
      </c>
      <c r="P344" s="1">
        <v>44762.54210648148</v>
      </c>
      <c r="Q344">
        <v>11224</v>
      </c>
      <c r="R344">
        <v>502</v>
      </c>
      <c r="S344" t="b">
        <v>0</v>
      </c>
      <c r="T344" t="s">
        <v>90</v>
      </c>
      <c r="U344" t="b">
        <v>0</v>
      </c>
      <c r="V344" t="s">
        <v>188</v>
      </c>
      <c r="W344" s="1">
        <v>44762.466111111113</v>
      </c>
      <c r="X344">
        <v>171</v>
      </c>
      <c r="Y344">
        <v>52</v>
      </c>
      <c r="Z344">
        <v>0</v>
      </c>
      <c r="AA344">
        <v>52</v>
      </c>
      <c r="AB344">
        <v>0</v>
      </c>
      <c r="AC344">
        <v>7</v>
      </c>
      <c r="AD344">
        <v>15</v>
      </c>
      <c r="AE344">
        <v>0</v>
      </c>
      <c r="AF344">
        <v>0</v>
      </c>
      <c r="AG344">
        <v>0</v>
      </c>
      <c r="AH344" t="s">
        <v>92</v>
      </c>
      <c r="AI344" s="1">
        <v>44762.54210648148</v>
      </c>
      <c r="AJ344">
        <v>317</v>
      </c>
      <c r="AK344">
        <v>19</v>
      </c>
      <c r="AL344">
        <v>0</v>
      </c>
      <c r="AM344">
        <v>19</v>
      </c>
      <c r="AN344">
        <v>0</v>
      </c>
      <c r="AO344">
        <v>21</v>
      </c>
      <c r="AP344">
        <v>-4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881</v>
      </c>
      <c r="BG344">
        <v>195</v>
      </c>
      <c r="BH344" t="s">
        <v>275</v>
      </c>
    </row>
    <row r="345" spans="1:60">
      <c r="A345" t="s">
        <v>898</v>
      </c>
      <c r="B345" t="s">
        <v>82</v>
      </c>
      <c r="C345" t="s">
        <v>899</v>
      </c>
      <c r="D345" t="s">
        <v>84</v>
      </c>
      <c r="E345" s="2" t="str">
        <f>HYPERLINK("capsilon://?command=openfolder&amp;siteaddress=FAM.docvelocity-na8.net&amp;folderid=FX72FA85D8-F344-EFEC-1260-0EFA0CD87B78","FX22065410")</f>
        <v>FX22065410</v>
      </c>
      <c r="F345" t="s">
        <v>19</v>
      </c>
      <c r="G345" t="s">
        <v>19</v>
      </c>
      <c r="H345" t="s">
        <v>85</v>
      </c>
      <c r="I345" t="s">
        <v>900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44762.439351851855</v>
      </c>
      <c r="P345" s="1">
        <v>44762.542361111111</v>
      </c>
      <c r="Q345">
        <v>8826</v>
      </c>
      <c r="R345">
        <v>74</v>
      </c>
      <c r="S345" t="b">
        <v>0</v>
      </c>
      <c r="T345" t="s">
        <v>90</v>
      </c>
      <c r="U345" t="b">
        <v>0</v>
      </c>
      <c r="V345" t="s">
        <v>188</v>
      </c>
      <c r="W345" s="1">
        <v>44762.466736111113</v>
      </c>
      <c r="X345">
        <v>53</v>
      </c>
      <c r="Y345">
        <v>0</v>
      </c>
      <c r="Z345">
        <v>0</v>
      </c>
      <c r="AA345">
        <v>0</v>
      </c>
      <c r="AB345">
        <v>21</v>
      </c>
      <c r="AC345">
        <v>0</v>
      </c>
      <c r="AD345">
        <v>28</v>
      </c>
      <c r="AE345">
        <v>0</v>
      </c>
      <c r="AF345">
        <v>0</v>
      </c>
      <c r="AG345">
        <v>0</v>
      </c>
      <c r="AH345" t="s">
        <v>92</v>
      </c>
      <c r="AI345" s="1">
        <v>44762.542361111111</v>
      </c>
      <c r="AJ345">
        <v>21</v>
      </c>
      <c r="AK345">
        <v>0</v>
      </c>
      <c r="AL345">
        <v>0</v>
      </c>
      <c r="AM345">
        <v>0</v>
      </c>
      <c r="AN345">
        <v>21</v>
      </c>
      <c r="AO345">
        <v>0</v>
      </c>
      <c r="AP345">
        <v>28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881</v>
      </c>
      <c r="BG345">
        <v>148</v>
      </c>
      <c r="BH345" t="s">
        <v>275</v>
      </c>
    </row>
    <row r="346" spans="1:60">
      <c r="A346" t="s">
        <v>901</v>
      </c>
      <c r="B346" t="s">
        <v>82</v>
      </c>
      <c r="C346" t="s">
        <v>899</v>
      </c>
      <c r="D346" t="s">
        <v>84</v>
      </c>
      <c r="E346" s="2" t="str">
        <f>HYPERLINK("capsilon://?command=openfolder&amp;siteaddress=FAM.docvelocity-na8.net&amp;folderid=FX72FA85D8-F344-EFEC-1260-0EFA0CD87B78","FX22065410")</f>
        <v>FX22065410</v>
      </c>
      <c r="F346" t="s">
        <v>19</v>
      </c>
      <c r="G346" t="s">
        <v>19</v>
      </c>
      <c r="H346" t="s">
        <v>85</v>
      </c>
      <c r="I346" t="s">
        <v>902</v>
      </c>
      <c r="J346">
        <v>28</v>
      </c>
      <c r="K346" t="s">
        <v>87</v>
      </c>
      <c r="L346" t="s">
        <v>88</v>
      </c>
      <c r="M346" t="s">
        <v>89</v>
      </c>
      <c r="N346">
        <v>2</v>
      </c>
      <c r="O346" s="1">
        <v>44762.439606481479</v>
      </c>
      <c r="P346" s="1">
        <v>44762.542511574073</v>
      </c>
      <c r="Q346">
        <v>8844</v>
      </c>
      <c r="R346">
        <v>47</v>
      </c>
      <c r="S346" t="b">
        <v>0</v>
      </c>
      <c r="T346" t="s">
        <v>90</v>
      </c>
      <c r="U346" t="b">
        <v>0</v>
      </c>
      <c r="V346" t="s">
        <v>188</v>
      </c>
      <c r="W346" s="1">
        <v>44762.467152777775</v>
      </c>
      <c r="X346">
        <v>35</v>
      </c>
      <c r="Y346">
        <v>0</v>
      </c>
      <c r="Z346">
        <v>0</v>
      </c>
      <c r="AA346">
        <v>0</v>
      </c>
      <c r="AB346">
        <v>21</v>
      </c>
      <c r="AC346">
        <v>0</v>
      </c>
      <c r="AD346">
        <v>28</v>
      </c>
      <c r="AE346">
        <v>0</v>
      </c>
      <c r="AF346">
        <v>0</v>
      </c>
      <c r="AG346">
        <v>0</v>
      </c>
      <c r="AH346" t="s">
        <v>92</v>
      </c>
      <c r="AI346" s="1">
        <v>44762.542511574073</v>
      </c>
      <c r="AJ346">
        <v>12</v>
      </c>
      <c r="AK346">
        <v>0</v>
      </c>
      <c r="AL346">
        <v>0</v>
      </c>
      <c r="AM346">
        <v>0</v>
      </c>
      <c r="AN346">
        <v>21</v>
      </c>
      <c r="AO346">
        <v>0</v>
      </c>
      <c r="AP346">
        <v>28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881</v>
      </c>
      <c r="BG346">
        <v>148</v>
      </c>
      <c r="BH346" t="s">
        <v>275</v>
      </c>
    </row>
    <row r="347" spans="1:60">
      <c r="A347" t="s">
        <v>903</v>
      </c>
      <c r="B347" t="s">
        <v>82</v>
      </c>
      <c r="C347" t="s">
        <v>904</v>
      </c>
      <c r="D347" t="s">
        <v>84</v>
      </c>
      <c r="E347" s="2" t="str">
        <f>HYPERLINK("capsilon://?command=openfolder&amp;siteaddress=FAM.docvelocity-na8.net&amp;folderid=FXF6411F7A-7F4D-8D70-F6E2-3E49C1F17456","FX2207756")</f>
        <v>FX2207756</v>
      </c>
      <c r="F347" t="s">
        <v>19</v>
      </c>
      <c r="G347" t="s">
        <v>19</v>
      </c>
      <c r="H347" t="s">
        <v>85</v>
      </c>
      <c r="I347" t="s">
        <v>905</v>
      </c>
      <c r="J347">
        <v>56</v>
      </c>
      <c r="K347" t="s">
        <v>87</v>
      </c>
      <c r="L347" t="s">
        <v>88</v>
      </c>
      <c r="M347" t="s">
        <v>89</v>
      </c>
      <c r="N347">
        <v>2</v>
      </c>
      <c r="O347" s="1">
        <v>44762.44872685185</v>
      </c>
      <c r="P347" s="1">
        <v>44762.543969907405</v>
      </c>
      <c r="Q347">
        <v>7982</v>
      </c>
      <c r="R347">
        <v>247</v>
      </c>
      <c r="S347" t="b">
        <v>0</v>
      </c>
      <c r="T347" t="s">
        <v>90</v>
      </c>
      <c r="U347" t="b">
        <v>0</v>
      </c>
      <c r="V347" t="s">
        <v>188</v>
      </c>
      <c r="W347" s="1">
        <v>44762.468564814815</v>
      </c>
      <c r="X347">
        <v>121</v>
      </c>
      <c r="Y347">
        <v>21</v>
      </c>
      <c r="Z347">
        <v>0</v>
      </c>
      <c r="AA347">
        <v>21</v>
      </c>
      <c r="AB347">
        <v>21</v>
      </c>
      <c r="AC347">
        <v>1</v>
      </c>
      <c r="AD347">
        <v>35</v>
      </c>
      <c r="AE347">
        <v>0</v>
      </c>
      <c r="AF347">
        <v>0</v>
      </c>
      <c r="AG347">
        <v>0</v>
      </c>
      <c r="AH347" t="s">
        <v>92</v>
      </c>
      <c r="AI347" s="1">
        <v>44762.543969907405</v>
      </c>
      <c r="AJ347">
        <v>126</v>
      </c>
      <c r="AK347">
        <v>0</v>
      </c>
      <c r="AL347">
        <v>0</v>
      </c>
      <c r="AM347">
        <v>0</v>
      </c>
      <c r="AN347">
        <v>21</v>
      </c>
      <c r="AO347">
        <v>0</v>
      </c>
      <c r="AP347">
        <v>35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881</v>
      </c>
      <c r="BG347">
        <v>137</v>
      </c>
      <c r="BH347" t="s">
        <v>275</v>
      </c>
    </row>
    <row r="348" spans="1:60">
      <c r="A348" t="s">
        <v>906</v>
      </c>
      <c r="B348" t="s">
        <v>82</v>
      </c>
      <c r="C348" t="s">
        <v>907</v>
      </c>
      <c r="D348" t="s">
        <v>84</v>
      </c>
      <c r="E348" s="2" t="str">
        <f>HYPERLINK("capsilon://?command=openfolder&amp;siteaddress=FAM.docvelocity-na8.net&amp;folderid=FX57611A1F-663F-EE02-B140-9AA64EC1CB0F","FX2207102")</f>
        <v>FX2207102</v>
      </c>
      <c r="F348" t="s">
        <v>19</v>
      </c>
      <c r="G348" t="s">
        <v>19</v>
      </c>
      <c r="H348" t="s">
        <v>85</v>
      </c>
      <c r="I348" t="s">
        <v>908</v>
      </c>
      <c r="J348">
        <v>30</v>
      </c>
      <c r="K348" t="s">
        <v>87</v>
      </c>
      <c r="L348" t="s">
        <v>88</v>
      </c>
      <c r="M348" t="s">
        <v>89</v>
      </c>
      <c r="N348">
        <v>2</v>
      </c>
      <c r="O348" s="1">
        <v>44762.452766203707</v>
      </c>
      <c r="P348" s="1">
        <v>44762.544490740744</v>
      </c>
      <c r="Q348">
        <v>7835</v>
      </c>
      <c r="R348">
        <v>90</v>
      </c>
      <c r="S348" t="b">
        <v>0</v>
      </c>
      <c r="T348" t="s">
        <v>90</v>
      </c>
      <c r="U348" t="b">
        <v>0</v>
      </c>
      <c r="V348" t="s">
        <v>188</v>
      </c>
      <c r="W348" s="1">
        <v>44762.469108796293</v>
      </c>
      <c r="X348">
        <v>46</v>
      </c>
      <c r="Y348">
        <v>10</v>
      </c>
      <c r="Z348">
        <v>0</v>
      </c>
      <c r="AA348">
        <v>10</v>
      </c>
      <c r="AB348">
        <v>0</v>
      </c>
      <c r="AC348">
        <v>1</v>
      </c>
      <c r="AD348">
        <v>20</v>
      </c>
      <c r="AE348">
        <v>0</v>
      </c>
      <c r="AF348">
        <v>0</v>
      </c>
      <c r="AG348">
        <v>0</v>
      </c>
      <c r="AH348" t="s">
        <v>92</v>
      </c>
      <c r="AI348" s="1">
        <v>44762.544490740744</v>
      </c>
      <c r="AJ348">
        <v>44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20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881</v>
      </c>
      <c r="BG348">
        <v>132</v>
      </c>
      <c r="BH348" t="s">
        <v>275</v>
      </c>
    </row>
    <row r="349" spans="1:60">
      <c r="A349" t="s">
        <v>909</v>
      </c>
      <c r="B349" t="s">
        <v>82</v>
      </c>
      <c r="C349" t="s">
        <v>910</v>
      </c>
      <c r="D349" t="s">
        <v>84</v>
      </c>
      <c r="E349" s="2" t="str">
        <f>HYPERLINK("capsilon://?command=openfolder&amp;siteaddress=FAM.docvelocity-na8.net&amp;folderid=FX0D1CB602-419A-EDD0-8130-501F24EFA5DD","FX22065301")</f>
        <v>FX22065301</v>
      </c>
      <c r="F349" t="s">
        <v>19</v>
      </c>
      <c r="G349" t="s">
        <v>19</v>
      </c>
      <c r="H349" t="s">
        <v>85</v>
      </c>
      <c r="I349" t="s">
        <v>911</v>
      </c>
      <c r="J349">
        <v>21</v>
      </c>
      <c r="K349" t="s">
        <v>87</v>
      </c>
      <c r="L349" t="s">
        <v>88</v>
      </c>
      <c r="M349" t="s">
        <v>89</v>
      </c>
      <c r="N349">
        <v>2</v>
      </c>
      <c r="O349" s="1">
        <v>44762.475243055553</v>
      </c>
      <c r="P349" s="1">
        <v>44762.544652777775</v>
      </c>
      <c r="Q349">
        <v>5929</v>
      </c>
      <c r="R349">
        <v>68</v>
      </c>
      <c r="S349" t="b">
        <v>0</v>
      </c>
      <c r="T349" t="s">
        <v>90</v>
      </c>
      <c r="U349" t="b">
        <v>0</v>
      </c>
      <c r="V349" t="s">
        <v>128</v>
      </c>
      <c r="W349" s="1">
        <v>44762.485995370371</v>
      </c>
      <c r="X349">
        <v>55</v>
      </c>
      <c r="Y349">
        <v>0</v>
      </c>
      <c r="Z349">
        <v>0</v>
      </c>
      <c r="AA349">
        <v>0</v>
      </c>
      <c r="AB349">
        <v>10</v>
      </c>
      <c r="AC349">
        <v>0</v>
      </c>
      <c r="AD349">
        <v>21</v>
      </c>
      <c r="AE349">
        <v>0</v>
      </c>
      <c r="AF349">
        <v>0</v>
      </c>
      <c r="AG349">
        <v>0</v>
      </c>
      <c r="AH349" t="s">
        <v>92</v>
      </c>
      <c r="AI349" s="1">
        <v>44762.544652777775</v>
      </c>
      <c r="AJ349">
        <v>13</v>
      </c>
      <c r="AK349">
        <v>0</v>
      </c>
      <c r="AL349">
        <v>0</v>
      </c>
      <c r="AM349">
        <v>0</v>
      </c>
      <c r="AN349">
        <v>10</v>
      </c>
      <c r="AO349">
        <v>0</v>
      </c>
      <c r="AP349">
        <v>21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881</v>
      </c>
      <c r="BG349">
        <v>99</v>
      </c>
      <c r="BH349" t="s">
        <v>94</v>
      </c>
    </row>
    <row r="350" spans="1:60">
      <c r="A350" t="s">
        <v>912</v>
      </c>
      <c r="B350" t="s">
        <v>82</v>
      </c>
      <c r="C350" t="s">
        <v>425</v>
      </c>
      <c r="D350" t="s">
        <v>84</v>
      </c>
      <c r="E350" s="2" t="str">
        <f>HYPERLINK("capsilon://?command=openfolder&amp;siteaddress=FAM.docvelocity-na8.net&amp;folderid=FX23D75D7F-75FA-C3AC-B180-4F7B2CBB7CC1","FX22062134")</f>
        <v>FX22062134</v>
      </c>
      <c r="F350" t="s">
        <v>19</v>
      </c>
      <c r="G350" t="s">
        <v>19</v>
      </c>
      <c r="H350" t="s">
        <v>85</v>
      </c>
      <c r="I350" t="s">
        <v>913</v>
      </c>
      <c r="J350">
        <v>75</v>
      </c>
      <c r="K350" t="s">
        <v>87</v>
      </c>
      <c r="L350" t="s">
        <v>88</v>
      </c>
      <c r="M350" t="s">
        <v>89</v>
      </c>
      <c r="N350">
        <v>2</v>
      </c>
      <c r="O350" s="1">
        <v>44747.417303240742</v>
      </c>
      <c r="P350" s="1">
        <v>44747.422534722224</v>
      </c>
      <c r="Q350">
        <v>135</v>
      </c>
      <c r="R350">
        <v>317</v>
      </c>
      <c r="S350" t="b">
        <v>0</v>
      </c>
      <c r="T350" t="s">
        <v>90</v>
      </c>
      <c r="U350" t="b">
        <v>0</v>
      </c>
      <c r="V350" t="s">
        <v>188</v>
      </c>
      <c r="W350" s="1">
        <v>44747.419282407405</v>
      </c>
      <c r="X350">
        <v>162</v>
      </c>
      <c r="Y350">
        <v>70</v>
      </c>
      <c r="Z350">
        <v>0</v>
      </c>
      <c r="AA350">
        <v>70</v>
      </c>
      <c r="AB350">
        <v>0</v>
      </c>
      <c r="AC350">
        <v>1</v>
      </c>
      <c r="AD350">
        <v>5</v>
      </c>
      <c r="AE350">
        <v>0</v>
      </c>
      <c r="AF350">
        <v>0</v>
      </c>
      <c r="AG350">
        <v>0</v>
      </c>
      <c r="AH350" t="s">
        <v>193</v>
      </c>
      <c r="AI350" s="1">
        <v>44747.422534722224</v>
      </c>
      <c r="AJ350">
        <v>155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5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914</v>
      </c>
      <c r="BG350">
        <v>7</v>
      </c>
      <c r="BH350" t="s">
        <v>94</v>
      </c>
    </row>
    <row r="351" spans="1:60">
      <c r="A351" t="s">
        <v>915</v>
      </c>
      <c r="B351" t="s">
        <v>82</v>
      </c>
      <c r="C351" t="s">
        <v>425</v>
      </c>
      <c r="D351" t="s">
        <v>84</v>
      </c>
      <c r="E351" s="2" t="str">
        <f>HYPERLINK("capsilon://?command=openfolder&amp;siteaddress=FAM.docvelocity-na8.net&amp;folderid=FX23D75D7F-75FA-C3AC-B180-4F7B2CBB7CC1","FX22062134")</f>
        <v>FX22062134</v>
      </c>
      <c r="F351" t="s">
        <v>19</v>
      </c>
      <c r="G351" t="s">
        <v>19</v>
      </c>
      <c r="H351" t="s">
        <v>85</v>
      </c>
      <c r="I351" t="s">
        <v>916</v>
      </c>
      <c r="J351">
        <v>85</v>
      </c>
      <c r="K351" t="s">
        <v>87</v>
      </c>
      <c r="L351" t="s">
        <v>88</v>
      </c>
      <c r="M351" t="s">
        <v>89</v>
      </c>
      <c r="N351">
        <v>2</v>
      </c>
      <c r="O351" s="1">
        <v>44747.41746527778</v>
      </c>
      <c r="P351" s="1">
        <v>44747.423773148148</v>
      </c>
      <c r="Q351">
        <v>305</v>
      </c>
      <c r="R351">
        <v>240</v>
      </c>
      <c r="S351" t="b">
        <v>0</v>
      </c>
      <c r="T351" t="s">
        <v>90</v>
      </c>
      <c r="U351" t="b">
        <v>0</v>
      </c>
      <c r="V351" t="s">
        <v>188</v>
      </c>
      <c r="W351" s="1">
        <v>44747.42083333333</v>
      </c>
      <c r="X351">
        <v>133</v>
      </c>
      <c r="Y351">
        <v>80</v>
      </c>
      <c r="Z351">
        <v>0</v>
      </c>
      <c r="AA351">
        <v>80</v>
      </c>
      <c r="AB351">
        <v>0</v>
      </c>
      <c r="AC351">
        <v>4</v>
      </c>
      <c r="AD351">
        <v>5</v>
      </c>
      <c r="AE351">
        <v>0</v>
      </c>
      <c r="AF351">
        <v>0</v>
      </c>
      <c r="AG351">
        <v>0</v>
      </c>
      <c r="AH351" t="s">
        <v>193</v>
      </c>
      <c r="AI351" s="1">
        <v>44747.423773148148</v>
      </c>
      <c r="AJ351">
        <v>107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914</v>
      </c>
      <c r="BG351">
        <v>9</v>
      </c>
      <c r="BH351" t="s">
        <v>94</v>
      </c>
    </row>
    <row r="352" spans="1:60">
      <c r="A352" t="s">
        <v>917</v>
      </c>
      <c r="B352" t="s">
        <v>82</v>
      </c>
      <c r="C352" t="s">
        <v>425</v>
      </c>
      <c r="D352" t="s">
        <v>84</v>
      </c>
      <c r="E352" s="2" t="str">
        <f>HYPERLINK("capsilon://?command=openfolder&amp;siteaddress=FAM.docvelocity-na8.net&amp;folderid=FX23D75D7F-75FA-C3AC-B180-4F7B2CBB7CC1","FX22062134")</f>
        <v>FX22062134</v>
      </c>
      <c r="F352" t="s">
        <v>19</v>
      </c>
      <c r="G352" t="s">
        <v>19</v>
      </c>
      <c r="H352" t="s">
        <v>85</v>
      </c>
      <c r="I352" t="s">
        <v>918</v>
      </c>
      <c r="J352">
        <v>80</v>
      </c>
      <c r="K352" t="s">
        <v>87</v>
      </c>
      <c r="L352" t="s">
        <v>88</v>
      </c>
      <c r="M352" t="s">
        <v>89</v>
      </c>
      <c r="N352">
        <v>2</v>
      </c>
      <c r="O352" s="1">
        <v>44747.418182870373</v>
      </c>
      <c r="P352" s="1">
        <v>44747.424780092595</v>
      </c>
      <c r="Q352">
        <v>351</v>
      </c>
      <c r="R352">
        <v>219</v>
      </c>
      <c r="S352" t="b">
        <v>0</v>
      </c>
      <c r="T352" t="s">
        <v>90</v>
      </c>
      <c r="U352" t="b">
        <v>0</v>
      </c>
      <c r="V352" t="s">
        <v>188</v>
      </c>
      <c r="W352" s="1">
        <v>44747.421678240738</v>
      </c>
      <c r="X352">
        <v>72</v>
      </c>
      <c r="Y352">
        <v>75</v>
      </c>
      <c r="Z352">
        <v>0</v>
      </c>
      <c r="AA352">
        <v>75</v>
      </c>
      <c r="AB352">
        <v>0</v>
      </c>
      <c r="AC352">
        <v>0</v>
      </c>
      <c r="AD352">
        <v>5</v>
      </c>
      <c r="AE352">
        <v>0</v>
      </c>
      <c r="AF352">
        <v>0</v>
      </c>
      <c r="AG352">
        <v>0</v>
      </c>
      <c r="AH352" t="s">
        <v>184</v>
      </c>
      <c r="AI352" s="1">
        <v>44747.424780092595</v>
      </c>
      <c r="AJ352">
        <v>147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914</v>
      </c>
      <c r="BG352">
        <v>9</v>
      </c>
      <c r="BH352" t="s">
        <v>94</v>
      </c>
    </row>
    <row r="353" spans="1:60">
      <c r="A353" t="s">
        <v>919</v>
      </c>
      <c r="B353" t="s">
        <v>82</v>
      </c>
      <c r="C353" t="s">
        <v>920</v>
      </c>
      <c r="D353" t="s">
        <v>84</v>
      </c>
      <c r="E353" s="2" t="str">
        <f>HYPERLINK("capsilon://?command=openfolder&amp;siteaddress=FAM.docvelocity-na8.net&amp;folderid=FX7DE5A34B-A71C-A6B5-35C1-D3117AAD87A3","FX22066758")</f>
        <v>FX22066758</v>
      </c>
      <c r="F353" t="s">
        <v>19</v>
      </c>
      <c r="G353" t="s">
        <v>19</v>
      </c>
      <c r="H353" t="s">
        <v>85</v>
      </c>
      <c r="I353" t="s">
        <v>921</v>
      </c>
      <c r="J353">
        <v>67</v>
      </c>
      <c r="K353" t="s">
        <v>87</v>
      </c>
      <c r="L353" t="s">
        <v>88</v>
      </c>
      <c r="M353" t="s">
        <v>89</v>
      </c>
      <c r="N353">
        <v>2</v>
      </c>
      <c r="O353" s="1">
        <v>44762.49324074074</v>
      </c>
      <c r="P353" s="1">
        <v>44762.545752314814</v>
      </c>
      <c r="Q353">
        <v>3928</v>
      </c>
      <c r="R353">
        <v>609</v>
      </c>
      <c r="S353" t="b">
        <v>0</v>
      </c>
      <c r="T353" t="s">
        <v>90</v>
      </c>
      <c r="U353" t="b">
        <v>0</v>
      </c>
      <c r="V353" t="s">
        <v>128</v>
      </c>
      <c r="W353" s="1">
        <v>44762.49927083333</v>
      </c>
      <c r="X353">
        <v>515</v>
      </c>
      <c r="Y353">
        <v>52</v>
      </c>
      <c r="Z353">
        <v>0</v>
      </c>
      <c r="AA353">
        <v>52</v>
      </c>
      <c r="AB353">
        <v>0</v>
      </c>
      <c r="AC353">
        <v>10</v>
      </c>
      <c r="AD353">
        <v>15</v>
      </c>
      <c r="AE353">
        <v>0</v>
      </c>
      <c r="AF353">
        <v>0</v>
      </c>
      <c r="AG353">
        <v>0</v>
      </c>
      <c r="AH353" t="s">
        <v>92</v>
      </c>
      <c r="AI353" s="1">
        <v>44762.545752314814</v>
      </c>
      <c r="AJ353">
        <v>94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15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881</v>
      </c>
      <c r="BG353">
        <v>75</v>
      </c>
      <c r="BH353" t="s">
        <v>94</v>
      </c>
    </row>
    <row r="354" spans="1:60">
      <c r="A354" t="s">
        <v>922</v>
      </c>
      <c r="B354" t="s">
        <v>82</v>
      </c>
      <c r="C354" t="s">
        <v>425</v>
      </c>
      <c r="D354" t="s">
        <v>84</v>
      </c>
      <c r="E354" s="2" t="str">
        <f>HYPERLINK("capsilon://?command=openfolder&amp;siteaddress=FAM.docvelocity-na8.net&amp;folderid=FX23D75D7F-75FA-C3AC-B180-4F7B2CBB7CC1","FX22062134")</f>
        <v>FX22062134</v>
      </c>
      <c r="F354" t="s">
        <v>19</v>
      </c>
      <c r="G354" t="s">
        <v>19</v>
      </c>
      <c r="H354" t="s">
        <v>85</v>
      </c>
      <c r="I354" t="s">
        <v>923</v>
      </c>
      <c r="J354">
        <v>75</v>
      </c>
      <c r="K354" t="s">
        <v>87</v>
      </c>
      <c r="L354" t="s">
        <v>88</v>
      </c>
      <c r="M354" t="s">
        <v>89</v>
      </c>
      <c r="N354">
        <v>2</v>
      </c>
      <c r="O354" s="1">
        <v>44747.418483796297</v>
      </c>
      <c r="P354" s="1">
        <v>44747.424803240741</v>
      </c>
      <c r="Q354">
        <v>293</v>
      </c>
      <c r="R354">
        <v>253</v>
      </c>
      <c r="S354" t="b">
        <v>0</v>
      </c>
      <c r="T354" t="s">
        <v>90</v>
      </c>
      <c r="U354" t="b">
        <v>0</v>
      </c>
      <c r="V354" t="s">
        <v>183</v>
      </c>
      <c r="W354" s="1">
        <v>44747.423495370371</v>
      </c>
      <c r="X354">
        <v>165</v>
      </c>
      <c r="Y354">
        <v>70</v>
      </c>
      <c r="Z354">
        <v>0</v>
      </c>
      <c r="AA354">
        <v>70</v>
      </c>
      <c r="AB354">
        <v>0</v>
      </c>
      <c r="AC354">
        <v>3</v>
      </c>
      <c r="AD354">
        <v>5</v>
      </c>
      <c r="AE354">
        <v>0</v>
      </c>
      <c r="AF354">
        <v>0</v>
      </c>
      <c r="AG354">
        <v>0</v>
      </c>
      <c r="AH354" t="s">
        <v>193</v>
      </c>
      <c r="AI354" s="1">
        <v>44747.424803240741</v>
      </c>
      <c r="AJ354">
        <v>88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914</v>
      </c>
      <c r="BG354">
        <v>9</v>
      </c>
      <c r="BH354" t="s">
        <v>94</v>
      </c>
    </row>
    <row r="355" spans="1:60">
      <c r="A355" t="s">
        <v>924</v>
      </c>
      <c r="B355" t="s">
        <v>82</v>
      </c>
      <c r="C355" t="s">
        <v>425</v>
      </c>
      <c r="D355" t="s">
        <v>84</v>
      </c>
      <c r="E355" s="2" t="str">
        <f>HYPERLINK("capsilon://?command=openfolder&amp;siteaddress=FAM.docvelocity-na8.net&amp;folderid=FX23D75D7F-75FA-C3AC-B180-4F7B2CBB7CC1","FX22062134")</f>
        <v>FX22062134</v>
      </c>
      <c r="F355" t="s">
        <v>19</v>
      </c>
      <c r="G355" t="s">
        <v>19</v>
      </c>
      <c r="H355" t="s">
        <v>85</v>
      </c>
      <c r="I355" t="s">
        <v>925</v>
      </c>
      <c r="J355">
        <v>72</v>
      </c>
      <c r="K355" t="s">
        <v>87</v>
      </c>
      <c r="L355" t="s">
        <v>88</v>
      </c>
      <c r="M355" t="s">
        <v>89</v>
      </c>
      <c r="N355">
        <v>2</v>
      </c>
      <c r="O355" s="1">
        <v>44747.418576388889</v>
      </c>
      <c r="P355" s="1">
        <v>44747.426030092596</v>
      </c>
      <c r="Q355">
        <v>459</v>
      </c>
      <c r="R355">
        <v>185</v>
      </c>
      <c r="S355" t="b">
        <v>0</v>
      </c>
      <c r="T355" t="s">
        <v>90</v>
      </c>
      <c r="U355" t="b">
        <v>0</v>
      </c>
      <c r="V355" t="s">
        <v>188</v>
      </c>
      <c r="W355" s="1">
        <v>44747.422592592593</v>
      </c>
      <c r="X355">
        <v>78</v>
      </c>
      <c r="Y355">
        <v>67</v>
      </c>
      <c r="Z355">
        <v>0</v>
      </c>
      <c r="AA355">
        <v>67</v>
      </c>
      <c r="AB355">
        <v>0</v>
      </c>
      <c r="AC355">
        <v>0</v>
      </c>
      <c r="AD355">
        <v>5</v>
      </c>
      <c r="AE355">
        <v>0</v>
      </c>
      <c r="AF355">
        <v>0</v>
      </c>
      <c r="AG355">
        <v>0</v>
      </c>
      <c r="AH355" t="s">
        <v>184</v>
      </c>
      <c r="AI355" s="1">
        <v>44747.426030092596</v>
      </c>
      <c r="AJ355">
        <v>107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914</v>
      </c>
      <c r="BG355">
        <v>10</v>
      </c>
      <c r="BH355" t="s">
        <v>94</v>
      </c>
    </row>
    <row r="356" spans="1:60">
      <c r="A356" t="s">
        <v>926</v>
      </c>
      <c r="B356" t="s">
        <v>82</v>
      </c>
      <c r="C356" t="s">
        <v>927</v>
      </c>
      <c r="D356" t="s">
        <v>84</v>
      </c>
      <c r="E356" s="2" t="str">
        <f>HYPERLINK("capsilon://?command=openfolder&amp;siteaddress=FAM.docvelocity-na8.net&amp;folderid=FX4AE14415-4CBD-015A-C3DC-C9D24D6F9D71","FX22071136")</f>
        <v>FX22071136</v>
      </c>
      <c r="F356" t="s">
        <v>19</v>
      </c>
      <c r="G356" t="s">
        <v>19</v>
      </c>
      <c r="H356" t="s">
        <v>85</v>
      </c>
      <c r="I356" t="s">
        <v>928</v>
      </c>
      <c r="J356">
        <v>30</v>
      </c>
      <c r="K356" t="s">
        <v>87</v>
      </c>
      <c r="L356" t="s">
        <v>88</v>
      </c>
      <c r="M356" t="s">
        <v>89</v>
      </c>
      <c r="N356">
        <v>2</v>
      </c>
      <c r="O356" s="1">
        <v>44762.502962962964</v>
      </c>
      <c r="P356" s="1">
        <v>44762.546215277776</v>
      </c>
      <c r="Q356">
        <v>3613</v>
      </c>
      <c r="R356">
        <v>124</v>
      </c>
      <c r="S356" t="b">
        <v>0</v>
      </c>
      <c r="T356" t="s">
        <v>90</v>
      </c>
      <c r="U356" t="b">
        <v>0</v>
      </c>
      <c r="V356" t="s">
        <v>128</v>
      </c>
      <c r="W356" s="1">
        <v>44762.504861111112</v>
      </c>
      <c r="X356">
        <v>67</v>
      </c>
      <c r="Y356">
        <v>10</v>
      </c>
      <c r="Z356">
        <v>0</v>
      </c>
      <c r="AA356">
        <v>10</v>
      </c>
      <c r="AB356">
        <v>0</v>
      </c>
      <c r="AC356">
        <v>0</v>
      </c>
      <c r="AD356">
        <v>20</v>
      </c>
      <c r="AE356">
        <v>0</v>
      </c>
      <c r="AF356">
        <v>0</v>
      </c>
      <c r="AG356">
        <v>0</v>
      </c>
      <c r="AH356" t="s">
        <v>92</v>
      </c>
      <c r="AI356" s="1">
        <v>44762.546215277776</v>
      </c>
      <c r="AJ356">
        <v>39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20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881</v>
      </c>
      <c r="BG356">
        <v>62</v>
      </c>
      <c r="BH356" t="s">
        <v>94</v>
      </c>
    </row>
    <row r="357" spans="1:60">
      <c r="A357" t="s">
        <v>929</v>
      </c>
      <c r="B357" t="s">
        <v>82</v>
      </c>
      <c r="C357" t="s">
        <v>153</v>
      </c>
      <c r="D357" t="s">
        <v>84</v>
      </c>
      <c r="E357" s="2" t="str">
        <f>HYPERLINK("capsilon://?command=openfolder&amp;siteaddress=FAM.docvelocity-na8.net&amp;folderid=FXEA302A61-3752-209C-E6A0-E4C2BE9296C4","FX22068941")</f>
        <v>FX22068941</v>
      </c>
      <c r="F357" t="s">
        <v>19</v>
      </c>
      <c r="G357" t="s">
        <v>19</v>
      </c>
      <c r="H357" t="s">
        <v>85</v>
      </c>
      <c r="I357" t="s">
        <v>930</v>
      </c>
      <c r="J357">
        <v>28</v>
      </c>
      <c r="K357" t="s">
        <v>87</v>
      </c>
      <c r="L357" t="s">
        <v>88</v>
      </c>
      <c r="M357" t="s">
        <v>89</v>
      </c>
      <c r="N357">
        <v>2</v>
      </c>
      <c r="O357" s="1">
        <v>44762.511030092595</v>
      </c>
      <c r="P357" s="1">
        <v>44762.546956018516</v>
      </c>
      <c r="Q357">
        <v>2939</v>
      </c>
      <c r="R357">
        <v>165</v>
      </c>
      <c r="S357" t="b">
        <v>0</v>
      </c>
      <c r="T357" t="s">
        <v>90</v>
      </c>
      <c r="U357" t="b">
        <v>0</v>
      </c>
      <c r="V357" t="s">
        <v>819</v>
      </c>
      <c r="W357" s="1">
        <v>44762.527187500003</v>
      </c>
      <c r="X357">
        <v>85</v>
      </c>
      <c r="Y357">
        <v>21</v>
      </c>
      <c r="Z357">
        <v>0</v>
      </c>
      <c r="AA357">
        <v>21</v>
      </c>
      <c r="AB357">
        <v>0</v>
      </c>
      <c r="AC357">
        <v>2</v>
      </c>
      <c r="AD357">
        <v>7</v>
      </c>
      <c r="AE357">
        <v>0</v>
      </c>
      <c r="AF357">
        <v>0</v>
      </c>
      <c r="AG357">
        <v>0</v>
      </c>
      <c r="AH357" t="s">
        <v>92</v>
      </c>
      <c r="AI357" s="1">
        <v>44762.546956018516</v>
      </c>
      <c r="AJ357">
        <v>63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881</v>
      </c>
      <c r="BG357">
        <v>51</v>
      </c>
      <c r="BH357" t="s">
        <v>94</v>
      </c>
    </row>
    <row r="358" spans="1:60">
      <c r="A358" t="s">
        <v>931</v>
      </c>
      <c r="B358" t="s">
        <v>82</v>
      </c>
      <c r="C358" t="s">
        <v>932</v>
      </c>
      <c r="D358" t="s">
        <v>84</v>
      </c>
      <c r="E358" s="2" t="str">
        <f>HYPERLINK("capsilon://?command=openfolder&amp;siteaddress=FAM.docvelocity-na8.net&amp;folderid=FX1D1C2E7A-543B-BF0B-EFF9-B292779C3D85","FX22066993")</f>
        <v>FX22066993</v>
      </c>
      <c r="F358" t="s">
        <v>19</v>
      </c>
      <c r="G358" t="s">
        <v>19</v>
      </c>
      <c r="H358" t="s">
        <v>85</v>
      </c>
      <c r="I358" t="s">
        <v>933</v>
      </c>
      <c r="J358">
        <v>67</v>
      </c>
      <c r="K358" t="s">
        <v>87</v>
      </c>
      <c r="L358" t="s">
        <v>88</v>
      </c>
      <c r="M358" t="s">
        <v>89</v>
      </c>
      <c r="N358">
        <v>1</v>
      </c>
      <c r="O358" s="1">
        <v>44762.5312037037</v>
      </c>
      <c r="P358" s="1">
        <v>44762.557916666665</v>
      </c>
      <c r="Q358">
        <v>2182</v>
      </c>
      <c r="R358">
        <v>126</v>
      </c>
      <c r="S358" t="b">
        <v>0</v>
      </c>
      <c r="T358" t="s">
        <v>90</v>
      </c>
      <c r="U358" t="b">
        <v>0</v>
      </c>
      <c r="V358" t="s">
        <v>151</v>
      </c>
      <c r="W358" s="1">
        <v>44762.557916666665</v>
      </c>
      <c r="X358">
        <v>126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67</v>
      </c>
      <c r="AE358">
        <v>52</v>
      </c>
      <c r="AF358">
        <v>0</v>
      </c>
      <c r="AG358">
        <v>1</v>
      </c>
      <c r="AH358" t="s">
        <v>90</v>
      </c>
      <c r="AI358" t="s">
        <v>90</v>
      </c>
      <c r="AJ358" t="s">
        <v>90</v>
      </c>
      <c r="AK358" t="s">
        <v>90</v>
      </c>
      <c r="AL358" t="s">
        <v>90</v>
      </c>
      <c r="AM358" t="s">
        <v>90</v>
      </c>
      <c r="AN358" t="s">
        <v>90</v>
      </c>
      <c r="AO358" t="s">
        <v>90</v>
      </c>
      <c r="AP358" t="s">
        <v>90</v>
      </c>
      <c r="AQ358" t="s">
        <v>90</v>
      </c>
      <c r="AR358" t="s">
        <v>90</v>
      </c>
      <c r="AS358" t="s">
        <v>90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881</v>
      </c>
      <c r="BG358">
        <v>38</v>
      </c>
      <c r="BH358" t="s">
        <v>94</v>
      </c>
    </row>
    <row r="359" spans="1:60">
      <c r="A359" t="s">
        <v>934</v>
      </c>
      <c r="B359" t="s">
        <v>82</v>
      </c>
      <c r="C359" t="s">
        <v>932</v>
      </c>
      <c r="D359" t="s">
        <v>84</v>
      </c>
      <c r="E359" s="2" t="str">
        <f>HYPERLINK("capsilon://?command=openfolder&amp;siteaddress=FAM.docvelocity-na8.net&amp;folderid=FX1D1C2E7A-543B-BF0B-EFF9-B292779C3D85","FX22066993")</f>
        <v>FX22066993</v>
      </c>
      <c r="F359" t="s">
        <v>19</v>
      </c>
      <c r="G359" t="s">
        <v>19</v>
      </c>
      <c r="H359" t="s">
        <v>85</v>
      </c>
      <c r="I359" t="s">
        <v>935</v>
      </c>
      <c r="J359">
        <v>67</v>
      </c>
      <c r="K359" t="s">
        <v>87</v>
      </c>
      <c r="L359" t="s">
        <v>88</v>
      </c>
      <c r="M359" t="s">
        <v>89</v>
      </c>
      <c r="N359">
        <v>2</v>
      </c>
      <c r="O359" s="1">
        <v>44762.531597222223</v>
      </c>
      <c r="P359" s="1">
        <v>44762.603738425925</v>
      </c>
      <c r="Q359">
        <v>5846</v>
      </c>
      <c r="R359">
        <v>387</v>
      </c>
      <c r="S359" t="b">
        <v>0</v>
      </c>
      <c r="T359" t="s">
        <v>90</v>
      </c>
      <c r="U359" t="b">
        <v>0</v>
      </c>
      <c r="V359" t="s">
        <v>819</v>
      </c>
      <c r="W359" s="1">
        <v>44762.58153935185</v>
      </c>
      <c r="X359">
        <v>238</v>
      </c>
      <c r="Y359">
        <v>52</v>
      </c>
      <c r="Z359">
        <v>0</v>
      </c>
      <c r="AA359">
        <v>52</v>
      </c>
      <c r="AB359">
        <v>0</v>
      </c>
      <c r="AC359">
        <v>24</v>
      </c>
      <c r="AD359">
        <v>15</v>
      </c>
      <c r="AE359">
        <v>0</v>
      </c>
      <c r="AF359">
        <v>0</v>
      </c>
      <c r="AG359">
        <v>0</v>
      </c>
      <c r="AH359" t="s">
        <v>92</v>
      </c>
      <c r="AI359" s="1">
        <v>44762.603738425925</v>
      </c>
      <c r="AJ359">
        <v>142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14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881</v>
      </c>
      <c r="BG359">
        <v>103</v>
      </c>
      <c r="BH359" t="s">
        <v>94</v>
      </c>
    </row>
    <row r="360" spans="1:60">
      <c r="A360" t="s">
        <v>936</v>
      </c>
      <c r="B360" t="s">
        <v>82</v>
      </c>
      <c r="C360" t="s">
        <v>932</v>
      </c>
      <c r="D360" t="s">
        <v>84</v>
      </c>
      <c r="E360" s="2" t="str">
        <f>HYPERLINK("capsilon://?command=openfolder&amp;siteaddress=FAM.docvelocity-na8.net&amp;folderid=FX1D1C2E7A-543B-BF0B-EFF9-B292779C3D85","FX22066993")</f>
        <v>FX22066993</v>
      </c>
      <c r="F360" t="s">
        <v>19</v>
      </c>
      <c r="G360" t="s">
        <v>19</v>
      </c>
      <c r="H360" t="s">
        <v>85</v>
      </c>
      <c r="I360" t="s">
        <v>937</v>
      </c>
      <c r="J360">
        <v>67</v>
      </c>
      <c r="K360" t="s">
        <v>87</v>
      </c>
      <c r="L360" t="s">
        <v>88</v>
      </c>
      <c r="M360" t="s">
        <v>89</v>
      </c>
      <c r="N360">
        <v>1</v>
      </c>
      <c r="O360" s="1">
        <v>44762.536122685182</v>
      </c>
      <c r="P360" s="1">
        <v>44762.558645833335</v>
      </c>
      <c r="Q360">
        <v>1892</v>
      </c>
      <c r="R360">
        <v>54</v>
      </c>
      <c r="S360" t="b">
        <v>0</v>
      </c>
      <c r="T360" t="s">
        <v>90</v>
      </c>
      <c r="U360" t="b">
        <v>0</v>
      </c>
      <c r="V360" t="s">
        <v>151</v>
      </c>
      <c r="W360" s="1">
        <v>44762.558645833335</v>
      </c>
      <c r="X360">
        <v>54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67</v>
      </c>
      <c r="AE360">
        <v>52</v>
      </c>
      <c r="AF360">
        <v>0</v>
      </c>
      <c r="AG360">
        <v>1</v>
      </c>
      <c r="AH360" t="s">
        <v>90</v>
      </c>
      <c r="AI360" t="s">
        <v>90</v>
      </c>
      <c r="AJ360" t="s">
        <v>90</v>
      </c>
      <c r="AK360" t="s">
        <v>90</v>
      </c>
      <c r="AL360" t="s">
        <v>90</v>
      </c>
      <c r="AM360" t="s">
        <v>90</v>
      </c>
      <c r="AN360" t="s">
        <v>90</v>
      </c>
      <c r="AO360" t="s">
        <v>90</v>
      </c>
      <c r="AP360" t="s">
        <v>90</v>
      </c>
      <c r="AQ360" t="s">
        <v>90</v>
      </c>
      <c r="AR360" t="s">
        <v>90</v>
      </c>
      <c r="AS360" t="s">
        <v>90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881</v>
      </c>
      <c r="BG360">
        <v>32</v>
      </c>
      <c r="BH360" t="s">
        <v>94</v>
      </c>
    </row>
    <row r="361" spans="1:60">
      <c r="A361" t="s">
        <v>938</v>
      </c>
      <c r="B361" t="s">
        <v>82</v>
      </c>
      <c r="C361" t="s">
        <v>939</v>
      </c>
      <c r="D361" t="s">
        <v>84</v>
      </c>
      <c r="E361" s="2" t="str">
        <f>HYPERLINK("capsilon://?command=openfolder&amp;siteaddress=FAM.docvelocity-na8.net&amp;folderid=FX67535992-1AF6-41CB-17D8-1D75D66A1162","FX22062322")</f>
        <v>FX22062322</v>
      </c>
      <c r="F361" t="s">
        <v>19</v>
      </c>
      <c r="G361" t="s">
        <v>19</v>
      </c>
      <c r="H361" t="s">
        <v>85</v>
      </c>
      <c r="I361" t="s">
        <v>940</v>
      </c>
      <c r="J361">
        <v>67</v>
      </c>
      <c r="K361" t="s">
        <v>87</v>
      </c>
      <c r="L361" t="s">
        <v>88</v>
      </c>
      <c r="M361" t="s">
        <v>89</v>
      </c>
      <c r="N361">
        <v>2</v>
      </c>
      <c r="O361" s="1">
        <v>44762.546979166669</v>
      </c>
      <c r="P361" s="1">
        <v>44762.605347222219</v>
      </c>
      <c r="Q361">
        <v>4659</v>
      </c>
      <c r="R361">
        <v>384</v>
      </c>
      <c r="S361" t="b">
        <v>0</v>
      </c>
      <c r="T361" t="s">
        <v>90</v>
      </c>
      <c r="U361" t="b">
        <v>0</v>
      </c>
      <c r="V361" t="s">
        <v>819</v>
      </c>
      <c r="W361" s="1">
        <v>44762.584340277775</v>
      </c>
      <c r="X361">
        <v>241</v>
      </c>
      <c r="Y361">
        <v>52</v>
      </c>
      <c r="Z361">
        <v>0</v>
      </c>
      <c r="AA361">
        <v>52</v>
      </c>
      <c r="AB361">
        <v>0</v>
      </c>
      <c r="AC361">
        <v>5</v>
      </c>
      <c r="AD361">
        <v>15</v>
      </c>
      <c r="AE361">
        <v>0</v>
      </c>
      <c r="AF361">
        <v>0</v>
      </c>
      <c r="AG361">
        <v>0</v>
      </c>
      <c r="AH361" t="s">
        <v>92</v>
      </c>
      <c r="AI361" s="1">
        <v>44762.605347222219</v>
      </c>
      <c r="AJ361">
        <v>138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15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881</v>
      </c>
      <c r="BG361">
        <v>84</v>
      </c>
      <c r="BH361" t="s">
        <v>94</v>
      </c>
    </row>
    <row r="362" spans="1:60">
      <c r="A362" t="s">
        <v>941</v>
      </c>
      <c r="B362" t="s">
        <v>82</v>
      </c>
      <c r="C362" t="s">
        <v>932</v>
      </c>
      <c r="D362" t="s">
        <v>84</v>
      </c>
      <c r="E362" s="2" t="str">
        <f>HYPERLINK("capsilon://?command=openfolder&amp;siteaddress=FAM.docvelocity-na8.net&amp;folderid=FX1D1C2E7A-543B-BF0B-EFF9-B292779C3D85","FX22066993")</f>
        <v>FX22066993</v>
      </c>
      <c r="F362" t="s">
        <v>19</v>
      </c>
      <c r="G362" t="s">
        <v>19</v>
      </c>
      <c r="H362" t="s">
        <v>85</v>
      </c>
      <c r="I362" t="s">
        <v>933</v>
      </c>
      <c r="J362">
        <v>0</v>
      </c>
      <c r="K362" t="s">
        <v>87</v>
      </c>
      <c r="L362" t="s">
        <v>88</v>
      </c>
      <c r="M362" t="s">
        <v>89</v>
      </c>
      <c r="N362">
        <v>2</v>
      </c>
      <c r="O362" s="1">
        <v>44762.558252314811</v>
      </c>
      <c r="P362" s="1">
        <v>44762.600312499999</v>
      </c>
      <c r="Q362">
        <v>1488</v>
      </c>
      <c r="R362">
        <v>2146</v>
      </c>
      <c r="S362" t="b">
        <v>0</v>
      </c>
      <c r="T362" t="s">
        <v>90</v>
      </c>
      <c r="U362" t="b">
        <v>1</v>
      </c>
      <c r="V362" t="s">
        <v>98</v>
      </c>
      <c r="W362" s="1">
        <v>44762.586446759262</v>
      </c>
      <c r="X362">
        <v>1700</v>
      </c>
      <c r="Y362">
        <v>37</v>
      </c>
      <c r="Z362">
        <v>0</v>
      </c>
      <c r="AA362">
        <v>37</v>
      </c>
      <c r="AB362">
        <v>0</v>
      </c>
      <c r="AC362">
        <v>28</v>
      </c>
      <c r="AD362">
        <v>-37</v>
      </c>
      <c r="AE362">
        <v>0</v>
      </c>
      <c r="AF362">
        <v>0</v>
      </c>
      <c r="AG362">
        <v>0</v>
      </c>
      <c r="AH362" t="s">
        <v>92</v>
      </c>
      <c r="AI362" s="1">
        <v>44762.600312499999</v>
      </c>
      <c r="AJ362">
        <v>433</v>
      </c>
      <c r="AK362">
        <v>8</v>
      </c>
      <c r="AL362">
        <v>0</v>
      </c>
      <c r="AM362">
        <v>8</v>
      </c>
      <c r="AN362">
        <v>0</v>
      </c>
      <c r="AO362">
        <v>7</v>
      </c>
      <c r="AP362">
        <v>-45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881</v>
      </c>
      <c r="BG362">
        <v>60</v>
      </c>
      <c r="BH362" t="s">
        <v>94</v>
      </c>
    </row>
    <row r="363" spans="1:60">
      <c r="A363" t="s">
        <v>942</v>
      </c>
      <c r="B363" t="s">
        <v>82</v>
      </c>
      <c r="C363" t="s">
        <v>932</v>
      </c>
      <c r="D363" t="s">
        <v>84</v>
      </c>
      <c r="E363" s="2" t="str">
        <f>HYPERLINK("capsilon://?command=openfolder&amp;siteaddress=FAM.docvelocity-na8.net&amp;folderid=FX1D1C2E7A-543B-BF0B-EFF9-B292779C3D85","FX22066993")</f>
        <v>FX22066993</v>
      </c>
      <c r="F363" t="s">
        <v>19</v>
      </c>
      <c r="G363" t="s">
        <v>19</v>
      </c>
      <c r="H363" t="s">
        <v>85</v>
      </c>
      <c r="I363" t="s">
        <v>937</v>
      </c>
      <c r="J363">
        <v>0</v>
      </c>
      <c r="K363" t="s">
        <v>87</v>
      </c>
      <c r="L363" t="s">
        <v>88</v>
      </c>
      <c r="M363" t="s">
        <v>89</v>
      </c>
      <c r="N363">
        <v>2</v>
      </c>
      <c r="O363" s="1">
        <v>44762.558923611112</v>
      </c>
      <c r="P363" s="1">
        <v>44762.602083333331</v>
      </c>
      <c r="Q363">
        <v>3270</v>
      </c>
      <c r="R363">
        <v>459</v>
      </c>
      <c r="S363" t="b">
        <v>0</v>
      </c>
      <c r="T363" t="s">
        <v>90</v>
      </c>
      <c r="U363" t="b">
        <v>1</v>
      </c>
      <c r="V363" t="s">
        <v>819</v>
      </c>
      <c r="W363" s="1">
        <v>44762.578773148147</v>
      </c>
      <c r="X363">
        <v>307</v>
      </c>
      <c r="Y363">
        <v>37</v>
      </c>
      <c r="Z363">
        <v>0</v>
      </c>
      <c r="AA363">
        <v>37</v>
      </c>
      <c r="AB363">
        <v>0</v>
      </c>
      <c r="AC363">
        <v>25</v>
      </c>
      <c r="AD363">
        <v>-37</v>
      </c>
      <c r="AE363">
        <v>0</v>
      </c>
      <c r="AF363">
        <v>0</v>
      </c>
      <c r="AG363">
        <v>0</v>
      </c>
      <c r="AH363" t="s">
        <v>92</v>
      </c>
      <c r="AI363" s="1">
        <v>44762.602083333331</v>
      </c>
      <c r="AJ363">
        <v>152</v>
      </c>
      <c r="AK363">
        <v>3</v>
      </c>
      <c r="AL363">
        <v>0</v>
      </c>
      <c r="AM363">
        <v>3</v>
      </c>
      <c r="AN363">
        <v>0</v>
      </c>
      <c r="AO363">
        <v>3</v>
      </c>
      <c r="AP363">
        <v>-40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881</v>
      </c>
      <c r="BG363">
        <v>62</v>
      </c>
      <c r="BH363" t="s">
        <v>94</v>
      </c>
    </row>
    <row r="364" spans="1:60">
      <c r="A364" t="s">
        <v>943</v>
      </c>
      <c r="B364" t="s">
        <v>82</v>
      </c>
      <c r="C364" t="s">
        <v>944</v>
      </c>
      <c r="D364" t="s">
        <v>84</v>
      </c>
      <c r="E364" s="2" t="str">
        <f>HYPERLINK("capsilon://?command=openfolder&amp;siteaddress=FAM.docvelocity-na8.net&amp;folderid=FX8A5A66E0-B47D-9F50-35C6-D9BBF8FDF69A","FX22067672")</f>
        <v>FX22067672</v>
      </c>
      <c r="F364" t="s">
        <v>19</v>
      </c>
      <c r="G364" t="s">
        <v>19</v>
      </c>
      <c r="H364" t="s">
        <v>85</v>
      </c>
      <c r="I364" t="s">
        <v>945</v>
      </c>
      <c r="J364">
        <v>67</v>
      </c>
      <c r="K364" t="s">
        <v>87</v>
      </c>
      <c r="L364" t="s">
        <v>88</v>
      </c>
      <c r="M364" t="s">
        <v>89</v>
      </c>
      <c r="N364">
        <v>2</v>
      </c>
      <c r="O364" s="1">
        <v>44762.698263888888</v>
      </c>
      <c r="P364" s="1">
        <v>44762.764768518522</v>
      </c>
      <c r="Q364">
        <v>5321</v>
      </c>
      <c r="R364">
        <v>425</v>
      </c>
      <c r="S364" t="b">
        <v>0</v>
      </c>
      <c r="T364" t="s">
        <v>90</v>
      </c>
      <c r="U364" t="b">
        <v>0</v>
      </c>
      <c r="V364" t="s">
        <v>946</v>
      </c>
      <c r="W364" s="1">
        <v>44762.714201388888</v>
      </c>
      <c r="X364">
        <v>200</v>
      </c>
      <c r="Y364">
        <v>52</v>
      </c>
      <c r="Z364">
        <v>0</v>
      </c>
      <c r="AA364">
        <v>52</v>
      </c>
      <c r="AB364">
        <v>0</v>
      </c>
      <c r="AC364">
        <v>16</v>
      </c>
      <c r="AD364">
        <v>15</v>
      </c>
      <c r="AE364">
        <v>0</v>
      </c>
      <c r="AF364">
        <v>0</v>
      </c>
      <c r="AG364">
        <v>0</v>
      </c>
      <c r="AH364" t="s">
        <v>130</v>
      </c>
      <c r="AI364" s="1">
        <v>44762.764768518522</v>
      </c>
      <c r="AJ364">
        <v>42</v>
      </c>
      <c r="AK364">
        <v>0</v>
      </c>
      <c r="AL364">
        <v>0</v>
      </c>
      <c r="AM364">
        <v>0</v>
      </c>
      <c r="AN364">
        <v>52</v>
      </c>
      <c r="AO364">
        <v>0</v>
      </c>
      <c r="AP364">
        <v>15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881</v>
      </c>
      <c r="BG364">
        <v>95</v>
      </c>
      <c r="BH364" t="s">
        <v>94</v>
      </c>
    </row>
    <row r="365" spans="1:60">
      <c r="A365" t="s">
        <v>947</v>
      </c>
      <c r="B365" t="s">
        <v>82</v>
      </c>
      <c r="C365" t="s">
        <v>575</v>
      </c>
      <c r="D365" t="s">
        <v>84</v>
      </c>
      <c r="E365" s="2" t="str">
        <f>HYPERLINK("capsilon://?command=openfolder&amp;siteaddress=FAM.docvelocity-na8.net&amp;folderid=FX84A4831D-66AD-8BFB-2663-DA357330187A","FX22067677")</f>
        <v>FX22067677</v>
      </c>
      <c r="F365" t="s">
        <v>19</v>
      </c>
      <c r="G365" t="s">
        <v>19</v>
      </c>
      <c r="H365" t="s">
        <v>85</v>
      </c>
      <c r="I365" t="s">
        <v>948</v>
      </c>
      <c r="J365">
        <v>67</v>
      </c>
      <c r="K365" t="s">
        <v>87</v>
      </c>
      <c r="L365" t="s">
        <v>88</v>
      </c>
      <c r="M365" t="s">
        <v>89</v>
      </c>
      <c r="N365">
        <v>2</v>
      </c>
      <c r="O365" s="1">
        <v>44762.764363425929</v>
      </c>
      <c r="P365" s="1">
        <v>44762.790729166663</v>
      </c>
      <c r="Q365">
        <v>1895</v>
      </c>
      <c r="R365">
        <v>383</v>
      </c>
      <c r="S365" t="b">
        <v>0</v>
      </c>
      <c r="T365" t="s">
        <v>90</v>
      </c>
      <c r="U365" t="b">
        <v>0</v>
      </c>
      <c r="V365" t="s">
        <v>819</v>
      </c>
      <c r="W365" s="1">
        <v>44762.783055555556</v>
      </c>
      <c r="X365">
        <v>262</v>
      </c>
      <c r="Y365">
        <v>52</v>
      </c>
      <c r="Z365">
        <v>0</v>
      </c>
      <c r="AA365">
        <v>52</v>
      </c>
      <c r="AB365">
        <v>0</v>
      </c>
      <c r="AC365">
        <v>23</v>
      </c>
      <c r="AD365">
        <v>15</v>
      </c>
      <c r="AE365">
        <v>0</v>
      </c>
      <c r="AF365">
        <v>0</v>
      </c>
      <c r="AG365">
        <v>0</v>
      </c>
      <c r="AH365" t="s">
        <v>365</v>
      </c>
      <c r="AI365" s="1">
        <v>44762.790729166663</v>
      </c>
      <c r="AJ365">
        <v>121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15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881</v>
      </c>
      <c r="BG365">
        <v>37</v>
      </c>
      <c r="BH365" t="s">
        <v>94</v>
      </c>
    </row>
    <row r="366" spans="1:60">
      <c r="A366" t="s">
        <v>949</v>
      </c>
      <c r="B366" t="s">
        <v>82</v>
      </c>
      <c r="C366" t="s">
        <v>575</v>
      </c>
      <c r="D366" t="s">
        <v>84</v>
      </c>
      <c r="E366" s="2" t="str">
        <f>HYPERLINK("capsilon://?command=openfolder&amp;siteaddress=FAM.docvelocity-na8.net&amp;folderid=FX84A4831D-66AD-8BFB-2663-DA357330187A","FX22067677")</f>
        <v>FX22067677</v>
      </c>
      <c r="F366" t="s">
        <v>19</v>
      </c>
      <c r="G366" t="s">
        <v>19</v>
      </c>
      <c r="H366" t="s">
        <v>85</v>
      </c>
      <c r="I366" t="s">
        <v>950</v>
      </c>
      <c r="J366">
        <v>67</v>
      </c>
      <c r="K366" t="s">
        <v>87</v>
      </c>
      <c r="L366" t="s">
        <v>88</v>
      </c>
      <c r="M366" t="s">
        <v>89</v>
      </c>
      <c r="N366">
        <v>2</v>
      </c>
      <c r="O366" s="1">
        <v>44762.764814814815</v>
      </c>
      <c r="P366" s="1">
        <v>44762.791851851849</v>
      </c>
      <c r="Q366">
        <v>2079</v>
      </c>
      <c r="R366">
        <v>257</v>
      </c>
      <c r="S366" t="b">
        <v>0</v>
      </c>
      <c r="T366" t="s">
        <v>90</v>
      </c>
      <c r="U366" t="b">
        <v>0</v>
      </c>
      <c r="V366" t="s">
        <v>819</v>
      </c>
      <c r="W366" s="1">
        <v>44762.784930555557</v>
      </c>
      <c r="X366">
        <v>161</v>
      </c>
      <c r="Y366">
        <v>52</v>
      </c>
      <c r="Z366">
        <v>0</v>
      </c>
      <c r="AA366">
        <v>52</v>
      </c>
      <c r="AB366">
        <v>0</v>
      </c>
      <c r="AC366">
        <v>27</v>
      </c>
      <c r="AD366">
        <v>15</v>
      </c>
      <c r="AE366">
        <v>0</v>
      </c>
      <c r="AF366">
        <v>0</v>
      </c>
      <c r="AG366">
        <v>0</v>
      </c>
      <c r="AH366" t="s">
        <v>365</v>
      </c>
      <c r="AI366" s="1">
        <v>44762.791851851849</v>
      </c>
      <c r="AJ366">
        <v>96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15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881</v>
      </c>
      <c r="BG366">
        <v>38</v>
      </c>
      <c r="BH366" t="s">
        <v>94</v>
      </c>
    </row>
    <row r="367" spans="1:60">
      <c r="A367" t="s">
        <v>951</v>
      </c>
      <c r="B367" t="s">
        <v>82</v>
      </c>
      <c r="C367" t="s">
        <v>575</v>
      </c>
      <c r="D367" t="s">
        <v>84</v>
      </c>
      <c r="E367" s="2" t="str">
        <f>HYPERLINK("capsilon://?command=openfolder&amp;siteaddress=FAM.docvelocity-na8.net&amp;folderid=FX84A4831D-66AD-8BFB-2663-DA357330187A","FX22067677")</f>
        <v>FX22067677</v>
      </c>
      <c r="F367" t="s">
        <v>19</v>
      </c>
      <c r="G367" t="s">
        <v>19</v>
      </c>
      <c r="H367" t="s">
        <v>85</v>
      </c>
      <c r="I367" t="s">
        <v>952</v>
      </c>
      <c r="J367">
        <v>67</v>
      </c>
      <c r="K367" t="s">
        <v>87</v>
      </c>
      <c r="L367" t="s">
        <v>88</v>
      </c>
      <c r="M367" t="s">
        <v>89</v>
      </c>
      <c r="N367">
        <v>2</v>
      </c>
      <c r="O367" s="1">
        <v>44762.766597222224</v>
      </c>
      <c r="P367" s="1">
        <v>44762.792627314811</v>
      </c>
      <c r="Q367">
        <v>1825</v>
      </c>
      <c r="R367">
        <v>424</v>
      </c>
      <c r="S367" t="b">
        <v>0</v>
      </c>
      <c r="T367" t="s">
        <v>90</v>
      </c>
      <c r="U367" t="b">
        <v>0</v>
      </c>
      <c r="V367" t="s">
        <v>819</v>
      </c>
      <c r="W367" s="1">
        <v>44762.789085648146</v>
      </c>
      <c r="X367">
        <v>358</v>
      </c>
      <c r="Y367">
        <v>52</v>
      </c>
      <c r="Z367">
        <v>0</v>
      </c>
      <c r="AA367">
        <v>52</v>
      </c>
      <c r="AB367">
        <v>0</v>
      </c>
      <c r="AC367">
        <v>10</v>
      </c>
      <c r="AD367">
        <v>15</v>
      </c>
      <c r="AE367">
        <v>0</v>
      </c>
      <c r="AF367">
        <v>0</v>
      </c>
      <c r="AG367">
        <v>0</v>
      </c>
      <c r="AH367" t="s">
        <v>365</v>
      </c>
      <c r="AI367" s="1">
        <v>44762.792627314811</v>
      </c>
      <c r="AJ367">
        <v>66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15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881</v>
      </c>
      <c r="BG367">
        <v>37</v>
      </c>
      <c r="BH367" t="s">
        <v>94</v>
      </c>
    </row>
    <row r="368" spans="1:60">
      <c r="A368" t="s">
        <v>953</v>
      </c>
      <c r="B368" t="s">
        <v>82</v>
      </c>
      <c r="C368" t="s">
        <v>575</v>
      </c>
      <c r="D368" t="s">
        <v>84</v>
      </c>
      <c r="E368" s="2" t="str">
        <f>HYPERLINK("capsilon://?command=openfolder&amp;siteaddress=FAM.docvelocity-na8.net&amp;folderid=FX84A4831D-66AD-8BFB-2663-DA357330187A","FX22067677")</f>
        <v>FX22067677</v>
      </c>
      <c r="F368" t="s">
        <v>19</v>
      </c>
      <c r="G368" t="s">
        <v>19</v>
      </c>
      <c r="H368" t="s">
        <v>85</v>
      </c>
      <c r="I368" t="s">
        <v>954</v>
      </c>
      <c r="J368">
        <v>28</v>
      </c>
      <c r="K368" t="s">
        <v>87</v>
      </c>
      <c r="L368" t="s">
        <v>88</v>
      </c>
      <c r="M368" t="s">
        <v>89</v>
      </c>
      <c r="N368">
        <v>2</v>
      </c>
      <c r="O368" s="1">
        <v>44762.824166666665</v>
      </c>
      <c r="P368" s="1">
        <v>44762.953101851854</v>
      </c>
      <c r="Q368">
        <v>10941</v>
      </c>
      <c r="R368">
        <v>199</v>
      </c>
      <c r="S368" t="b">
        <v>0</v>
      </c>
      <c r="T368" t="s">
        <v>90</v>
      </c>
      <c r="U368" t="b">
        <v>0</v>
      </c>
      <c r="V368" t="s">
        <v>401</v>
      </c>
      <c r="W368" s="1">
        <v>44762.83834490741</v>
      </c>
      <c r="X368">
        <v>134</v>
      </c>
      <c r="Y368">
        <v>21</v>
      </c>
      <c r="Z368">
        <v>0</v>
      </c>
      <c r="AA368">
        <v>21</v>
      </c>
      <c r="AB368">
        <v>0</v>
      </c>
      <c r="AC368">
        <v>0</v>
      </c>
      <c r="AD368">
        <v>7</v>
      </c>
      <c r="AE368">
        <v>0</v>
      </c>
      <c r="AF368">
        <v>0</v>
      </c>
      <c r="AG368">
        <v>0</v>
      </c>
      <c r="AH368" t="s">
        <v>402</v>
      </c>
      <c r="AI368" s="1">
        <v>44762.953101851854</v>
      </c>
      <c r="AJ368">
        <v>54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7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881</v>
      </c>
      <c r="BG368">
        <v>185</v>
      </c>
      <c r="BH368" t="s">
        <v>275</v>
      </c>
    </row>
    <row r="369" spans="1:60">
      <c r="A369" t="s">
        <v>955</v>
      </c>
      <c r="B369" t="s">
        <v>82</v>
      </c>
      <c r="C369" t="s">
        <v>575</v>
      </c>
      <c r="D369" t="s">
        <v>84</v>
      </c>
      <c r="E369" s="2" t="str">
        <f>HYPERLINK("capsilon://?command=openfolder&amp;siteaddress=FAM.docvelocity-na8.net&amp;folderid=FX84A4831D-66AD-8BFB-2663-DA357330187A","FX22067677")</f>
        <v>FX22067677</v>
      </c>
      <c r="F369" t="s">
        <v>19</v>
      </c>
      <c r="G369" t="s">
        <v>19</v>
      </c>
      <c r="H369" t="s">
        <v>85</v>
      </c>
      <c r="I369" t="s">
        <v>956</v>
      </c>
      <c r="J369">
        <v>28</v>
      </c>
      <c r="K369" t="s">
        <v>87</v>
      </c>
      <c r="L369" t="s">
        <v>88</v>
      </c>
      <c r="M369" t="s">
        <v>89</v>
      </c>
      <c r="N369">
        <v>2</v>
      </c>
      <c r="O369" s="1">
        <v>44762.824305555558</v>
      </c>
      <c r="P369" s="1">
        <v>44762.954305555555</v>
      </c>
      <c r="Q369">
        <v>11025</v>
      </c>
      <c r="R369">
        <v>207</v>
      </c>
      <c r="S369" t="b">
        <v>0</v>
      </c>
      <c r="T369" t="s">
        <v>90</v>
      </c>
      <c r="U369" t="b">
        <v>0</v>
      </c>
      <c r="V369" t="s">
        <v>401</v>
      </c>
      <c r="W369" s="1">
        <v>44762.839942129627</v>
      </c>
      <c r="X369">
        <v>137</v>
      </c>
      <c r="Y369">
        <v>21</v>
      </c>
      <c r="Z369">
        <v>0</v>
      </c>
      <c r="AA369">
        <v>21</v>
      </c>
      <c r="AB369">
        <v>0</v>
      </c>
      <c r="AC369">
        <v>2</v>
      </c>
      <c r="AD369">
        <v>7</v>
      </c>
      <c r="AE369">
        <v>0</v>
      </c>
      <c r="AF369">
        <v>0</v>
      </c>
      <c r="AG369">
        <v>0</v>
      </c>
      <c r="AH369" t="s">
        <v>402</v>
      </c>
      <c r="AI369" s="1">
        <v>44762.954305555555</v>
      </c>
      <c r="AJ369">
        <v>64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7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881</v>
      </c>
      <c r="BG369">
        <v>187</v>
      </c>
      <c r="BH369" t="s">
        <v>275</v>
      </c>
    </row>
    <row r="370" spans="1:60">
      <c r="A370" t="s">
        <v>957</v>
      </c>
      <c r="B370" t="s">
        <v>82</v>
      </c>
      <c r="C370" t="s">
        <v>665</v>
      </c>
      <c r="D370" t="s">
        <v>84</v>
      </c>
      <c r="E370" s="2" t="str">
        <f>HYPERLINK("capsilon://?command=openfolder&amp;siteaddress=FAM.docvelocity-na8.net&amp;folderid=FXB60BAD3B-38AD-A631-15E0-01DD55459AE9","FX22029004")</f>
        <v>FX22029004</v>
      </c>
      <c r="F370" t="s">
        <v>19</v>
      </c>
      <c r="G370" t="s">
        <v>19</v>
      </c>
      <c r="H370" t="s">
        <v>85</v>
      </c>
      <c r="I370" t="s">
        <v>958</v>
      </c>
      <c r="J370">
        <v>21</v>
      </c>
      <c r="K370" t="s">
        <v>87</v>
      </c>
      <c r="L370" t="s">
        <v>88</v>
      </c>
      <c r="M370" t="s">
        <v>89</v>
      </c>
      <c r="N370">
        <v>2</v>
      </c>
      <c r="O370" s="1">
        <v>44762.824513888889</v>
      </c>
      <c r="P370" s="1">
        <v>44762.954479166663</v>
      </c>
      <c r="Q370">
        <v>10873</v>
      </c>
      <c r="R370">
        <v>356</v>
      </c>
      <c r="S370" t="b">
        <v>0</v>
      </c>
      <c r="T370" t="s">
        <v>90</v>
      </c>
      <c r="U370" t="b">
        <v>0</v>
      </c>
      <c r="V370" t="s">
        <v>401</v>
      </c>
      <c r="W370" s="1">
        <v>44762.843912037039</v>
      </c>
      <c r="X370">
        <v>342</v>
      </c>
      <c r="Y370">
        <v>0</v>
      </c>
      <c r="Z370">
        <v>0</v>
      </c>
      <c r="AA370">
        <v>0</v>
      </c>
      <c r="AB370">
        <v>10</v>
      </c>
      <c r="AC370">
        <v>0</v>
      </c>
      <c r="AD370">
        <v>21</v>
      </c>
      <c r="AE370">
        <v>0</v>
      </c>
      <c r="AF370">
        <v>0</v>
      </c>
      <c r="AG370">
        <v>0</v>
      </c>
      <c r="AH370" t="s">
        <v>402</v>
      </c>
      <c r="AI370" s="1">
        <v>44762.954479166663</v>
      </c>
      <c r="AJ370">
        <v>14</v>
      </c>
      <c r="AK370">
        <v>0</v>
      </c>
      <c r="AL370">
        <v>0</v>
      </c>
      <c r="AM370">
        <v>0</v>
      </c>
      <c r="AN370">
        <v>10</v>
      </c>
      <c r="AO370">
        <v>0</v>
      </c>
      <c r="AP370">
        <v>21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881</v>
      </c>
      <c r="BG370">
        <v>187</v>
      </c>
      <c r="BH370" t="s">
        <v>275</v>
      </c>
    </row>
    <row r="371" spans="1:60">
      <c r="A371" t="s">
        <v>959</v>
      </c>
      <c r="B371" t="s">
        <v>82</v>
      </c>
      <c r="C371" t="s">
        <v>960</v>
      </c>
      <c r="D371" t="s">
        <v>84</v>
      </c>
      <c r="E371" s="2" t="str">
        <f>HYPERLINK("capsilon://?command=openfolder&amp;siteaddress=FAM.docvelocity-na8.net&amp;folderid=FXDD8913CA-88B6-FAA9-2C5E-5F1DA15E4FDF","FX22072399")</f>
        <v>FX22072399</v>
      </c>
      <c r="F371" t="s">
        <v>19</v>
      </c>
      <c r="G371" t="s">
        <v>19</v>
      </c>
      <c r="H371" t="s">
        <v>85</v>
      </c>
      <c r="I371" t="s">
        <v>961</v>
      </c>
      <c r="J371">
        <v>44</v>
      </c>
      <c r="K371" t="s">
        <v>87</v>
      </c>
      <c r="L371" t="s">
        <v>88</v>
      </c>
      <c r="M371" t="s">
        <v>89</v>
      </c>
      <c r="N371">
        <v>1</v>
      </c>
      <c r="O371" s="1">
        <v>44762.928599537037</v>
      </c>
      <c r="P371" s="1">
        <v>44763.026562500003</v>
      </c>
      <c r="Q371">
        <v>7648</v>
      </c>
      <c r="R371">
        <v>816</v>
      </c>
      <c r="S371" t="b">
        <v>0</v>
      </c>
      <c r="T371" t="s">
        <v>90</v>
      </c>
      <c r="U371" t="b">
        <v>0</v>
      </c>
      <c r="V371" t="s">
        <v>401</v>
      </c>
      <c r="W371" s="1">
        <v>44763.026562500003</v>
      </c>
      <c r="X371">
        <v>776</v>
      </c>
      <c r="Y371">
        <v>3</v>
      </c>
      <c r="Z371">
        <v>0</v>
      </c>
      <c r="AA371">
        <v>3</v>
      </c>
      <c r="AB371">
        <v>0</v>
      </c>
      <c r="AC371">
        <v>3</v>
      </c>
      <c r="AD371">
        <v>41</v>
      </c>
      <c r="AE371">
        <v>37</v>
      </c>
      <c r="AF371">
        <v>0</v>
      </c>
      <c r="AG371">
        <v>4</v>
      </c>
      <c r="AH371" t="s">
        <v>90</v>
      </c>
      <c r="AI371" t="s">
        <v>90</v>
      </c>
      <c r="AJ371" t="s">
        <v>90</v>
      </c>
      <c r="AK371" t="s">
        <v>90</v>
      </c>
      <c r="AL371" t="s">
        <v>90</v>
      </c>
      <c r="AM371" t="s">
        <v>90</v>
      </c>
      <c r="AN371" t="s">
        <v>90</v>
      </c>
      <c r="AO371" t="s">
        <v>90</v>
      </c>
      <c r="AP371" t="s">
        <v>90</v>
      </c>
      <c r="AQ371" t="s">
        <v>90</v>
      </c>
      <c r="AR371" t="s">
        <v>90</v>
      </c>
      <c r="AS371" t="s">
        <v>90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881</v>
      </c>
      <c r="BG371">
        <v>141</v>
      </c>
      <c r="BH371" t="s">
        <v>275</v>
      </c>
    </row>
    <row r="372" spans="1:60">
      <c r="A372" t="s">
        <v>962</v>
      </c>
      <c r="B372" t="s">
        <v>82</v>
      </c>
      <c r="C372" t="s">
        <v>960</v>
      </c>
      <c r="D372" t="s">
        <v>84</v>
      </c>
      <c r="E372" s="2" t="str">
        <f>HYPERLINK("capsilon://?command=openfolder&amp;siteaddress=FAM.docvelocity-na8.net&amp;folderid=FXDD8913CA-88B6-FAA9-2C5E-5F1DA15E4FDF","FX22072399")</f>
        <v>FX22072399</v>
      </c>
      <c r="F372" t="s">
        <v>19</v>
      </c>
      <c r="G372" t="s">
        <v>19</v>
      </c>
      <c r="H372" t="s">
        <v>85</v>
      </c>
      <c r="I372" t="s">
        <v>963</v>
      </c>
      <c r="J372">
        <v>67</v>
      </c>
      <c r="K372" t="s">
        <v>87</v>
      </c>
      <c r="L372" t="s">
        <v>88</v>
      </c>
      <c r="M372" t="s">
        <v>89</v>
      </c>
      <c r="N372">
        <v>2</v>
      </c>
      <c r="O372" s="1">
        <v>44762.928784722222</v>
      </c>
      <c r="P372" s="1">
        <v>44763.054618055554</v>
      </c>
      <c r="Q372">
        <v>10505</v>
      </c>
      <c r="R372">
        <v>367</v>
      </c>
      <c r="S372" t="b">
        <v>0</v>
      </c>
      <c r="T372" t="s">
        <v>90</v>
      </c>
      <c r="U372" t="b">
        <v>0</v>
      </c>
      <c r="V372" t="s">
        <v>401</v>
      </c>
      <c r="W372" s="1">
        <v>44763.045057870368</v>
      </c>
      <c r="X372">
        <v>235</v>
      </c>
      <c r="Y372">
        <v>52</v>
      </c>
      <c r="Z372">
        <v>0</v>
      </c>
      <c r="AA372">
        <v>52</v>
      </c>
      <c r="AB372">
        <v>0</v>
      </c>
      <c r="AC372">
        <v>24</v>
      </c>
      <c r="AD372">
        <v>15</v>
      </c>
      <c r="AE372">
        <v>0</v>
      </c>
      <c r="AF372">
        <v>0</v>
      </c>
      <c r="AG372">
        <v>0</v>
      </c>
      <c r="AH372" t="s">
        <v>402</v>
      </c>
      <c r="AI372" s="1">
        <v>44763.054618055554</v>
      </c>
      <c r="AJ372">
        <v>71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14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881</v>
      </c>
      <c r="BG372">
        <v>181</v>
      </c>
      <c r="BH372" t="s">
        <v>275</v>
      </c>
    </row>
    <row r="373" spans="1:60">
      <c r="A373" t="s">
        <v>964</v>
      </c>
      <c r="B373" t="s">
        <v>82</v>
      </c>
      <c r="C373" t="s">
        <v>960</v>
      </c>
      <c r="D373" t="s">
        <v>84</v>
      </c>
      <c r="E373" s="2" t="str">
        <f>HYPERLINK("capsilon://?command=openfolder&amp;siteaddress=FAM.docvelocity-na8.net&amp;folderid=FXDD8913CA-88B6-FAA9-2C5E-5F1DA15E4FDF","FX22072399")</f>
        <v>FX22072399</v>
      </c>
      <c r="F373" t="s">
        <v>19</v>
      </c>
      <c r="G373" t="s">
        <v>19</v>
      </c>
      <c r="H373" t="s">
        <v>85</v>
      </c>
      <c r="I373" t="s">
        <v>961</v>
      </c>
      <c r="J373">
        <v>0</v>
      </c>
      <c r="K373" t="s">
        <v>87</v>
      </c>
      <c r="L373" t="s">
        <v>88</v>
      </c>
      <c r="M373" t="s">
        <v>89</v>
      </c>
      <c r="N373">
        <v>2</v>
      </c>
      <c r="O373" s="1">
        <v>44763.027106481481</v>
      </c>
      <c r="P373" s="1">
        <v>44763.053784722222</v>
      </c>
      <c r="Q373">
        <v>243</v>
      </c>
      <c r="R373">
        <v>2062</v>
      </c>
      <c r="S373" t="b">
        <v>0</v>
      </c>
      <c r="T373" t="s">
        <v>90</v>
      </c>
      <c r="U373" t="b">
        <v>1</v>
      </c>
      <c r="V373" t="s">
        <v>401</v>
      </c>
      <c r="W373" s="1">
        <v>44763.042326388888</v>
      </c>
      <c r="X373">
        <v>1244</v>
      </c>
      <c r="Y373">
        <v>148</v>
      </c>
      <c r="Z373">
        <v>0</v>
      </c>
      <c r="AA373">
        <v>148</v>
      </c>
      <c r="AB373">
        <v>0</v>
      </c>
      <c r="AC373">
        <v>117</v>
      </c>
      <c r="AD373">
        <v>-148</v>
      </c>
      <c r="AE373">
        <v>0</v>
      </c>
      <c r="AF373">
        <v>0</v>
      </c>
      <c r="AG373">
        <v>0</v>
      </c>
      <c r="AH373" t="s">
        <v>402</v>
      </c>
      <c r="AI373" s="1">
        <v>44763.053784722222</v>
      </c>
      <c r="AJ373">
        <v>818</v>
      </c>
      <c r="AK373">
        <v>4</v>
      </c>
      <c r="AL373">
        <v>0</v>
      </c>
      <c r="AM373">
        <v>4</v>
      </c>
      <c r="AN373">
        <v>0</v>
      </c>
      <c r="AO373">
        <v>3</v>
      </c>
      <c r="AP373">
        <v>-152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965</v>
      </c>
      <c r="BG373">
        <v>38</v>
      </c>
      <c r="BH373" t="s">
        <v>94</v>
      </c>
    </row>
    <row r="374" spans="1:60">
      <c r="A374" t="s">
        <v>966</v>
      </c>
      <c r="B374" t="s">
        <v>82</v>
      </c>
      <c r="C374" t="s">
        <v>967</v>
      </c>
      <c r="D374" t="s">
        <v>84</v>
      </c>
      <c r="E374" s="2" t="str">
        <f>HYPERLINK("capsilon://?command=openfolder&amp;siteaddress=FAM.docvelocity-na8.net&amp;folderid=FX9EF164A7-7FED-05BC-1A94-B42DEAFD9646","FX22071764")</f>
        <v>FX22071764</v>
      </c>
      <c r="F374" t="s">
        <v>19</v>
      </c>
      <c r="G374" t="s">
        <v>19</v>
      </c>
      <c r="H374" t="s">
        <v>85</v>
      </c>
      <c r="I374" t="s">
        <v>968</v>
      </c>
      <c r="J374">
        <v>0</v>
      </c>
      <c r="K374" t="s">
        <v>87</v>
      </c>
      <c r="L374" t="s">
        <v>88</v>
      </c>
      <c r="M374" t="s">
        <v>89</v>
      </c>
      <c r="N374">
        <v>1</v>
      </c>
      <c r="O374" s="1">
        <v>44763.054803240739</v>
      </c>
      <c r="P374" s="1">
        <v>44763.069953703707</v>
      </c>
      <c r="Q374">
        <v>1066</v>
      </c>
      <c r="R374">
        <v>243</v>
      </c>
      <c r="S374" t="b">
        <v>0</v>
      </c>
      <c r="T374" t="s">
        <v>90</v>
      </c>
      <c r="U374" t="b">
        <v>0</v>
      </c>
      <c r="V374" t="s">
        <v>401</v>
      </c>
      <c r="W374" s="1">
        <v>44763.069953703707</v>
      </c>
      <c r="X374">
        <v>195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37</v>
      </c>
      <c r="AF374">
        <v>0</v>
      </c>
      <c r="AG374">
        <v>2</v>
      </c>
      <c r="AH374" t="s">
        <v>90</v>
      </c>
      <c r="AI374" t="s">
        <v>90</v>
      </c>
      <c r="AJ374" t="s">
        <v>90</v>
      </c>
      <c r="AK374" t="s">
        <v>90</v>
      </c>
      <c r="AL374" t="s">
        <v>90</v>
      </c>
      <c r="AM374" t="s">
        <v>90</v>
      </c>
      <c r="AN374" t="s">
        <v>90</v>
      </c>
      <c r="AO374" t="s">
        <v>90</v>
      </c>
      <c r="AP374" t="s">
        <v>90</v>
      </c>
      <c r="AQ374" t="s">
        <v>90</v>
      </c>
      <c r="AR374" t="s">
        <v>90</v>
      </c>
      <c r="AS374" t="s">
        <v>90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965</v>
      </c>
      <c r="BG374">
        <v>21</v>
      </c>
      <c r="BH374" t="s">
        <v>94</v>
      </c>
    </row>
    <row r="375" spans="1:60">
      <c r="A375" t="s">
        <v>969</v>
      </c>
      <c r="B375" t="s">
        <v>82</v>
      </c>
      <c r="C375" t="s">
        <v>967</v>
      </c>
      <c r="D375" t="s">
        <v>84</v>
      </c>
      <c r="E375" s="2" t="str">
        <f>HYPERLINK("capsilon://?command=openfolder&amp;siteaddress=FAM.docvelocity-na8.net&amp;folderid=FX9EF164A7-7FED-05BC-1A94-B42DEAFD9646","FX22071764")</f>
        <v>FX22071764</v>
      </c>
      <c r="F375" t="s">
        <v>19</v>
      </c>
      <c r="G375" t="s">
        <v>19</v>
      </c>
      <c r="H375" t="s">
        <v>85</v>
      </c>
      <c r="I375" t="s">
        <v>970</v>
      </c>
      <c r="J375">
        <v>67</v>
      </c>
      <c r="K375" t="s">
        <v>87</v>
      </c>
      <c r="L375" t="s">
        <v>88</v>
      </c>
      <c r="M375" t="s">
        <v>89</v>
      </c>
      <c r="N375">
        <v>2</v>
      </c>
      <c r="O375" s="1">
        <v>44763.057743055557</v>
      </c>
      <c r="P375" s="1">
        <v>44763.089178240742</v>
      </c>
      <c r="Q375">
        <v>2468</v>
      </c>
      <c r="R375">
        <v>248</v>
      </c>
      <c r="S375" t="b">
        <v>0</v>
      </c>
      <c r="T375" t="s">
        <v>90</v>
      </c>
      <c r="U375" t="b">
        <v>0</v>
      </c>
      <c r="V375" t="s">
        <v>401</v>
      </c>
      <c r="W375" s="1">
        <v>44763.071736111109</v>
      </c>
      <c r="X375">
        <v>153</v>
      </c>
      <c r="Y375">
        <v>52</v>
      </c>
      <c r="Z375">
        <v>0</v>
      </c>
      <c r="AA375">
        <v>52</v>
      </c>
      <c r="AB375">
        <v>0</v>
      </c>
      <c r="AC375">
        <v>11</v>
      </c>
      <c r="AD375">
        <v>15</v>
      </c>
      <c r="AE375">
        <v>0</v>
      </c>
      <c r="AF375">
        <v>0</v>
      </c>
      <c r="AG375">
        <v>0</v>
      </c>
      <c r="AH375" t="s">
        <v>402</v>
      </c>
      <c r="AI375" s="1">
        <v>44763.089178240742</v>
      </c>
      <c r="AJ375">
        <v>95</v>
      </c>
      <c r="AK375">
        <v>2</v>
      </c>
      <c r="AL375">
        <v>0</v>
      </c>
      <c r="AM375">
        <v>2</v>
      </c>
      <c r="AN375">
        <v>0</v>
      </c>
      <c r="AO375">
        <v>1</v>
      </c>
      <c r="AP375">
        <v>13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965</v>
      </c>
      <c r="BG375">
        <v>45</v>
      </c>
      <c r="BH375" t="s">
        <v>94</v>
      </c>
    </row>
    <row r="376" spans="1:60">
      <c r="A376" t="s">
        <v>971</v>
      </c>
      <c r="B376" t="s">
        <v>82</v>
      </c>
      <c r="C376" t="s">
        <v>967</v>
      </c>
      <c r="D376" t="s">
        <v>84</v>
      </c>
      <c r="E376" s="2" t="str">
        <f>HYPERLINK("capsilon://?command=openfolder&amp;siteaddress=FAM.docvelocity-na8.net&amp;folderid=FX9EF164A7-7FED-05BC-1A94-B42DEAFD9646","FX22071764")</f>
        <v>FX22071764</v>
      </c>
      <c r="F376" t="s">
        <v>19</v>
      </c>
      <c r="G376" t="s">
        <v>19</v>
      </c>
      <c r="H376" t="s">
        <v>85</v>
      </c>
      <c r="I376" t="s">
        <v>972</v>
      </c>
      <c r="J376">
        <v>67</v>
      </c>
      <c r="K376" t="s">
        <v>87</v>
      </c>
      <c r="L376" t="s">
        <v>88</v>
      </c>
      <c r="M376" t="s">
        <v>89</v>
      </c>
      <c r="N376">
        <v>2</v>
      </c>
      <c r="O376" s="1">
        <v>44763.057997685188</v>
      </c>
      <c r="P376" s="1">
        <v>44763.090069444443</v>
      </c>
      <c r="Q376">
        <v>2567</v>
      </c>
      <c r="R376">
        <v>204</v>
      </c>
      <c r="S376" t="b">
        <v>0</v>
      </c>
      <c r="T376" t="s">
        <v>90</v>
      </c>
      <c r="U376" t="b">
        <v>0</v>
      </c>
      <c r="V376" t="s">
        <v>401</v>
      </c>
      <c r="W376" s="1">
        <v>44763.0781712963</v>
      </c>
      <c r="X376">
        <v>128</v>
      </c>
      <c r="Y376">
        <v>52</v>
      </c>
      <c r="Z376">
        <v>0</v>
      </c>
      <c r="AA376">
        <v>52</v>
      </c>
      <c r="AB376">
        <v>0</v>
      </c>
      <c r="AC376">
        <v>2</v>
      </c>
      <c r="AD376">
        <v>15</v>
      </c>
      <c r="AE376">
        <v>0</v>
      </c>
      <c r="AF376">
        <v>0</v>
      </c>
      <c r="AG376">
        <v>0</v>
      </c>
      <c r="AH376" t="s">
        <v>402</v>
      </c>
      <c r="AI376" s="1">
        <v>44763.090069444443</v>
      </c>
      <c r="AJ376">
        <v>76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15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965</v>
      </c>
      <c r="BG376">
        <v>46</v>
      </c>
      <c r="BH376" t="s">
        <v>94</v>
      </c>
    </row>
    <row r="377" spans="1:60">
      <c r="A377" t="s">
        <v>973</v>
      </c>
      <c r="B377" t="s">
        <v>82</v>
      </c>
      <c r="C377" t="s">
        <v>967</v>
      </c>
      <c r="D377" t="s">
        <v>84</v>
      </c>
      <c r="E377" s="2" t="str">
        <f>HYPERLINK("capsilon://?command=openfolder&amp;siteaddress=FAM.docvelocity-na8.net&amp;folderid=FX9EF164A7-7FED-05BC-1A94-B42DEAFD9646","FX22071764")</f>
        <v>FX22071764</v>
      </c>
      <c r="F377" t="s">
        <v>19</v>
      </c>
      <c r="G377" t="s">
        <v>19</v>
      </c>
      <c r="H377" t="s">
        <v>85</v>
      </c>
      <c r="I377" t="s">
        <v>968</v>
      </c>
      <c r="J377">
        <v>0</v>
      </c>
      <c r="K377" t="s">
        <v>87</v>
      </c>
      <c r="L377" t="s">
        <v>88</v>
      </c>
      <c r="M377" t="s">
        <v>89</v>
      </c>
      <c r="N377">
        <v>2</v>
      </c>
      <c r="O377" s="1">
        <v>44763.070347222223</v>
      </c>
      <c r="P377" s="1">
        <v>44763.088067129633</v>
      </c>
      <c r="Q377">
        <v>959</v>
      </c>
      <c r="R377">
        <v>572</v>
      </c>
      <c r="S377" t="b">
        <v>0</v>
      </c>
      <c r="T377" t="s">
        <v>90</v>
      </c>
      <c r="U377" t="b">
        <v>1</v>
      </c>
      <c r="V377" t="s">
        <v>401</v>
      </c>
      <c r="W377" s="1">
        <v>44763.076678240737</v>
      </c>
      <c r="X377">
        <v>426</v>
      </c>
      <c r="Y377">
        <v>74</v>
      </c>
      <c r="Z377">
        <v>0</v>
      </c>
      <c r="AA377">
        <v>74</v>
      </c>
      <c r="AB377">
        <v>0</v>
      </c>
      <c r="AC377">
        <v>53</v>
      </c>
      <c r="AD377">
        <v>-74</v>
      </c>
      <c r="AE377">
        <v>0</v>
      </c>
      <c r="AF377">
        <v>0</v>
      </c>
      <c r="AG377">
        <v>0</v>
      </c>
      <c r="AH377" t="s">
        <v>402</v>
      </c>
      <c r="AI377" s="1">
        <v>44763.088067129633</v>
      </c>
      <c r="AJ377">
        <v>146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-75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965</v>
      </c>
      <c r="BG377">
        <v>25</v>
      </c>
      <c r="BH377" t="s">
        <v>94</v>
      </c>
    </row>
    <row r="378" spans="1:60">
      <c r="A378" t="s">
        <v>974</v>
      </c>
      <c r="B378" t="s">
        <v>82</v>
      </c>
      <c r="C378" t="s">
        <v>975</v>
      </c>
      <c r="D378" t="s">
        <v>84</v>
      </c>
      <c r="E378" s="2" t="str">
        <f>HYPERLINK("capsilon://?command=openfolder&amp;siteaddress=FAM.docvelocity-na8.net&amp;folderid=FX78DE8191-DCBA-942A-06B6-B77E68B208BB","FX22071959")</f>
        <v>FX22071959</v>
      </c>
      <c r="F378" t="s">
        <v>19</v>
      </c>
      <c r="G378" t="s">
        <v>19</v>
      </c>
      <c r="H378" t="s">
        <v>85</v>
      </c>
      <c r="I378" t="s">
        <v>976</v>
      </c>
      <c r="J378">
        <v>31</v>
      </c>
      <c r="K378" t="s">
        <v>87</v>
      </c>
      <c r="L378" t="s">
        <v>88</v>
      </c>
      <c r="M378" t="s">
        <v>89</v>
      </c>
      <c r="N378">
        <v>2</v>
      </c>
      <c r="O378" s="1">
        <v>44763.395115740743</v>
      </c>
      <c r="P378" s="1">
        <v>44763.440555555557</v>
      </c>
      <c r="Q378">
        <v>3597</v>
      </c>
      <c r="R378">
        <v>329</v>
      </c>
      <c r="S378" t="b">
        <v>0</v>
      </c>
      <c r="T378" t="s">
        <v>90</v>
      </c>
      <c r="U378" t="b">
        <v>0</v>
      </c>
      <c r="V378" t="s">
        <v>183</v>
      </c>
      <c r="W378" s="1">
        <v>44763.426412037035</v>
      </c>
      <c r="X378">
        <v>226</v>
      </c>
      <c r="Y378">
        <v>21</v>
      </c>
      <c r="Z378">
        <v>0</v>
      </c>
      <c r="AA378">
        <v>21</v>
      </c>
      <c r="AB378">
        <v>0</v>
      </c>
      <c r="AC378">
        <v>1</v>
      </c>
      <c r="AD378">
        <v>10</v>
      </c>
      <c r="AE378">
        <v>0</v>
      </c>
      <c r="AF378">
        <v>0</v>
      </c>
      <c r="AG378">
        <v>0</v>
      </c>
      <c r="AH378" t="s">
        <v>184</v>
      </c>
      <c r="AI378" s="1">
        <v>44763.440555555557</v>
      </c>
      <c r="AJ378">
        <v>103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10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965</v>
      </c>
      <c r="BG378">
        <v>65</v>
      </c>
      <c r="BH378" t="s">
        <v>94</v>
      </c>
    </row>
    <row r="379" spans="1:60">
      <c r="A379" t="s">
        <v>977</v>
      </c>
      <c r="B379" t="s">
        <v>82</v>
      </c>
      <c r="C379" t="s">
        <v>367</v>
      </c>
      <c r="D379" t="s">
        <v>84</v>
      </c>
      <c r="E379" s="2" t="str">
        <f>HYPERLINK("capsilon://?command=openfolder&amp;siteaddress=FAM.docvelocity-na8.net&amp;folderid=FXF31168F7-C032-9D18-A19A-226B89A07895","FX220737")</f>
        <v>FX220737</v>
      </c>
      <c r="F379" t="s">
        <v>19</v>
      </c>
      <c r="G379" t="s">
        <v>19</v>
      </c>
      <c r="H379" t="s">
        <v>85</v>
      </c>
      <c r="I379" t="s">
        <v>978</v>
      </c>
      <c r="J379">
        <v>67</v>
      </c>
      <c r="K379" t="s">
        <v>87</v>
      </c>
      <c r="L379" t="s">
        <v>88</v>
      </c>
      <c r="M379" t="s">
        <v>89</v>
      </c>
      <c r="N379">
        <v>2</v>
      </c>
      <c r="O379" s="1">
        <v>44763.404062499998</v>
      </c>
      <c r="P379" s="1">
        <v>44763.442986111113</v>
      </c>
      <c r="Q379">
        <v>2940</v>
      </c>
      <c r="R379">
        <v>423</v>
      </c>
      <c r="S379" t="b">
        <v>0</v>
      </c>
      <c r="T379" t="s">
        <v>90</v>
      </c>
      <c r="U379" t="b">
        <v>0</v>
      </c>
      <c r="V379" t="s">
        <v>183</v>
      </c>
      <c r="W379" s="1">
        <v>44763.428784722222</v>
      </c>
      <c r="X379">
        <v>204</v>
      </c>
      <c r="Y379">
        <v>52</v>
      </c>
      <c r="Z379">
        <v>0</v>
      </c>
      <c r="AA379">
        <v>52</v>
      </c>
      <c r="AB379">
        <v>0</v>
      </c>
      <c r="AC379">
        <v>7</v>
      </c>
      <c r="AD379">
        <v>15</v>
      </c>
      <c r="AE379">
        <v>0</v>
      </c>
      <c r="AF379">
        <v>0</v>
      </c>
      <c r="AG379">
        <v>0</v>
      </c>
      <c r="AH379" t="s">
        <v>184</v>
      </c>
      <c r="AI379" s="1">
        <v>44763.442986111113</v>
      </c>
      <c r="AJ379">
        <v>209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15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965</v>
      </c>
      <c r="BG379">
        <v>56</v>
      </c>
      <c r="BH379" t="s">
        <v>94</v>
      </c>
    </row>
    <row r="380" spans="1:60">
      <c r="A380" t="s">
        <v>979</v>
      </c>
      <c r="B380" t="s">
        <v>82</v>
      </c>
      <c r="C380" t="s">
        <v>575</v>
      </c>
      <c r="D380" t="s">
        <v>84</v>
      </c>
      <c r="E380" s="2" t="str">
        <f>HYPERLINK("capsilon://?command=openfolder&amp;siteaddress=FAM.docvelocity-na8.net&amp;folderid=FX84A4831D-66AD-8BFB-2663-DA357330187A","FX22067677")</f>
        <v>FX22067677</v>
      </c>
      <c r="F380" t="s">
        <v>19</v>
      </c>
      <c r="G380" t="s">
        <v>19</v>
      </c>
      <c r="H380" t="s">
        <v>85</v>
      </c>
      <c r="I380" t="s">
        <v>980</v>
      </c>
      <c r="J380">
        <v>28</v>
      </c>
      <c r="K380" t="s">
        <v>87</v>
      </c>
      <c r="L380" t="s">
        <v>88</v>
      </c>
      <c r="M380" t="s">
        <v>89</v>
      </c>
      <c r="N380">
        <v>2</v>
      </c>
      <c r="O380" s="1">
        <v>44763.419872685183</v>
      </c>
      <c r="P380" s="1">
        <v>44763.443726851852</v>
      </c>
      <c r="Q380">
        <v>1906</v>
      </c>
      <c r="R380">
        <v>155</v>
      </c>
      <c r="S380" t="b">
        <v>0</v>
      </c>
      <c r="T380" t="s">
        <v>90</v>
      </c>
      <c r="U380" t="b">
        <v>0</v>
      </c>
      <c r="V380" t="s">
        <v>183</v>
      </c>
      <c r="W380" s="1">
        <v>44763.429861111108</v>
      </c>
      <c r="X380">
        <v>92</v>
      </c>
      <c r="Y380">
        <v>21</v>
      </c>
      <c r="Z380">
        <v>0</v>
      </c>
      <c r="AA380">
        <v>21</v>
      </c>
      <c r="AB380">
        <v>0</v>
      </c>
      <c r="AC380">
        <v>0</v>
      </c>
      <c r="AD380">
        <v>7</v>
      </c>
      <c r="AE380">
        <v>0</v>
      </c>
      <c r="AF380">
        <v>0</v>
      </c>
      <c r="AG380">
        <v>0</v>
      </c>
      <c r="AH380" t="s">
        <v>184</v>
      </c>
      <c r="AI380" s="1">
        <v>44763.443726851852</v>
      </c>
      <c r="AJ380">
        <v>63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965</v>
      </c>
      <c r="BG380">
        <v>34</v>
      </c>
      <c r="BH380" t="s">
        <v>94</v>
      </c>
    </row>
    <row r="381" spans="1:60">
      <c r="A381" t="s">
        <v>981</v>
      </c>
      <c r="B381" t="s">
        <v>82</v>
      </c>
      <c r="C381" t="s">
        <v>982</v>
      </c>
      <c r="D381" t="s">
        <v>84</v>
      </c>
      <c r="E381" s="2" t="str">
        <f>HYPERLINK("capsilon://?command=openfolder&amp;siteaddress=FAM.docvelocity-na8.net&amp;folderid=FXC4C7E314-0DEE-270A-D843-FF40DCD89427","FX22066977")</f>
        <v>FX22066977</v>
      </c>
      <c r="F381" t="s">
        <v>19</v>
      </c>
      <c r="G381" t="s">
        <v>19</v>
      </c>
      <c r="H381" t="s">
        <v>85</v>
      </c>
      <c r="I381" t="s">
        <v>983</v>
      </c>
      <c r="J381">
        <v>67</v>
      </c>
      <c r="K381" t="s">
        <v>87</v>
      </c>
      <c r="L381" t="s">
        <v>88</v>
      </c>
      <c r="M381" t="s">
        <v>89</v>
      </c>
      <c r="N381">
        <v>2</v>
      </c>
      <c r="O381" s="1">
        <v>44763.453831018516</v>
      </c>
      <c r="P381" s="1">
        <v>44763.461087962962</v>
      </c>
      <c r="Q381">
        <v>148</v>
      </c>
      <c r="R381">
        <v>479</v>
      </c>
      <c r="S381" t="b">
        <v>0</v>
      </c>
      <c r="T381" t="s">
        <v>90</v>
      </c>
      <c r="U381" t="b">
        <v>0</v>
      </c>
      <c r="V381" t="s">
        <v>183</v>
      </c>
      <c r="W381" s="1">
        <v>44763.458124999997</v>
      </c>
      <c r="X381">
        <v>280</v>
      </c>
      <c r="Y381">
        <v>52</v>
      </c>
      <c r="Z381">
        <v>0</v>
      </c>
      <c r="AA381">
        <v>52</v>
      </c>
      <c r="AB381">
        <v>0</v>
      </c>
      <c r="AC381">
        <v>19</v>
      </c>
      <c r="AD381">
        <v>15</v>
      </c>
      <c r="AE381">
        <v>0</v>
      </c>
      <c r="AF381">
        <v>0</v>
      </c>
      <c r="AG381">
        <v>0</v>
      </c>
      <c r="AH381" t="s">
        <v>305</v>
      </c>
      <c r="AI381" s="1">
        <v>44763.461087962962</v>
      </c>
      <c r="AJ381">
        <v>199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15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965</v>
      </c>
      <c r="BG381">
        <v>10</v>
      </c>
      <c r="BH381" t="s">
        <v>94</v>
      </c>
    </row>
    <row r="382" spans="1:60">
      <c r="A382" t="s">
        <v>984</v>
      </c>
      <c r="B382" t="s">
        <v>82</v>
      </c>
      <c r="C382" t="s">
        <v>982</v>
      </c>
      <c r="D382" t="s">
        <v>84</v>
      </c>
      <c r="E382" s="2" t="str">
        <f>HYPERLINK("capsilon://?command=openfolder&amp;siteaddress=FAM.docvelocity-na8.net&amp;folderid=FXC4C7E314-0DEE-270A-D843-FF40DCD89427","FX22066977")</f>
        <v>FX22066977</v>
      </c>
      <c r="F382" t="s">
        <v>19</v>
      </c>
      <c r="G382" t="s">
        <v>19</v>
      </c>
      <c r="H382" t="s">
        <v>85</v>
      </c>
      <c r="I382" t="s">
        <v>985</v>
      </c>
      <c r="J382">
        <v>67</v>
      </c>
      <c r="K382" t="s">
        <v>87</v>
      </c>
      <c r="L382" t="s">
        <v>88</v>
      </c>
      <c r="M382" t="s">
        <v>89</v>
      </c>
      <c r="N382">
        <v>2</v>
      </c>
      <c r="O382" s="1">
        <v>44763.453993055555</v>
      </c>
      <c r="P382" s="1">
        <v>44763.463564814818</v>
      </c>
      <c r="Q382">
        <v>408</v>
      </c>
      <c r="R382">
        <v>419</v>
      </c>
      <c r="S382" t="b">
        <v>0</v>
      </c>
      <c r="T382" t="s">
        <v>90</v>
      </c>
      <c r="U382" t="b">
        <v>0</v>
      </c>
      <c r="V382" t="s">
        <v>183</v>
      </c>
      <c r="W382" s="1">
        <v>44763.460520833331</v>
      </c>
      <c r="X382">
        <v>206</v>
      </c>
      <c r="Y382">
        <v>52</v>
      </c>
      <c r="Z382">
        <v>0</v>
      </c>
      <c r="AA382">
        <v>52</v>
      </c>
      <c r="AB382">
        <v>0</v>
      </c>
      <c r="AC382">
        <v>20</v>
      </c>
      <c r="AD382">
        <v>15</v>
      </c>
      <c r="AE382">
        <v>0</v>
      </c>
      <c r="AF382">
        <v>0</v>
      </c>
      <c r="AG382">
        <v>0</v>
      </c>
      <c r="AH382" t="s">
        <v>305</v>
      </c>
      <c r="AI382" s="1">
        <v>44763.463564814818</v>
      </c>
      <c r="AJ382">
        <v>213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965</v>
      </c>
      <c r="BG382">
        <v>13</v>
      </c>
      <c r="BH382" t="s">
        <v>94</v>
      </c>
    </row>
    <row r="383" spans="1:60">
      <c r="A383" t="s">
        <v>986</v>
      </c>
      <c r="B383" t="s">
        <v>82</v>
      </c>
      <c r="C383" t="s">
        <v>178</v>
      </c>
      <c r="D383" t="s">
        <v>84</v>
      </c>
      <c r="E383" s="2" t="str">
        <f>HYPERLINK("capsilon://?command=openfolder&amp;siteaddress=FAM.docvelocity-na8.net&amp;folderid=FXAC81421C-153D-08B2-3E50-BB5165237294","FX22069457")</f>
        <v>FX22069457</v>
      </c>
      <c r="F383" t="s">
        <v>19</v>
      </c>
      <c r="G383" t="s">
        <v>19</v>
      </c>
      <c r="H383" t="s">
        <v>85</v>
      </c>
      <c r="I383" t="s">
        <v>987</v>
      </c>
      <c r="J383">
        <v>21</v>
      </c>
      <c r="K383" t="s">
        <v>87</v>
      </c>
      <c r="L383" t="s">
        <v>88</v>
      </c>
      <c r="M383" t="s">
        <v>89</v>
      </c>
      <c r="N383">
        <v>2</v>
      </c>
      <c r="O383" s="1">
        <v>44763.455231481479</v>
      </c>
      <c r="P383" s="1">
        <v>44763.463750000003</v>
      </c>
      <c r="Q383">
        <v>695</v>
      </c>
      <c r="R383">
        <v>41</v>
      </c>
      <c r="S383" t="b">
        <v>0</v>
      </c>
      <c r="T383" t="s">
        <v>90</v>
      </c>
      <c r="U383" t="b">
        <v>0</v>
      </c>
      <c r="V383" t="s">
        <v>183</v>
      </c>
      <c r="W383" s="1">
        <v>44763.460833333331</v>
      </c>
      <c r="X383">
        <v>26</v>
      </c>
      <c r="Y383">
        <v>0</v>
      </c>
      <c r="Z383">
        <v>0</v>
      </c>
      <c r="AA383">
        <v>0</v>
      </c>
      <c r="AB383">
        <v>10</v>
      </c>
      <c r="AC383">
        <v>0</v>
      </c>
      <c r="AD383">
        <v>21</v>
      </c>
      <c r="AE383">
        <v>0</v>
      </c>
      <c r="AF383">
        <v>0</v>
      </c>
      <c r="AG383">
        <v>0</v>
      </c>
      <c r="AH383" t="s">
        <v>305</v>
      </c>
      <c r="AI383" s="1">
        <v>44763.463750000003</v>
      </c>
      <c r="AJ383">
        <v>15</v>
      </c>
      <c r="AK383">
        <v>0</v>
      </c>
      <c r="AL383">
        <v>0</v>
      </c>
      <c r="AM383">
        <v>0</v>
      </c>
      <c r="AN383">
        <v>10</v>
      </c>
      <c r="AO383">
        <v>0</v>
      </c>
      <c r="AP383">
        <v>21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965</v>
      </c>
      <c r="BG383">
        <v>12</v>
      </c>
      <c r="BH383" t="s">
        <v>94</v>
      </c>
    </row>
    <row r="384" spans="1:60">
      <c r="A384" t="s">
        <v>988</v>
      </c>
      <c r="B384" t="s">
        <v>82</v>
      </c>
      <c r="C384" t="s">
        <v>989</v>
      </c>
      <c r="D384" t="s">
        <v>84</v>
      </c>
      <c r="E384" s="2" t="str">
        <f>HYPERLINK("capsilon://?command=openfolder&amp;siteaddress=FAM.docvelocity-na8.net&amp;folderid=FX3A60FC65-798B-A7F8-D1BB-88956F7EFED3","FX22071065")</f>
        <v>FX22071065</v>
      </c>
      <c r="F384" t="s">
        <v>19</v>
      </c>
      <c r="G384" t="s">
        <v>19</v>
      </c>
      <c r="H384" t="s">
        <v>85</v>
      </c>
      <c r="I384" t="s">
        <v>990</v>
      </c>
      <c r="J384">
        <v>29</v>
      </c>
      <c r="K384" t="s">
        <v>87</v>
      </c>
      <c r="L384" t="s">
        <v>88</v>
      </c>
      <c r="M384" t="s">
        <v>89</v>
      </c>
      <c r="N384">
        <v>2</v>
      </c>
      <c r="O384" s="1">
        <v>44763.458819444444</v>
      </c>
      <c r="P384" s="1">
        <v>44763.465173611112</v>
      </c>
      <c r="Q384">
        <v>297</v>
      </c>
      <c r="R384">
        <v>252</v>
      </c>
      <c r="S384" t="b">
        <v>0</v>
      </c>
      <c r="T384" t="s">
        <v>90</v>
      </c>
      <c r="U384" t="b">
        <v>0</v>
      </c>
      <c r="V384" t="s">
        <v>183</v>
      </c>
      <c r="W384" s="1">
        <v>44763.46234953704</v>
      </c>
      <c r="X384">
        <v>130</v>
      </c>
      <c r="Y384">
        <v>21</v>
      </c>
      <c r="Z384">
        <v>0</v>
      </c>
      <c r="AA384">
        <v>21</v>
      </c>
      <c r="AB384">
        <v>0</v>
      </c>
      <c r="AC384">
        <v>0</v>
      </c>
      <c r="AD384">
        <v>8</v>
      </c>
      <c r="AE384">
        <v>0</v>
      </c>
      <c r="AF384">
        <v>0</v>
      </c>
      <c r="AG384">
        <v>0</v>
      </c>
      <c r="AH384" t="s">
        <v>305</v>
      </c>
      <c r="AI384" s="1">
        <v>44763.465173611112</v>
      </c>
      <c r="AJ384">
        <v>122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8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965</v>
      </c>
      <c r="BG384">
        <v>9</v>
      </c>
      <c r="BH384" t="s">
        <v>94</v>
      </c>
    </row>
    <row r="385" spans="1:60">
      <c r="A385" t="s">
        <v>991</v>
      </c>
      <c r="B385" t="s">
        <v>82</v>
      </c>
      <c r="C385" t="s">
        <v>992</v>
      </c>
      <c r="D385" t="s">
        <v>84</v>
      </c>
      <c r="E385" s="2" t="str">
        <f>HYPERLINK("capsilon://?command=openfolder&amp;siteaddress=FAM.docvelocity-na8.net&amp;folderid=FX5035B300-8A91-CA8C-3C4F-5164A8C3BBF3","FX2207911")</f>
        <v>FX2207911</v>
      </c>
      <c r="F385" t="s">
        <v>19</v>
      </c>
      <c r="G385" t="s">
        <v>19</v>
      </c>
      <c r="H385" t="s">
        <v>85</v>
      </c>
      <c r="I385" t="s">
        <v>993</v>
      </c>
      <c r="J385">
        <v>166</v>
      </c>
      <c r="K385" t="s">
        <v>87</v>
      </c>
      <c r="L385" t="s">
        <v>88</v>
      </c>
      <c r="M385" t="s">
        <v>89</v>
      </c>
      <c r="N385">
        <v>2</v>
      </c>
      <c r="O385" s="1">
        <v>44763.492361111108</v>
      </c>
      <c r="P385" s="1">
        <v>44763.565995370373</v>
      </c>
      <c r="Q385">
        <v>5189</v>
      </c>
      <c r="R385">
        <v>1173</v>
      </c>
      <c r="S385" t="b">
        <v>0</v>
      </c>
      <c r="T385" t="s">
        <v>90</v>
      </c>
      <c r="U385" t="b">
        <v>0</v>
      </c>
      <c r="V385" t="s">
        <v>128</v>
      </c>
      <c r="W385" s="1">
        <v>44763.502002314817</v>
      </c>
      <c r="X385">
        <v>824</v>
      </c>
      <c r="Y385">
        <v>130</v>
      </c>
      <c r="Z385">
        <v>0</v>
      </c>
      <c r="AA385">
        <v>130</v>
      </c>
      <c r="AB385">
        <v>0</v>
      </c>
      <c r="AC385">
        <v>47</v>
      </c>
      <c r="AD385">
        <v>36</v>
      </c>
      <c r="AE385">
        <v>0</v>
      </c>
      <c r="AF385">
        <v>0</v>
      </c>
      <c r="AG385">
        <v>0</v>
      </c>
      <c r="AH385" t="s">
        <v>92</v>
      </c>
      <c r="AI385" s="1">
        <v>44763.565995370373</v>
      </c>
      <c r="AJ385">
        <v>333</v>
      </c>
      <c r="AK385">
        <v>0</v>
      </c>
      <c r="AL385">
        <v>0</v>
      </c>
      <c r="AM385">
        <v>0</v>
      </c>
      <c r="AN385">
        <v>11</v>
      </c>
      <c r="AO385">
        <v>0</v>
      </c>
      <c r="AP385">
        <v>36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965</v>
      </c>
      <c r="BG385">
        <v>106</v>
      </c>
      <c r="BH385" t="s">
        <v>94</v>
      </c>
    </row>
    <row r="386" spans="1:60">
      <c r="A386" t="s">
        <v>994</v>
      </c>
      <c r="B386" t="s">
        <v>82</v>
      </c>
      <c r="C386" t="s">
        <v>995</v>
      </c>
      <c r="D386" t="s">
        <v>84</v>
      </c>
      <c r="E386" s="2" t="str">
        <f>HYPERLINK("capsilon://?command=openfolder&amp;siteaddress=FAM.docvelocity-na8.net&amp;folderid=FX508029D9-18CE-1767-3841-2682608DF96F","FX2207325")</f>
        <v>FX2207325</v>
      </c>
      <c r="F386" t="s">
        <v>19</v>
      </c>
      <c r="G386" t="s">
        <v>19</v>
      </c>
      <c r="H386" t="s">
        <v>85</v>
      </c>
      <c r="I386" t="s">
        <v>996</v>
      </c>
      <c r="J386">
        <v>193</v>
      </c>
      <c r="K386" t="s">
        <v>87</v>
      </c>
      <c r="L386" t="s">
        <v>88</v>
      </c>
      <c r="M386" t="s">
        <v>89</v>
      </c>
      <c r="N386">
        <v>1</v>
      </c>
      <c r="O386" s="1">
        <v>44763.49496527778</v>
      </c>
      <c r="P386" s="1">
        <v>44763.502256944441</v>
      </c>
      <c r="Q386">
        <v>171</v>
      </c>
      <c r="R386">
        <v>459</v>
      </c>
      <c r="S386" t="b">
        <v>0</v>
      </c>
      <c r="T386" t="s">
        <v>90</v>
      </c>
      <c r="U386" t="b">
        <v>0</v>
      </c>
      <c r="V386" t="s">
        <v>151</v>
      </c>
      <c r="W386" s="1">
        <v>44763.502256944441</v>
      </c>
      <c r="X386">
        <v>214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193</v>
      </c>
      <c r="AE386">
        <v>185</v>
      </c>
      <c r="AF386">
        <v>0</v>
      </c>
      <c r="AG386">
        <v>7</v>
      </c>
      <c r="AH386" t="s">
        <v>90</v>
      </c>
      <c r="AI386" t="s">
        <v>90</v>
      </c>
      <c r="AJ386" t="s">
        <v>90</v>
      </c>
      <c r="AK386" t="s">
        <v>90</v>
      </c>
      <c r="AL386" t="s">
        <v>90</v>
      </c>
      <c r="AM386" t="s">
        <v>90</v>
      </c>
      <c r="AN386" t="s">
        <v>90</v>
      </c>
      <c r="AO386" t="s">
        <v>90</v>
      </c>
      <c r="AP386" t="s">
        <v>90</v>
      </c>
      <c r="AQ386" t="s">
        <v>90</v>
      </c>
      <c r="AR386" t="s">
        <v>90</v>
      </c>
      <c r="AS386" t="s">
        <v>90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965</v>
      </c>
      <c r="BG386">
        <v>10</v>
      </c>
      <c r="BH386" t="s">
        <v>94</v>
      </c>
    </row>
    <row r="387" spans="1:60">
      <c r="A387" t="s">
        <v>997</v>
      </c>
      <c r="B387" t="s">
        <v>82</v>
      </c>
      <c r="C387" t="s">
        <v>998</v>
      </c>
      <c r="D387" t="s">
        <v>84</v>
      </c>
      <c r="E387" s="2" t="str">
        <f>HYPERLINK("capsilon://?command=openfolder&amp;siteaddress=FAM.docvelocity-na8.net&amp;folderid=FX534AAB08-A5BC-8E12-D8BB-53C8271DBDF5","FX22071726")</f>
        <v>FX22071726</v>
      </c>
      <c r="F387" t="s">
        <v>19</v>
      </c>
      <c r="G387" t="s">
        <v>19</v>
      </c>
      <c r="H387" t="s">
        <v>85</v>
      </c>
      <c r="I387" t="s">
        <v>999</v>
      </c>
      <c r="J387">
        <v>0</v>
      </c>
      <c r="K387" t="s">
        <v>87</v>
      </c>
      <c r="L387" t="s">
        <v>88</v>
      </c>
      <c r="M387" t="s">
        <v>89</v>
      </c>
      <c r="N387">
        <v>2</v>
      </c>
      <c r="O387" s="1">
        <v>44763.500474537039</v>
      </c>
      <c r="P387" s="1">
        <v>44763.568055555559</v>
      </c>
      <c r="Q387">
        <v>5265</v>
      </c>
      <c r="R387">
        <v>574</v>
      </c>
      <c r="S387" t="b">
        <v>0</v>
      </c>
      <c r="T387" t="s">
        <v>90</v>
      </c>
      <c r="U387" t="b">
        <v>0</v>
      </c>
      <c r="V387" t="s">
        <v>121</v>
      </c>
      <c r="W387" s="1">
        <v>44763.505787037036</v>
      </c>
      <c r="X387">
        <v>397</v>
      </c>
      <c r="Y387">
        <v>37</v>
      </c>
      <c r="Z387">
        <v>0</v>
      </c>
      <c r="AA387">
        <v>37</v>
      </c>
      <c r="AB387">
        <v>0</v>
      </c>
      <c r="AC387">
        <v>29</v>
      </c>
      <c r="AD387">
        <v>-37</v>
      </c>
      <c r="AE387">
        <v>0</v>
      </c>
      <c r="AF387">
        <v>0</v>
      </c>
      <c r="AG387">
        <v>0</v>
      </c>
      <c r="AH387" t="s">
        <v>92</v>
      </c>
      <c r="AI387" s="1">
        <v>44763.568055555559</v>
      </c>
      <c r="AJ387">
        <v>177</v>
      </c>
      <c r="AK387">
        <v>5</v>
      </c>
      <c r="AL387">
        <v>0</v>
      </c>
      <c r="AM387">
        <v>5</v>
      </c>
      <c r="AN387">
        <v>0</v>
      </c>
      <c r="AO387">
        <v>5</v>
      </c>
      <c r="AP387">
        <v>-42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965</v>
      </c>
      <c r="BG387">
        <v>97</v>
      </c>
      <c r="BH387" t="s">
        <v>94</v>
      </c>
    </row>
    <row r="388" spans="1:60">
      <c r="A388" t="s">
        <v>1000</v>
      </c>
      <c r="B388" t="s">
        <v>82</v>
      </c>
      <c r="C388" t="s">
        <v>995</v>
      </c>
      <c r="D388" t="s">
        <v>84</v>
      </c>
      <c r="E388" s="2" t="str">
        <f>HYPERLINK("capsilon://?command=openfolder&amp;siteaddress=FAM.docvelocity-na8.net&amp;folderid=FX508029D9-18CE-1767-3841-2682608DF96F","FX2207325")</f>
        <v>FX2207325</v>
      </c>
      <c r="F388" t="s">
        <v>19</v>
      </c>
      <c r="G388" t="s">
        <v>19</v>
      </c>
      <c r="H388" t="s">
        <v>85</v>
      </c>
      <c r="I388" t="s">
        <v>996</v>
      </c>
      <c r="J388">
        <v>316</v>
      </c>
      <c r="K388" t="s">
        <v>87</v>
      </c>
      <c r="L388" t="s">
        <v>88</v>
      </c>
      <c r="M388" t="s">
        <v>89</v>
      </c>
      <c r="N388">
        <v>2</v>
      </c>
      <c r="O388" s="1">
        <v>44763.503541666665</v>
      </c>
      <c r="P388" s="1">
        <v>44763.529039351852</v>
      </c>
      <c r="Q388">
        <v>439</v>
      </c>
      <c r="R388">
        <v>1764</v>
      </c>
      <c r="S388" t="b">
        <v>0</v>
      </c>
      <c r="T388" t="s">
        <v>90</v>
      </c>
      <c r="U388" t="b">
        <v>1</v>
      </c>
      <c r="V388" t="s">
        <v>128</v>
      </c>
      <c r="W388" s="1">
        <v>44763.519456018519</v>
      </c>
      <c r="X388">
        <v>1339</v>
      </c>
      <c r="Y388">
        <v>302</v>
      </c>
      <c r="Z388">
        <v>0</v>
      </c>
      <c r="AA388">
        <v>302</v>
      </c>
      <c r="AB388">
        <v>0</v>
      </c>
      <c r="AC388">
        <v>70</v>
      </c>
      <c r="AD388">
        <v>14</v>
      </c>
      <c r="AE388">
        <v>0</v>
      </c>
      <c r="AF388">
        <v>0</v>
      </c>
      <c r="AG388">
        <v>0</v>
      </c>
      <c r="AH388" t="s">
        <v>92</v>
      </c>
      <c r="AI388" s="1">
        <v>44763.529039351852</v>
      </c>
      <c r="AJ388">
        <v>425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965</v>
      </c>
      <c r="BG388">
        <v>36</v>
      </c>
      <c r="BH388" t="s">
        <v>94</v>
      </c>
    </row>
    <row r="389" spans="1:60">
      <c r="A389" t="s">
        <v>1001</v>
      </c>
      <c r="B389" t="s">
        <v>82</v>
      </c>
      <c r="C389" t="s">
        <v>1002</v>
      </c>
      <c r="D389" t="s">
        <v>84</v>
      </c>
      <c r="E389" s="2" t="str">
        <f>HYPERLINK("capsilon://?command=openfolder&amp;siteaddress=FAM.docvelocity-na8.net&amp;folderid=FXB0318345-65B7-58CC-4F60-74DF7394D65C","FX22071165")</f>
        <v>FX22071165</v>
      </c>
      <c r="F389" t="s">
        <v>19</v>
      </c>
      <c r="G389" t="s">
        <v>19</v>
      </c>
      <c r="H389" t="s">
        <v>85</v>
      </c>
      <c r="I389" t="s">
        <v>1003</v>
      </c>
      <c r="J389">
        <v>67</v>
      </c>
      <c r="K389" t="s">
        <v>87</v>
      </c>
      <c r="L389" t="s">
        <v>88</v>
      </c>
      <c r="M389" t="s">
        <v>89</v>
      </c>
      <c r="N389">
        <v>2</v>
      </c>
      <c r="O389" s="1">
        <v>44763.517002314817</v>
      </c>
      <c r="P389" s="1">
        <v>44763.571620370371</v>
      </c>
      <c r="Q389">
        <v>3807</v>
      </c>
      <c r="R389">
        <v>912</v>
      </c>
      <c r="S389" t="b">
        <v>0</v>
      </c>
      <c r="T389" t="s">
        <v>90</v>
      </c>
      <c r="U389" t="b">
        <v>0</v>
      </c>
      <c r="V389" t="s">
        <v>128</v>
      </c>
      <c r="W389" s="1">
        <v>44763.527037037034</v>
      </c>
      <c r="X389">
        <v>591</v>
      </c>
      <c r="Y389">
        <v>52</v>
      </c>
      <c r="Z389">
        <v>0</v>
      </c>
      <c r="AA389">
        <v>52</v>
      </c>
      <c r="AB389">
        <v>0</v>
      </c>
      <c r="AC389">
        <v>29</v>
      </c>
      <c r="AD389">
        <v>15</v>
      </c>
      <c r="AE389">
        <v>0</v>
      </c>
      <c r="AF389">
        <v>0</v>
      </c>
      <c r="AG389">
        <v>0</v>
      </c>
      <c r="AH389" t="s">
        <v>92</v>
      </c>
      <c r="AI389" s="1">
        <v>44763.571620370371</v>
      </c>
      <c r="AJ389">
        <v>307</v>
      </c>
      <c r="AK389">
        <v>3</v>
      </c>
      <c r="AL389">
        <v>0</v>
      </c>
      <c r="AM389">
        <v>3</v>
      </c>
      <c r="AN389">
        <v>0</v>
      </c>
      <c r="AO389">
        <v>3</v>
      </c>
      <c r="AP389">
        <v>12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965</v>
      </c>
      <c r="BG389">
        <v>78</v>
      </c>
      <c r="BH389" t="s">
        <v>94</v>
      </c>
    </row>
    <row r="390" spans="1:60">
      <c r="A390" t="s">
        <v>1004</v>
      </c>
      <c r="B390" t="s">
        <v>82</v>
      </c>
      <c r="C390" t="s">
        <v>1002</v>
      </c>
      <c r="D390" t="s">
        <v>84</v>
      </c>
      <c r="E390" s="2" t="str">
        <f>HYPERLINK("capsilon://?command=openfolder&amp;siteaddress=FAM.docvelocity-na8.net&amp;folderid=FXB0318345-65B7-58CC-4F60-74DF7394D65C","FX22071165")</f>
        <v>FX22071165</v>
      </c>
      <c r="F390" t="s">
        <v>19</v>
      </c>
      <c r="G390" t="s">
        <v>19</v>
      </c>
      <c r="H390" t="s">
        <v>85</v>
      </c>
      <c r="I390" t="s">
        <v>1005</v>
      </c>
      <c r="J390">
        <v>67</v>
      </c>
      <c r="K390" t="s">
        <v>87</v>
      </c>
      <c r="L390" t="s">
        <v>88</v>
      </c>
      <c r="M390" t="s">
        <v>89</v>
      </c>
      <c r="N390">
        <v>2</v>
      </c>
      <c r="O390" s="1">
        <v>44763.51730324074</v>
      </c>
      <c r="P390" s="1">
        <v>44763.575208333335</v>
      </c>
      <c r="Q390">
        <v>4222</v>
      </c>
      <c r="R390">
        <v>781</v>
      </c>
      <c r="S390" t="b">
        <v>0</v>
      </c>
      <c r="T390" t="s">
        <v>90</v>
      </c>
      <c r="U390" t="b">
        <v>0</v>
      </c>
      <c r="V390" t="s">
        <v>1006</v>
      </c>
      <c r="W390" s="1">
        <v>44763.529988425929</v>
      </c>
      <c r="X390">
        <v>472</v>
      </c>
      <c r="Y390">
        <v>52</v>
      </c>
      <c r="Z390">
        <v>0</v>
      </c>
      <c r="AA390">
        <v>52</v>
      </c>
      <c r="AB390">
        <v>0</v>
      </c>
      <c r="AC390">
        <v>17</v>
      </c>
      <c r="AD390">
        <v>15</v>
      </c>
      <c r="AE390">
        <v>0</v>
      </c>
      <c r="AF390">
        <v>0</v>
      </c>
      <c r="AG390">
        <v>0</v>
      </c>
      <c r="AH390" t="s">
        <v>92</v>
      </c>
      <c r="AI390" s="1">
        <v>44763.575208333335</v>
      </c>
      <c r="AJ390">
        <v>309</v>
      </c>
      <c r="AK390">
        <v>4</v>
      </c>
      <c r="AL390">
        <v>0</v>
      </c>
      <c r="AM390">
        <v>4</v>
      </c>
      <c r="AN390">
        <v>0</v>
      </c>
      <c r="AO390">
        <v>4</v>
      </c>
      <c r="AP390">
        <v>11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965</v>
      </c>
      <c r="BG390">
        <v>83</v>
      </c>
      <c r="BH390" t="s">
        <v>94</v>
      </c>
    </row>
    <row r="391" spans="1:60">
      <c r="A391" t="s">
        <v>1007</v>
      </c>
      <c r="B391" t="s">
        <v>82</v>
      </c>
      <c r="C391" t="s">
        <v>271</v>
      </c>
      <c r="D391" t="s">
        <v>84</v>
      </c>
      <c r="E391" s="2" t="str">
        <f>HYPERLINK("capsilon://?command=openfolder&amp;siteaddress=FAM.docvelocity-na8.net&amp;folderid=FX251F7E10-EE21-B36A-AA17-75239BFFE183","FX22067772")</f>
        <v>FX22067772</v>
      </c>
      <c r="F391" t="s">
        <v>19</v>
      </c>
      <c r="G391" t="s">
        <v>19</v>
      </c>
      <c r="H391" t="s">
        <v>85</v>
      </c>
      <c r="I391" t="s">
        <v>1008</v>
      </c>
      <c r="J391">
        <v>30</v>
      </c>
      <c r="K391" t="s">
        <v>87</v>
      </c>
      <c r="L391" t="s">
        <v>88</v>
      </c>
      <c r="M391" t="s">
        <v>89</v>
      </c>
      <c r="N391">
        <v>2</v>
      </c>
      <c r="O391" s="1">
        <v>44763.524421296293</v>
      </c>
      <c r="P391" s="1">
        <v>44763.576041666667</v>
      </c>
      <c r="Q391">
        <v>3931</v>
      </c>
      <c r="R391">
        <v>529</v>
      </c>
      <c r="S391" t="b">
        <v>0</v>
      </c>
      <c r="T391" t="s">
        <v>90</v>
      </c>
      <c r="U391" t="b">
        <v>0</v>
      </c>
      <c r="V391" t="s">
        <v>121</v>
      </c>
      <c r="W391" s="1">
        <v>44763.532337962963</v>
      </c>
      <c r="X391">
        <v>458</v>
      </c>
      <c r="Y391">
        <v>10</v>
      </c>
      <c r="Z391">
        <v>0</v>
      </c>
      <c r="AA391">
        <v>10</v>
      </c>
      <c r="AB391">
        <v>0</v>
      </c>
      <c r="AC391">
        <v>1</v>
      </c>
      <c r="AD391">
        <v>20</v>
      </c>
      <c r="AE391">
        <v>0</v>
      </c>
      <c r="AF391">
        <v>0</v>
      </c>
      <c r="AG391">
        <v>0</v>
      </c>
      <c r="AH391" t="s">
        <v>92</v>
      </c>
      <c r="AI391" s="1">
        <v>44763.576041666667</v>
      </c>
      <c r="AJ391">
        <v>71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20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965</v>
      </c>
      <c r="BG391">
        <v>74</v>
      </c>
      <c r="BH391" t="s">
        <v>94</v>
      </c>
    </row>
    <row r="392" spans="1:60">
      <c r="A392" t="s">
        <v>1009</v>
      </c>
      <c r="B392" t="s">
        <v>82</v>
      </c>
      <c r="C392" t="s">
        <v>249</v>
      </c>
      <c r="D392" t="s">
        <v>84</v>
      </c>
      <c r="E392" s="2" t="str">
        <f>HYPERLINK("capsilon://?command=openfolder&amp;siteaddress=FAM.docvelocity-na8.net&amp;folderid=FXB9D1F8F3-1947-0F2C-8A96-5F29206576D3","FX22046501")</f>
        <v>FX22046501</v>
      </c>
      <c r="F392" t="s">
        <v>19</v>
      </c>
      <c r="G392" t="s">
        <v>19</v>
      </c>
      <c r="H392" t="s">
        <v>85</v>
      </c>
      <c r="I392" t="s">
        <v>1010</v>
      </c>
      <c r="J392">
        <v>111</v>
      </c>
      <c r="K392" t="s">
        <v>87</v>
      </c>
      <c r="L392" t="s">
        <v>88</v>
      </c>
      <c r="M392" t="s">
        <v>89</v>
      </c>
      <c r="N392">
        <v>2</v>
      </c>
      <c r="O392" s="1">
        <v>44763.550844907404</v>
      </c>
      <c r="P392" s="1">
        <v>44763.580034722225</v>
      </c>
      <c r="Q392">
        <v>2023</v>
      </c>
      <c r="R392">
        <v>499</v>
      </c>
      <c r="S392" t="b">
        <v>0</v>
      </c>
      <c r="T392" t="s">
        <v>90</v>
      </c>
      <c r="U392" t="b">
        <v>0</v>
      </c>
      <c r="V392" t="s">
        <v>128</v>
      </c>
      <c r="W392" s="1">
        <v>44763.553703703707</v>
      </c>
      <c r="X392">
        <v>155</v>
      </c>
      <c r="Y392">
        <v>75</v>
      </c>
      <c r="Z392">
        <v>0</v>
      </c>
      <c r="AA392">
        <v>75</v>
      </c>
      <c r="AB392">
        <v>0</v>
      </c>
      <c r="AC392">
        <v>8</v>
      </c>
      <c r="AD392">
        <v>36</v>
      </c>
      <c r="AE392">
        <v>0</v>
      </c>
      <c r="AF392">
        <v>0</v>
      </c>
      <c r="AG392">
        <v>0</v>
      </c>
      <c r="AH392" t="s">
        <v>92</v>
      </c>
      <c r="AI392" s="1">
        <v>44763.580034722225</v>
      </c>
      <c r="AJ392">
        <v>344</v>
      </c>
      <c r="AK392">
        <v>4</v>
      </c>
      <c r="AL392">
        <v>0</v>
      </c>
      <c r="AM392">
        <v>4</v>
      </c>
      <c r="AN392">
        <v>0</v>
      </c>
      <c r="AO392">
        <v>4</v>
      </c>
      <c r="AP392">
        <v>32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965</v>
      </c>
      <c r="BG392">
        <v>42</v>
      </c>
      <c r="BH392" t="s">
        <v>94</v>
      </c>
    </row>
    <row r="393" spans="1:60">
      <c r="A393" t="s">
        <v>1011</v>
      </c>
      <c r="B393" t="s">
        <v>82</v>
      </c>
      <c r="C393" t="s">
        <v>1012</v>
      </c>
      <c r="D393" t="s">
        <v>84</v>
      </c>
      <c r="E393" s="2" t="str">
        <f>HYPERLINK("capsilon://?command=openfolder&amp;siteaddress=FAM.docvelocity-na8.net&amp;folderid=FXD2421869-55F9-90CD-4A89-630319F24399","FX220510335")</f>
        <v>FX220510335</v>
      </c>
      <c r="F393" t="s">
        <v>19</v>
      </c>
      <c r="G393" t="s">
        <v>19</v>
      </c>
      <c r="H393" t="s">
        <v>85</v>
      </c>
      <c r="I393" t="s">
        <v>1013</v>
      </c>
      <c r="J393">
        <v>30</v>
      </c>
      <c r="K393" t="s">
        <v>87</v>
      </c>
      <c r="L393" t="s">
        <v>88</v>
      </c>
      <c r="M393" t="s">
        <v>89</v>
      </c>
      <c r="N393">
        <v>2</v>
      </c>
      <c r="O393" s="1">
        <v>44763.551018518519</v>
      </c>
      <c r="P393" s="1">
        <v>44763.580451388887</v>
      </c>
      <c r="Q393">
        <v>2454</v>
      </c>
      <c r="R393">
        <v>89</v>
      </c>
      <c r="S393" t="b">
        <v>0</v>
      </c>
      <c r="T393" t="s">
        <v>90</v>
      </c>
      <c r="U393" t="b">
        <v>0</v>
      </c>
      <c r="V393" t="s">
        <v>105</v>
      </c>
      <c r="W393" s="1">
        <v>44763.552824074075</v>
      </c>
      <c r="X393">
        <v>54</v>
      </c>
      <c r="Y393">
        <v>10</v>
      </c>
      <c r="Z393">
        <v>0</v>
      </c>
      <c r="AA393">
        <v>10</v>
      </c>
      <c r="AB393">
        <v>0</v>
      </c>
      <c r="AC393">
        <v>1</v>
      </c>
      <c r="AD393">
        <v>20</v>
      </c>
      <c r="AE393">
        <v>0</v>
      </c>
      <c r="AF393">
        <v>0</v>
      </c>
      <c r="AG393">
        <v>0</v>
      </c>
      <c r="AH393" t="s">
        <v>92</v>
      </c>
      <c r="AI393" s="1">
        <v>44763.580451388887</v>
      </c>
      <c r="AJ393">
        <v>35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20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965</v>
      </c>
      <c r="BG393">
        <v>42</v>
      </c>
      <c r="BH393" t="s">
        <v>94</v>
      </c>
    </row>
    <row r="394" spans="1:60">
      <c r="A394" t="s">
        <v>1014</v>
      </c>
      <c r="B394" t="s">
        <v>82</v>
      </c>
      <c r="C394" t="s">
        <v>249</v>
      </c>
      <c r="D394" t="s">
        <v>84</v>
      </c>
      <c r="E394" s="2" t="str">
        <f>HYPERLINK("capsilon://?command=openfolder&amp;siteaddress=FAM.docvelocity-na8.net&amp;folderid=FXB9D1F8F3-1947-0F2C-8A96-5F29206576D3","FX22046501")</f>
        <v>FX22046501</v>
      </c>
      <c r="F394" t="s">
        <v>19</v>
      </c>
      <c r="G394" t="s">
        <v>19</v>
      </c>
      <c r="H394" t="s">
        <v>85</v>
      </c>
      <c r="I394" t="s">
        <v>1015</v>
      </c>
      <c r="J394">
        <v>156</v>
      </c>
      <c r="K394" t="s">
        <v>87</v>
      </c>
      <c r="L394" t="s">
        <v>88</v>
      </c>
      <c r="M394" t="s">
        <v>89</v>
      </c>
      <c r="N394">
        <v>2</v>
      </c>
      <c r="O394" s="1">
        <v>44763.551574074074</v>
      </c>
      <c r="P394" s="1">
        <v>44763.615127314813</v>
      </c>
      <c r="Q394">
        <v>4562</v>
      </c>
      <c r="R394">
        <v>929</v>
      </c>
      <c r="S394" t="b">
        <v>0</v>
      </c>
      <c r="T394" t="s">
        <v>90</v>
      </c>
      <c r="U394" t="b">
        <v>0</v>
      </c>
      <c r="V394" t="s">
        <v>1006</v>
      </c>
      <c r="W394" s="1">
        <v>44763.560347222221</v>
      </c>
      <c r="X394">
        <v>696</v>
      </c>
      <c r="Y394">
        <v>138</v>
      </c>
      <c r="Z394">
        <v>0</v>
      </c>
      <c r="AA394">
        <v>138</v>
      </c>
      <c r="AB394">
        <v>0</v>
      </c>
      <c r="AC394">
        <v>18</v>
      </c>
      <c r="AD394">
        <v>18</v>
      </c>
      <c r="AE394">
        <v>0</v>
      </c>
      <c r="AF394">
        <v>0</v>
      </c>
      <c r="AG394">
        <v>0</v>
      </c>
      <c r="AH394" t="s">
        <v>309</v>
      </c>
      <c r="AI394" s="1">
        <v>44763.615127314813</v>
      </c>
      <c r="AJ394">
        <v>214</v>
      </c>
      <c r="AK394">
        <v>2</v>
      </c>
      <c r="AL394">
        <v>0</v>
      </c>
      <c r="AM394">
        <v>2</v>
      </c>
      <c r="AN394">
        <v>0</v>
      </c>
      <c r="AO394">
        <v>1</v>
      </c>
      <c r="AP394">
        <v>16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965</v>
      </c>
      <c r="BG394">
        <v>91</v>
      </c>
      <c r="BH394" t="s">
        <v>94</v>
      </c>
    </row>
    <row r="395" spans="1:60">
      <c r="A395" t="s">
        <v>1016</v>
      </c>
      <c r="B395" t="s">
        <v>82</v>
      </c>
      <c r="C395" t="s">
        <v>249</v>
      </c>
      <c r="D395" t="s">
        <v>84</v>
      </c>
      <c r="E395" s="2" t="str">
        <f>HYPERLINK("capsilon://?command=openfolder&amp;siteaddress=FAM.docvelocity-na8.net&amp;folderid=FXB9D1F8F3-1947-0F2C-8A96-5F29206576D3","FX22046501")</f>
        <v>FX22046501</v>
      </c>
      <c r="F395" t="s">
        <v>19</v>
      </c>
      <c r="G395" t="s">
        <v>19</v>
      </c>
      <c r="H395" t="s">
        <v>85</v>
      </c>
      <c r="I395" t="s">
        <v>1017</v>
      </c>
      <c r="J395">
        <v>156</v>
      </c>
      <c r="K395" t="s">
        <v>87</v>
      </c>
      <c r="L395" t="s">
        <v>88</v>
      </c>
      <c r="M395" t="s">
        <v>89</v>
      </c>
      <c r="N395">
        <v>2</v>
      </c>
      <c r="O395" s="1">
        <v>44763.551990740743</v>
      </c>
      <c r="P395" s="1">
        <v>44763.622372685182</v>
      </c>
      <c r="Q395">
        <v>4919</v>
      </c>
      <c r="R395">
        <v>1162</v>
      </c>
      <c r="S395" t="b">
        <v>0</v>
      </c>
      <c r="T395" t="s">
        <v>90</v>
      </c>
      <c r="U395" t="b">
        <v>0</v>
      </c>
      <c r="V395" t="s">
        <v>105</v>
      </c>
      <c r="W395" s="1">
        <v>44763.562303240738</v>
      </c>
      <c r="X395">
        <v>818</v>
      </c>
      <c r="Y395">
        <v>147</v>
      </c>
      <c r="Z395">
        <v>0</v>
      </c>
      <c r="AA395">
        <v>147</v>
      </c>
      <c r="AB395">
        <v>0</v>
      </c>
      <c r="AC395">
        <v>30</v>
      </c>
      <c r="AD395">
        <v>9</v>
      </c>
      <c r="AE395">
        <v>0</v>
      </c>
      <c r="AF395">
        <v>0</v>
      </c>
      <c r="AG395">
        <v>0</v>
      </c>
      <c r="AH395" t="s">
        <v>402</v>
      </c>
      <c r="AI395" s="1">
        <v>44763.622372685182</v>
      </c>
      <c r="AJ395">
        <v>331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9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965</v>
      </c>
      <c r="BG395">
        <v>101</v>
      </c>
      <c r="BH395" t="s">
        <v>94</v>
      </c>
    </row>
    <row r="396" spans="1:60">
      <c r="A396" t="s">
        <v>1018</v>
      </c>
      <c r="B396" t="s">
        <v>82</v>
      </c>
      <c r="C396" t="s">
        <v>249</v>
      </c>
      <c r="D396" t="s">
        <v>84</v>
      </c>
      <c r="E396" s="2" t="str">
        <f>HYPERLINK("capsilon://?command=openfolder&amp;siteaddress=FAM.docvelocity-na8.net&amp;folderid=FXB9D1F8F3-1947-0F2C-8A96-5F29206576D3","FX22046501")</f>
        <v>FX22046501</v>
      </c>
      <c r="F396" t="s">
        <v>19</v>
      </c>
      <c r="G396" t="s">
        <v>19</v>
      </c>
      <c r="H396" t="s">
        <v>85</v>
      </c>
      <c r="I396" t="s">
        <v>1019</v>
      </c>
      <c r="J396">
        <v>156</v>
      </c>
      <c r="K396" t="s">
        <v>87</v>
      </c>
      <c r="L396" t="s">
        <v>88</v>
      </c>
      <c r="M396" t="s">
        <v>89</v>
      </c>
      <c r="N396">
        <v>2</v>
      </c>
      <c r="O396" s="1">
        <v>44763.552430555559</v>
      </c>
      <c r="P396" s="1">
        <v>44763.621793981481</v>
      </c>
      <c r="Q396">
        <v>5022</v>
      </c>
      <c r="R396">
        <v>971</v>
      </c>
      <c r="S396" t="b">
        <v>0</v>
      </c>
      <c r="T396" t="s">
        <v>90</v>
      </c>
      <c r="U396" t="b">
        <v>0</v>
      </c>
      <c r="V396" t="s">
        <v>128</v>
      </c>
      <c r="W396" s="1">
        <v>44763.562719907408</v>
      </c>
      <c r="X396">
        <v>778</v>
      </c>
      <c r="Y396">
        <v>138</v>
      </c>
      <c r="Z396">
        <v>0</v>
      </c>
      <c r="AA396">
        <v>138</v>
      </c>
      <c r="AB396">
        <v>0</v>
      </c>
      <c r="AC396">
        <v>44</v>
      </c>
      <c r="AD396">
        <v>18</v>
      </c>
      <c r="AE396">
        <v>0</v>
      </c>
      <c r="AF396">
        <v>0</v>
      </c>
      <c r="AG396">
        <v>0</v>
      </c>
      <c r="AH396" t="s">
        <v>92</v>
      </c>
      <c r="AI396" s="1">
        <v>44763.621793981481</v>
      </c>
      <c r="AJ396">
        <v>187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18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965</v>
      </c>
      <c r="BG396">
        <v>99</v>
      </c>
      <c r="BH396" t="s">
        <v>94</v>
      </c>
    </row>
    <row r="397" spans="1:60">
      <c r="A397" t="s">
        <v>1020</v>
      </c>
      <c r="B397" t="s">
        <v>82</v>
      </c>
      <c r="C397" t="s">
        <v>249</v>
      </c>
      <c r="D397" t="s">
        <v>84</v>
      </c>
      <c r="E397" s="2" t="str">
        <f>HYPERLINK("capsilon://?command=openfolder&amp;siteaddress=FAM.docvelocity-na8.net&amp;folderid=FXB9D1F8F3-1947-0F2C-8A96-5F29206576D3","FX22046501")</f>
        <v>FX22046501</v>
      </c>
      <c r="F397" t="s">
        <v>19</v>
      </c>
      <c r="G397" t="s">
        <v>19</v>
      </c>
      <c r="H397" t="s">
        <v>85</v>
      </c>
      <c r="I397" t="s">
        <v>1021</v>
      </c>
      <c r="J397">
        <v>111</v>
      </c>
      <c r="K397" t="s">
        <v>87</v>
      </c>
      <c r="L397" t="s">
        <v>88</v>
      </c>
      <c r="M397" t="s">
        <v>89</v>
      </c>
      <c r="N397">
        <v>2</v>
      </c>
      <c r="O397" s="1">
        <v>44763.552824074075</v>
      </c>
      <c r="P397" s="1">
        <v>44763.622939814813</v>
      </c>
      <c r="Q397">
        <v>5736</v>
      </c>
      <c r="R397">
        <v>322</v>
      </c>
      <c r="S397" t="b">
        <v>0</v>
      </c>
      <c r="T397" t="s">
        <v>90</v>
      </c>
      <c r="U397" t="b">
        <v>0</v>
      </c>
      <c r="V397" t="s">
        <v>1006</v>
      </c>
      <c r="W397" s="1">
        <v>44763.562951388885</v>
      </c>
      <c r="X397">
        <v>224</v>
      </c>
      <c r="Y397">
        <v>75</v>
      </c>
      <c r="Z397">
        <v>0</v>
      </c>
      <c r="AA397">
        <v>75</v>
      </c>
      <c r="AB397">
        <v>0</v>
      </c>
      <c r="AC397">
        <v>8</v>
      </c>
      <c r="AD397">
        <v>36</v>
      </c>
      <c r="AE397">
        <v>0</v>
      </c>
      <c r="AF397">
        <v>0</v>
      </c>
      <c r="AG397">
        <v>0</v>
      </c>
      <c r="AH397" t="s">
        <v>92</v>
      </c>
      <c r="AI397" s="1">
        <v>44763.622939814813</v>
      </c>
      <c r="AJ397">
        <v>98</v>
      </c>
      <c r="AK397">
        <v>3</v>
      </c>
      <c r="AL397">
        <v>0</v>
      </c>
      <c r="AM397">
        <v>3</v>
      </c>
      <c r="AN397">
        <v>0</v>
      </c>
      <c r="AO397">
        <v>3</v>
      </c>
      <c r="AP397">
        <v>33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965</v>
      </c>
      <c r="BG397">
        <v>100</v>
      </c>
      <c r="BH397" t="s">
        <v>94</v>
      </c>
    </row>
    <row r="398" spans="1:60">
      <c r="A398" t="s">
        <v>1022</v>
      </c>
      <c r="B398" t="s">
        <v>82</v>
      </c>
      <c r="C398" t="s">
        <v>249</v>
      </c>
      <c r="D398" t="s">
        <v>84</v>
      </c>
      <c r="E398" s="2" t="str">
        <f>HYPERLINK("capsilon://?command=openfolder&amp;siteaddress=FAM.docvelocity-na8.net&amp;folderid=FXB9D1F8F3-1947-0F2C-8A96-5F29206576D3","FX22046501")</f>
        <v>FX22046501</v>
      </c>
      <c r="F398" t="s">
        <v>19</v>
      </c>
      <c r="G398" t="s">
        <v>19</v>
      </c>
      <c r="H398" t="s">
        <v>85</v>
      </c>
      <c r="I398" t="s">
        <v>1023</v>
      </c>
      <c r="J398">
        <v>111</v>
      </c>
      <c r="K398" t="s">
        <v>87</v>
      </c>
      <c r="L398" t="s">
        <v>88</v>
      </c>
      <c r="M398" t="s">
        <v>89</v>
      </c>
      <c r="N398">
        <v>2</v>
      </c>
      <c r="O398" s="1">
        <v>44763.553217592591</v>
      </c>
      <c r="P398" s="1">
        <v>44763.624490740738</v>
      </c>
      <c r="Q398">
        <v>5599</v>
      </c>
      <c r="R398">
        <v>559</v>
      </c>
      <c r="S398" t="b">
        <v>0</v>
      </c>
      <c r="T398" t="s">
        <v>90</v>
      </c>
      <c r="U398" t="b">
        <v>0</v>
      </c>
      <c r="V398" t="s">
        <v>105</v>
      </c>
      <c r="W398" s="1">
        <v>44763.566678240742</v>
      </c>
      <c r="X398">
        <v>377</v>
      </c>
      <c r="Y398">
        <v>111</v>
      </c>
      <c r="Z398">
        <v>0</v>
      </c>
      <c r="AA398">
        <v>111</v>
      </c>
      <c r="AB398">
        <v>0</v>
      </c>
      <c r="AC398">
        <v>9</v>
      </c>
      <c r="AD398">
        <v>0</v>
      </c>
      <c r="AE398">
        <v>0</v>
      </c>
      <c r="AF398">
        <v>0</v>
      </c>
      <c r="AG398">
        <v>0</v>
      </c>
      <c r="AH398" t="s">
        <v>402</v>
      </c>
      <c r="AI398" s="1">
        <v>44763.624490740738</v>
      </c>
      <c r="AJ398">
        <v>182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-1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965</v>
      </c>
      <c r="BG398">
        <v>102</v>
      </c>
      <c r="BH398" t="s">
        <v>94</v>
      </c>
    </row>
    <row r="399" spans="1:60">
      <c r="A399" t="s">
        <v>1024</v>
      </c>
      <c r="B399" t="s">
        <v>82</v>
      </c>
      <c r="C399" t="s">
        <v>392</v>
      </c>
      <c r="D399" t="s">
        <v>84</v>
      </c>
      <c r="E399" s="2" t="str">
        <f>HYPERLINK("capsilon://?command=openfolder&amp;siteaddress=FAM.docvelocity-na8.net&amp;folderid=FXFC92FE4C-F6E7-759C-BD52-729905D1DEAE","FX22064623")</f>
        <v>FX22064623</v>
      </c>
      <c r="F399" t="s">
        <v>19</v>
      </c>
      <c r="G399" t="s">
        <v>19</v>
      </c>
      <c r="H399" t="s">
        <v>85</v>
      </c>
      <c r="I399" t="s">
        <v>1025</v>
      </c>
      <c r="J399">
        <v>66</v>
      </c>
      <c r="K399" t="s">
        <v>87</v>
      </c>
      <c r="L399" t="s">
        <v>88</v>
      </c>
      <c r="M399" t="s">
        <v>89</v>
      </c>
      <c r="N399">
        <v>2</v>
      </c>
      <c r="O399" s="1">
        <v>44747.445092592592</v>
      </c>
      <c r="P399" s="1">
        <v>44747.457499999997</v>
      </c>
      <c r="Q399">
        <v>812</v>
      </c>
      <c r="R399">
        <v>260</v>
      </c>
      <c r="S399" t="b">
        <v>0</v>
      </c>
      <c r="T399" t="s">
        <v>90</v>
      </c>
      <c r="U399" t="b">
        <v>0</v>
      </c>
      <c r="V399" t="s">
        <v>188</v>
      </c>
      <c r="W399" s="1">
        <v>44747.449594907404</v>
      </c>
      <c r="X399">
        <v>90</v>
      </c>
      <c r="Y399">
        <v>52</v>
      </c>
      <c r="Z399">
        <v>0</v>
      </c>
      <c r="AA399">
        <v>52</v>
      </c>
      <c r="AB399">
        <v>0</v>
      </c>
      <c r="AC399">
        <v>9</v>
      </c>
      <c r="AD399">
        <v>14</v>
      </c>
      <c r="AE399">
        <v>0</v>
      </c>
      <c r="AF399">
        <v>0</v>
      </c>
      <c r="AG399">
        <v>0</v>
      </c>
      <c r="AH399" t="s">
        <v>193</v>
      </c>
      <c r="AI399" s="1">
        <v>44747.457499999997</v>
      </c>
      <c r="AJ399">
        <v>170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13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914</v>
      </c>
      <c r="BG399">
        <v>17</v>
      </c>
      <c r="BH399" t="s">
        <v>94</v>
      </c>
    </row>
    <row r="400" spans="1:60">
      <c r="A400" t="s">
        <v>1026</v>
      </c>
      <c r="B400" t="s">
        <v>82</v>
      </c>
      <c r="C400" t="s">
        <v>1027</v>
      </c>
      <c r="D400" t="s">
        <v>84</v>
      </c>
      <c r="E400" s="2" t="str">
        <f>HYPERLINK("capsilon://?command=openfolder&amp;siteaddress=FAM.docvelocity-na8.net&amp;folderid=FX4565F0FA-1772-A77C-7BB3-78844A9E8422","FX22073431")</f>
        <v>FX22073431</v>
      </c>
      <c r="F400" t="s">
        <v>19</v>
      </c>
      <c r="G400" t="s">
        <v>19</v>
      </c>
      <c r="H400" t="s">
        <v>85</v>
      </c>
      <c r="I400" t="s">
        <v>1028</v>
      </c>
      <c r="J400">
        <v>67</v>
      </c>
      <c r="K400" t="s">
        <v>87</v>
      </c>
      <c r="L400" t="s">
        <v>88</v>
      </c>
      <c r="M400" t="s">
        <v>84</v>
      </c>
      <c r="N400">
        <v>2</v>
      </c>
      <c r="O400" s="1">
        <v>44763.592662037037</v>
      </c>
      <c r="P400" s="1">
        <v>44763.634027777778</v>
      </c>
      <c r="Q400">
        <v>2939</v>
      </c>
      <c r="R400">
        <v>635</v>
      </c>
      <c r="S400" t="b">
        <v>0</v>
      </c>
      <c r="T400" t="s">
        <v>92</v>
      </c>
      <c r="U400" t="b">
        <v>0</v>
      </c>
      <c r="V400" t="s">
        <v>121</v>
      </c>
      <c r="W400" s="1">
        <v>44763.62599537037</v>
      </c>
      <c r="X400">
        <v>251</v>
      </c>
      <c r="Y400">
        <v>52</v>
      </c>
      <c r="Z400">
        <v>0</v>
      </c>
      <c r="AA400">
        <v>52</v>
      </c>
      <c r="AB400">
        <v>0</v>
      </c>
      <c r="AC400">
        <v>16</v>
      </c>
      <c r="AD400">
        <v>15</v>
      </c>
      <c r="AE400">
        <v>0</v>
      </c>
      <c r="AF400">
        <v>0</v>
      </c>
      <c r="AG400">
        <v>0</v>
      </c>
      <c r="AH400" t="s">
        <v>92</v>
      </c>
      <c r="AI400" s="1">
        <v>44763.634027777778</v>
      </c>
      <c r="AJ400">
        <v>237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15</v>
      </c>
      <c r="AQ400">
        <v>52</v>
      </c>
      <c r="AR400">
        <v>0</v>
      </c>
      <c r="AS400">
        <v>2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965</v>
      </c>
      <c r="BG400">
        <v>59</v>
      </c>
      <c r="BH400" t="s">
        <v>94</v>
      </c>
    </row>
    <row r="401" spans="1:60">
      <c r="A401" t="s">
        <v>1029</v>
      </c>
      <c r="B401" t="s">
        <v>82</v>
      </c>
      <c r="C401" t="s">
        <v>507</v>
      </c>
      <c r="D401" t="s">
        <v>84</v>
      </c>
      <c r="E401" s="2" t="str">
        <f>HYPERLINK("capsilon://?command=openfolder&amp;siteaddress=FAM.docvelocity-na8.net&amp;folderid=FX98313385-F83E-88F0-36F0-DA6DF0C3365E","FX22065343")</f>
        <v>FX22065343</v>
      </c>
      <c r="F401" t="s">
        <v>19</v>
      </c>
      <c r="G401" t="s">
        <v>19</v>
      </c>
      <c r="H401" t="s">
        <v>85</v>
      </c>
      <c r="I401" t="s">
        <v>1030</v>
      </c>
      <c r="J401">
        <v>30</v>
      </c>
      <c r="K401" t="s">
        <v>87</v>
      </c>
      <c r="L401" t="s">
        <v>88</v>
      </c>
      <c r="M401" t="s">
        <v>89</v>
      </c>
      <c r="N401">
        <v>2</v>
      </c>
      <c r="O401" s="1">
        <v>44763.603483796294</v>
      </c>
      <c r="P401" s="1">
        <v>44763.629583333335</v>
      </c>
      <c r="Q401">
        <v>2104</v>
      </c>
      <c r="R401">
        <v>151</v>
      </c>
      <c r="S401" t="b">
        <v>0</v>
      </c>
      <c r="T401" t="s">
        <v>90</v>
      </c>
      <c r="U401" t="b">
        <v>0</v>
      </c>
      <c r="V401" t="s">
        <v>121</v>
      </c>
      <c r="W401" s="1">
        <v>44763.626759259256</v>
      </c>
      <c r="X401">
        <v>93</v>
      </c>
      <c r="Y401">
        <v>10</v>
      </c>
      <c r="Z401">
        <v>0</v>
      </c>
      <c r="AA401">
        <v>10</v>
      </c>
      <c r="AB401">
        <v>0</v>
      </c>
      <c r="AC401">
        <v>1</v>
      </c>
      <c r="AD401">
        <v>20</v>
      </c>
      <c r="AE401">
        <v>0</v>
      </c>
      <c r="AF401">
        <v>0</v>
      </c>
      <c r="AG401">
        <v>0</v>
      </c>
      <c r="AH401" t="s">
        <v>92</v>
      </c>
      <c r="AI401" s="1">
        <v>44763.629583333335</v>
      </c>
      <c r="AJ401">
        <v>58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20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965</v>
      </c>
      <c r="BG401">
        <v>37</v>
      </c>
      <c r="BH401" t="s">
        <v>94</v>
      </c>
    </row>
    <row r="402" spans="1:60">
      <c r="A402" t="s">
        <v>1031</v>
      </c>
      <c r="B402" t="s">
        <v>82</v>
      </c>
      <c r="C402" t="s">
        <v>1027</v>
      </c>
      <c r="D402" t="s">
        <v>84</v>
      </c>
      <c r="E402" s="2" t="str">
        <f>HYPERLINK("capsilon://?command=openfolder&amp;siteaddress=FAM.docvelocity-na8.net&amp;folderid=FX4565F0FA-1772-A77C-7BB3-78844A9E8422","FX22073431")</f>
        <v>FX22073431</v>
      </c>
      <c r="F402" t="s">
        <v>19</v>
      </c>
      <c r="G402" t="s">
        <v>19</v>
      </c>
      <c r="H402" t="s">
        <v>85</v>
      </c>
      <c r="I402" t="s">
        <v>1028</v>
      </c>
      <c r="J402">
        <v>134</v>
      </c>
      <c r="K402" t="s">
        <v>87</v>
      </c>
      <c r="L402" t="s">
        <v>88</v>
      </c>
      <c r="M402" t="s">
        <v>89</v>
      </c>
      <c r="N402">
        <v>2</v>
      </c>
      <c r="O402" s="1">
        <v>44763.635185185187</v>
      </c>
      <c r="P402" s="1">
        <v>44763.66978009259</v>
      </c>
      <c r="Q402">
        <v>2239</v>
      </c>
      <c r="R402">
        <v>750</v>
      </c>
      <c r="S402" t="b">
        <v>0</v>
      </c>
      <c r="T402" t="s">
        <v>90</v>
      </c>
      <c r="U402" t="b">
        <v>1</v>
      </c>
      <c r="V402" t="s">
        <v>121</v>
      </c>
      <c r="W402" s="1">
        <v>44763.640925925924</v>
      </c>
      <c r="X402">
        <v>495</v>
      </c>
      <c r="Y402">
        <v>104</v>
      </c>
      <c r="Z402">
        <v>0</v>
      </c>
      <c r="AA402">
        <v>104</v>
      </c>
      <c r="AB402">
        <v>0</v>
      </c>
      <c r="AC402">
        <v>54</v>
      </c>
      <c r="AD402">
        <v>30</v>
      </c>
      <c r="AE402">
        <v>0</v>
      </c>
      <c r="AF402">
        <v>0</v>
      </c>
      <c r="AG402">
        <v>0</v>
      </c>
      <c r="AH402" t="s">
        <v>130</v>
      </c>
      <c r="AI402" s="1">
        <v>44763.66978009259</v>
      </c>
      <c r="AJ402">
        <v>255</v>
      </c>
      <c r="AK402">
        <v>3</v>
      </c>
      <c r="AL402">
        <v>0</v>
      </c>
      <c r="AM402">
        <v>3</v>
      </c>
      <c r="AN402">
        <v>0</v>
      </c>
      <c r="AO402">
        <v>3</v>
      </c>
      <c r="AP402">
        <v>27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965</v>
      </c>
      <c r="BG402">
        <v>49</v>
      </c>
      <c r="BH402" t="s">
        <v>94</v>
      </c>
    </row>
    <row r="403" spans="1:60">
      <c r="A403" t="s">
        <v>1032</v>
      </c>
      <c r="B403" t="s">
        <v>82</v>
      </c>
      <c r="C403" t="s">
        <v>339</v>
      </c>
      <c r="D403" t="s">
        <v>84</v>
      </c>
      <c r="E403" s="2" t="str">
        <f>HYPERLINK("capsilon://?command=openfolder&amp;siteaddress=FAM.docvelocity-na8.net&amp;folderid=FX1A971DB3-C7E4-A9AE-BD5E-DEA5CE60EBCD","FX22067063")</f>
        <v>FX22067063</v>
      </c>
      <c r="F403" t="s">
        <v>19</v>
      </c>
      <c r="G403" t="s">
        <v>19</v>
      </c>
      <c r="H403" t="s">
        <v>85</v>
      </c>
      <c r="I403" t="s">
        <v>1033</v>
      </c>
      <c r="J403">
        <v>28</v>
      </c>
      <c r="K403" t="s">
        <v>87</v>
      </c>
      <c r="L403" t="s">
        <v>88</v>
      </c>
      <c r="M403" t="s">
        <v>89</v>
      </c>
      <c r="N403">
        <v>1</v>
      </c>
      <c r="O403" s="1">
        <v>44747.454745370371</v>
      </c>
      <c r="P403" s="1">
        <v>44747.459143518521</v>
      </c>
      <c r="Q403">
        <v>192</v>
      </c>
      <c r="R403">
        <v>188</v>
      </c>
      <c r="S403" t="b">
        <v>0</v>
      </c>
      <c r="T403" t="s">
        <v>90</v>
      </c>
      <c r="U403" t="b">
        <v>0</v>
      </c>
      <c r="V403" t="s">
        <v>183</v>
      </c>
      <c r="W403" s="1">
        <v>44747.459143518521</v>
      </c>
      <c r="X403">
        <v>188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28</v>
      </c>
      <c r="AE403">
        <v>21</v>
      </c>
      <c r="AF403">
        <v>0</v>
      </c>
      <c r="AG403">
        <v>2</v>
      </c>
      <c r="AH403" t="s">
        <v>90</v>
      </c>
      <c r="AI403" t="s">
        <v>90</v>
      </c>
      <c r="AJ403" t="s">
        <v>90</v>
      </c>
      <c r="AK403" t="s">
        <v>90</v>
      </c>
      <c r="AL403" t="s">
        <v>90</v>
      </c>
      <c r="AM403" t="s">
        <v>90</v>
      </c>
      <c r="AN403" t="s">
        <v>90</v>
      </c>
      <c r="AO403" t="s">
        <v>90</v>
      </c>
      <c r="AP403" t="s">
        <v>90</v>
      </c>
      <c r="AQ403" t="s">
        <v>90</v>
      </c>
      <c r="AR403" t="s">
        <v>90</v>
      </c>
      <c r="AS403" t="s">
        <v>90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914</v>
      </c>
      <c r="BG403">
        <v>6</v>
      </c>
      <c r="BH403" t="s">
        <v>94</v>
      </c>
    </row>
    <row r="404" spans="1:60">
      <c r="A404" t="s">
        <v>1034</v>
      </c>
      <c r="B404" t="s">
        <v>82</v>
      </c>
      <c r="C404" t="s">
        <v>1035</v>
      </c>
      <c r="D404" t="s">
        <v>84</v>
      </c>
      <c r="E404" s="2" t="str">
        <f>HYPERLINK("capsilon://?command=openfolder&amp;siteaddress=FAM.docvelocity-na8.net&amp;folderid=FX6D00FA60-0C98-1130-E417-E4A547BDC1EA","FX22071891")</f>
        <v>FX22071891</v>
      </c>
      <c r="F404" t="s">
        <v>19</v>
      </c>
      <c r="G404" t="s">
        <v>19</v>
      </c>
      <c r="H404" t="s">
        <v>85</v>
      </c>
      <c r="I404" t="s">
        <v>1036</v>
      </c>
      <c r="J404">
        <v>67</v>
      </c>
      <c r="K404" t="s">
        <v>87</v>
      </c>
      <c r="L404" t="s">
        <v>88</v>
      </c>
      <c r="M404" t="s">
        <v>89</v>
      </c>
      <c r="N404">
        <v>2</v>
      </c>
      <c r="O404" s="1">
        <v>44763.656041666669</v>
      </c>
      <c r="P404" s="1">
        <v>44763.6719212963</v>
      </c>
      <c r="Q404">
        <v>916</v>
      </c>
      <c r="R404">
        <v>456</v>
      </c>
      <c r="S404" t="b">
        <v>0</v>
      </c>
      <c r="T404" t="s">
        <v>90</v>
      </c>
      <c r="U404" t="b">
        <v>0</v>
      </c>
      <c r="V404" t="s">
        <v>128</v>
      </c>
      <c r="W404" s="1">
        <v>44763.664039351854</v>
      </c>
      <c r="X404">
        <v>272</v>
      </c>
      <c r="Y404">
        <v>52</v>
      </c>
      <c r="Z404">
        <v>0</v>
      </c>
      <c r="AA404">
        <v>52</v>
      </c>
      <c r="AB404">
        <v>0</v>
      </c>
      <c r="AC404">
        <v>7</v>
      </c>
      <c r="AD404">
        <v>15</v>
      </c>
      <c r="AE404">
        <v>0</v>
      </c>
      <c r="AF404">
        <v>0</v>
      </c>
      <c r="AG404">
        <v>0</v>
      </c>
      <c r="AH404" t="s">
        <v>130</v>
      </c>
      <c r="AI404" s="1">
        <v>44763.6719212963</v>
      </c>
      <c r="AJ404">
        <v>184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15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965</v>
      </c>
      <c r="BG404">
        <v>22</v>
      </c>
      <c r="BH404" t="s">
        <v>94</v>
      </c>
    </row>
    <row r="405" spans="1:60">
      <c r="A405" t="s">
        <v>1037</v>
      </c>
      <c r="B405" t="s">
        <v>82</v>
      </c>
      <c r="C405" t="s">
        <v>782</v>
      </c>
      <c r="D405" t="s">
        <v>84</v>
      </c>
      <c r="E405" s="2" t="str">
        <f>HYPERLINK("capsilon://?command=openfolder&amp;siteaddress=FAM.docvelocity-na8.net&amp;folderid=FXAD69EB6F-3227-A927-349E-247624D9B7BF","FX22065920")</f>
        <v>FX22065920</v>
      </c>
      <c r="F405" t="s">
        <v>19</v>
      </c>
      <c r="G405" t="s">
        <v>19</v>
      </c>
      <c r="H405" t="s">
        <v>85</v>
      </c>
      <c r="I405" t="s">
        <v>1038</v>
      </c>
      <c r="J405">
        <v>21</v>
      </c>
      <c r="K405" t="s">
        <v>87</v>
      </c>
      <c r="L405" t="s">
        <v>88</v>
      </c>
      <c r="M405" t="s">
        <v>89</v>
      </c>
      <c r="N405">
        <v>2</v>
      </c>
      <c r="O405" s="1">
        <v>44763.657650462963</v>
      </c>
      <c r="P405" s="1">
        <v>44763.672199074077</v>
      </c>
      <c r="Q405">
        <v>1213</v>
      </c>
      <c r="R405">
        <v>44</v>
      </c>
      <c r="S405" t="b">
        <v>0</v>
      </c>
      <c r="T405" t="s">
        <v>90</v>
      </c>
      <c r="U405" t="b">
        <v>0</v>
      </c>
      <c r="V405" t="s">
        <v>128</v>
      </c>
      <c r="W405" s="1">
        <v>44763.664293981485</v>
      </c>
      <c r="X405">
        <v>21</v>
      </c>
      <c r="Y405">
        <v>0</v>
      </c>
      <c r="Z405">
        <v>0</v>
      </c>
      <c r="AA405">
        <v>0</v>
      </c>
      <c r="AB405">
        <v>10</v>
      </c>
      <c r="AC405">
        <v>0</v>
      </c>
      <c r="AD405">
        <v>21</v>
      </c>
      <c r="AE405">
        <v>0</v>
      </c>
      <c r="AF405">
        <v>0</v>
      </c>
      <c r="AG405">
        <v>0</v>
      </c>
      <c r="AH405" t="s">
        <v>130</v>
      </c>
      <c r="AI405" s="1">
        <v>44763.672199074077</v>
      </c>
      <c r="AJ405">
        <v>23</v>
      </c>
      <c r="AK405">
        <v>0</v>
      </c>
      <c r="AL405">
        <v>0</v>
      </c>
      <c r="AM405">
        <v>0</v>
      </c>
      <c r="AN405">
        <v>10</v>
      </c>
      <c r="AO405">
        <v>0</v>
      </c>
      <c r="AP405">
        <v>21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965</v>
      </c>
      <c r="BG405">
        <v>20</v>
      </c>
      <c r="BH405" t="s">
        <v>94</v>
      </c>
    </row>
    <row r="406" spans="1:60">
      <c r="A406" t="s">
        <v>1039</v>
      </c>
      <c r="B406" t="s">
        <v>82</v>
      </c>
      <c r="C406" t="s">
        <v>769</v>
      </c>
      <c r="D406" t="s">
        <v>84</v>
      </c>
      <c r="E406" s="2" t="str">
        <f>HYPERLINK("capsilon://?command=openfolder&amp;siteaddress=FAM.docvelocity-na8.net&amp;folderid=FX8722A435-D4BE-E83F-B55F-87B43FA00FF2","FX22073020")</f>
        <v>FX22073020</v>
      </c>
      <c r="F406" t="s">
        <v>19</v>
      </c>
      <c r="G406" t="s">
        <v>19</v>
      </c>
      <c r="H406" t="s">
        <v>85</v>
      </c>
      <c r="I406" t="s">
        <v>1040</v>
      </c>
      <c r="J406">
        <v>30</v>
      </c>
      <c r="K406" t="s">
        <v>87</v>
      </c>
      <c r="L406" t="s">
        <v>88</v>
      </c>
      <c r="M406" t="s">
        <v>89</v>
      </c>
      <c r="N406">
        <v>2</v>
      </c>
      <c r="O406" s="1">
        <v>44763.687407407408</v>
      </c>
      <c r="P406" s="1">
        <v>44763.747569444444</v>
      </c>
      <c r="Q406">
        <v>5042</v>
      </c>
      <c r="R406">
        <v>156</v>
      </c>
      <c r="S406" t="b">
        <v>0</v>
      </c>
      <c r="T406" t="s">
        <v>90</v>
      </c>
      <c r="U406" t="b">
        <v>0</v>
      </c>
      <c r="V406" t="s">
        <v>1006</v>
      </c>
      <c r="W406" s="1">
        <v>44763.695555555554</v>
      </c>
      <c r="X406">
        <v>80</v>
      </c>
      <c r="Y406">
        <v>10</v>
      </c>
      <c r="Z406">
        <v>0</v>
      </c>
      <c r="AA406">
        <v>10</v>
      </c>
      <c r="AB406">
        <v>0</v>
      </c>
      <c r="AC406">
        <v>1</v>
      </c>
      <c r="AD406">
        <v>20</v>
      </c>
      <c r="AE406">
        <v>0</v>
      </c>
      <c r="AF406">
        <v>0</v>
      </c>
      <c r="AG406">
        <v>0</v>
      </c>
      <c r="AH406" t="s">
        <v>130</v>
      </c>
      <c r="AI406" s="1">
        <v>44763.747569444444</v>
      </c>
      <c r="AJ406">
        <v>76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20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965</v>
      </c>
      <c r="BG406">
        <v>86</v>
      </c>
      <c r="BH406" t="s">
        <v>94</v>
      </c>
    </row>
    <row r="407" spans="1:60">
      <c r="A407" t="s">
        <v>1041</v>
      </c>
      <c r="B407" t="s">
        <v>82</v>
      </c>
      <c r="C407" t="s">
        <v>339</v>
      </c>
      <c r="D407" t="s">
        <v>84</v>
      </c>
      <c r="E407" s="2" t="str">
        <f>HYPERLINK("capsilon://?command=openfolder&amp;siteaddress=FAM.docvelocity-na8.net&amp;folderid=FX1A971DB3-C7E4-A9AE-BD5E-DEA5CE60EBCD","FX22067063")</f>
        <v>FX22067063</v>
      </c>
      <c r="F407" t="s">
        <v>19</v>
      </c>
      <c r="G407" t="s">
        <v>19</v>
      </c>
      <c r="H407" t="s">
        <v>85</v>
      </c>
      <c r="I407" t="s">
        <v>1033</v>
      </c>
      <c r="J407">
        <v>56</v>
      </c>
      <c r="K407" t="s">
        <v>87</v>
      </c>
      <c r="L407" t="s">
        <v>88</v>
      </c>
      <c r="M407" t="s">
        <v>89</v>
      </c>
      <c r="N407">
        <v>2</v>
      </c>
      <c r="O407" s="1">
        <v>44747.459837962961</v>
      </c>
      <c r="P407" s="1">
        <v>44747.469976851855</v>
      </c>
      <c r="Q407">
        <v>460</v>
      </c>
      <c r="R407">
        <v>416</v>
      </c>
      <c r="S407" t="b">
        <v>0</v>
      </c>
      <c r="T407" t="s">
        <v>90</v>
      </c>
      <c r="U407" t="b">
        <v>1</v>
      </c>
      <c r="V407" t="s">
        <v>183</v>
      </c>
      <c r="W407" s="1">
        <v>44747.463171296295</v>
      </c>
      <c r="X407">
        <v>280</v>
      </c>
      <c r="Y407">
        <v>42</v>
      </c>
      <c r="Z407">
        <v>0</v>
      </c>
      <c r="AA407">
        <v>42</v>
      </c>
      <c r="AB407">
        <v>0</v>
      </c>
      <c r="AC407">
        <v>18</v>
      </c>
      <c r="AD407">
        <v>14</v>
      </c>
      <c r="AE407">
        <v>0</v>
      </c>
      <c r="AF407">
        <v>0</v>
      </c>
      <c r="AG407">
        <v>0</v>
      </c>
      <c r="AH407" t="s">
        <v>193</v>
      </c>
      <c r="AI407" s="1">
        <v>44747.469976851855</v>
      </c>
      <c r="AJ407">
        <v>136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14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914</v>
      </c>
      <c r="BG407">
        <v>14</v>
      </c>
      <c r="BH407" t="s">
        <v>94</v>
      </c>
    </row>
    <row r="408" spans="1:60">
      <c r="A408" t="s">
        <v>1042</v>
      </c>
      <c r="B408" t="s">
        <v>82</v>
      </c>
      <c r="C408" t="s">
        <v>960</v>
      </c>
      <c r="D408" t="s">
        <v>84</v>
      </c>
      <c r="E408" s="2" t="str">
        <f>HYPERLINK("capsilon://?command=openfolder&amp;siteaddress=FAM.docvelocity-na8.net&amp;folderid=FXDD8913CA-88B6-FAA9-2C5E-5F1DA15E4FDF","FX22072399")</f>
        <v>FX22072399</v>
      </c>
      <c r="F408" t="s">
        <v>19</v>
      </c>
      <c r="G408" t="s">
        <v>19</v>
      </c>
      <c r="H408" t="s">
        <v>85</v>
      </c>
      <c r="I408" t="s">
        <v>1043</v>
      </c>
      <c r="J408">
        <v>30</v>
      </c>
      <c r="K408" t="s">
        <v>87</v>
      </c>
      <c r="L408" t="s">
        <v>88</v>
      </c>
      <c r="M408" t="s">
        <v>89</v>
      </c>
      <c r="N408">
        <v>2</v>
      </c>
      <c r="O408" s="1">
        <v>44763.827928240738</v>
      </c>
      <c r="P408" s="1">
        <v>44763.909675925926</v>
      </c>
      <c r="Q408">
        <v>6867</v>
      </c>
      <c r="R408">
        <v>196</v>
      </c>
      <c r="S408" t="b">
        <v>0</v>
      </c>
      <c r="T408" t="s">
        <v>90</v>
      </c>
      <c r="U408" t="b">
        <v>0</v>
      </c>
      <c r="V408" t="s">
        <v>401</v>
      </c>
      <c r="W408" s="1">
        <v>44763.851157407407</v>
      </c>
      <c r="X408">
        <v>84</v>
      </c>
      <c r="Y408">
        <v>12</v>
      </c>
      <c r="Z408">
        <v>0</v>
      </c>
      <c r="AA408">
        <v>12</v>
      </c>
      <c r="AB408">
        <v>0</v>
      </c>
      <c r="AC408">
        <v>0</v>
      </c>
      <c r="AD408">
        <v>18</v>
      </c>
      <c r="AE408">
        <v>0</v>
      </c>
      <c r="AF408">
        <v>0</v>
      </c>
      <c r="AG408">
        <v>0</v>
      </c>
      <c r="AH408" t="s">
        <v>726</v>
      </c>
      <c r="AI408" s="1">
        <v>44763.909675925926</v>
      </c>
      <c r="AJ408">
        <v>88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18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965</v>
      </c>
      <c r="BG408">
        <v>117</v>
      </c>
      <c r="BH408" t="s">
        <v>94</v>
      </c>
    </row>
    <row r="409" spans="1:60">
      <c r="A409" t="s">
        <v>1044</v>
      </c>
      <c r="B409" t="s">
        <v>82</v>
      </c>
      <c r="C409" t="s">
        <v>960</v>
      </c>
      <c r="D409" t="s">
        <v>84</v>
      </c>
      <c r="E409" s="2" t="str">
        <f>HYPERLINK("capsilon://?command=openfolder&amp;siteaddress=FAM.docvelocity-na8.net&amp;folderid=FXDD8913CA-88B6-FAA9-2C5E-5F1DA15E4FDF","FX22072399")</f>
        <v>FX22072399</v>
      </c>
      <c r="F409" t="s">
        <v>19</v>
      </c>
      <c r="G409" t="s">
        <v>19</v>
      </c>
      <c r="H409" t="s">
        <v>85</v>
      </c>
      <c r="I409" t="s">
        <v>1045</v>
      </c>
      <c r="J409">
        <v>21</v>
      </c>
      <c r="K409" t="s">
        <v>87</v>
      </c>
      <c r="L409" t="s">
        <v>88</v>
      </c>
      <c r="M409" t="s">
        <v>89</v>
      </c>
      <c r="N409">
        <v>2</v>
      </c>
      <c r="O409" s="1">
        <v>44763.829212962963</v>
      </c>
      <c r="P409" s="1">
        <v>44763.91034722222</v>
      </c>
      <c r="Q409">
        <v>6878</v>
      </c>
      <c r="R409">
        <v>132</v>
      </c>
      <c r="S409" t="b">
        <v>0</v>
      </c>
      <c r="T409" t="s">
        <v>90</v>
      </c>
      <c r="U409" t="b">
        <v>0</v>
      </c>
      <c r="V409" t="s">
        <v>401</v>
      </c>
      <c r="W409" s="1">
        <v>44763.852037037039</v>
      </c>
      <c r="X409">
        <v>75</v>
      </c>
      <c r="Y409">
        <v>0</v>
      </c>
      <c r="Z409">
        <v>0</v>
      </c>
      <c r="AA409">
        <v>0</v>
      </c>
      <c r="AB409">
        <v>10</v>
      </c>
      <c r="AC409">
        <v>0</v>
      </c>
      <c r="AD409">
        <v>21</v>
      </c>
      <c r="AE409">
        <v>0</v>
      </c>
      <c r="AF409">
        <v>0</v>
      </c>
      <c r="AG409">
        <v>0</v>
      </c>
      <c r="AH409" t="s">
        <v>726</v>
      </c>
      <c r="AI409" s="1">
        <v>44763.91034722222</v>
      </c>
      <c r="AJ409">
        <v>57</v>
      </c>
      <c r="AK409">
        <v>0</v>
      </c>
      <c r="AL409">
        <v>0</v>
      </c>
      <c r="AM409">
        <v>0</v>
      </c>
      <c r="AN409">
        <v>10</v>
      </c>
      <c r="AO409">
        <v>0</v>
      </c>
      <c r="AP409">
        <v>21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965</v>
      </c>
      <c r="BG409">
        <v>116</v>
      </c>
      <c r="BH409" t="s">
        <v>94</v>
      </c>
    </row>
    <row r="410" spans="1:60">
      <c r="A410" t="s">
        <v>1046</v>
      </c>
      <c r="B410" t="s">
        <v>82</v>
      </c>
      <c r="C410" t="s">
        <v>1047</v>
      </c>
      <c r="D410" t="s">
        <v>84</v>
      </c>
      <c r="E410" s="2" t="str">
        <f>HYPERLINK("capsilon://?command=openfolder&amp;siteaddress=FAM.docvelocity-na8.net&amp;folderid=FXAD4FD3BA-C8CF-793B-0584-739346D96E69","FX22072586")</f>
        <v>FX22072586</v>
      </c>
      <c r="F410" t="s">
        <v>19</v>
      </c>
      <c r="G410" t="s">
        <v>19</v>
      </c>
      <c r="H410" t="s">
        <v>85</v>
      </c>
      <c r="I410" t="s">
        <v>1048</v>
      </c>
      <c r="J410">
        <v>67</v>
      </c>
      <c r="K410" t="s">
        <v>87</v>
      </c>
      <c r="L410" t="s">
        <v>88</v>
      </c>
      <c r="M410" t="s">
        <v>89</v>
      </c>
      <c r="N410">
        <v>2</v>
      </c>
      <c r="O410" s="1">
        <v>44763.837824074071</v>
      </c>
      <c r="P410" s="1">
        <v>44763.912465277775</v>
      </c>
      <c r="Q410">
        <v>6143</v>
      </c>
      <c r="R410">
        <v>306</v>
      </c>
      <c r="S410" t="b">
        <v>0</v>
      </c>
      <c r="T410" t="s">
        <v>90</v>
      </c>
      <c r="U410" t="b">
        <v>0</v>
      </c>
      <c r="V410" t="s">
        <v>401</v>
      </c>
      <c r="W410" s="1">
        <v>44763.853483796294</v>
      </c>
      <c r="X410">
        <v>124</v>
      </c>
      <c r="Y410">
        <v>52</v>
      </c>
      <c r="Z410">
        <v>0</v>
      </c>
      <c r="AA410">
        <v>52</v>
      </c>
      <c r="AB410">
        <v>0</v>
      </c>
      <c r="AC410">
        <v>5</v>
      </c>
      <c r="AD410">
        <v>15</v>
      </c>
      <c r="AE410">
        <v>0</v>
      </c>
      <c r="AF410">
        <v>0</v>
      </c>
      <c r="AG410">
        <v>0</v>
      </c>
      <c r="AH410" t="s">
        <v>726</v>
      </c>
      <c r="AI410" s="1">
        <v>44763.912465277775</v>
      </c>
      <c r="AJ410">
        <v>182</v>
      </c>
      <c r="AK410">
        <v>2</v>
      </c>
      <c r="AL410">
        <v>0</v>
      </c>
      <c r="AM410">
        <v>2</v>
      </c>
      <c r="AN410">
        <v>0</v>
      </c>
      <c r="AO410">
        <v>2</v>
      </c>
      <c r="AP410">
        <v>13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965</v>
      </c>
      <c r="BG410">
        <v>107</v>
      </c>
      <c r="BH410" t="s">
        <v>94</v>
      </c>
    </row>
    <row r="411" spans="1:60">
      <c r="A411" t="s">
        <v>1049</v>
      </c>
      <c r="B411" t="s">
        <v>82</v>
      </c>
      <c r="C411" t="s">
        <v>899</v>
      </c>
      <c r="D411" t="s">
        <v>84</v>
      </c>
      <c r="E411" s="2" t="str">
        <f>HYPERLINK("capsilon://?command=openfolder&amp;siteaddress=FAM.docvelocity-na8.net&amp;folderid=FX72FA85D8-F344-EFEC-1260-0EFA0CD87B78","FX22065410")</f>
        <v>FX22065410</v>
      </c>
      <c r="F411" t="s">
        <v>19</v>
      </c>
      <c r="G411" t="s">
        <v>19</v>
      </c>
      <c r="H411" t="s">
        <v>85</v>
      </c>
      <c r="I411" t="s">
        <v>1050</v>
      </c>
      <c r="J411">
        <v>66</v>
      </c>
      <c r="K411" t="s">
        <v>87</v>
      </c>
      <c r="L411" t="s">
        <v>88</v>
      </c>
      <c r="M411" t="s">
        <v>89</v>
      </c>
      <c r="N411">
        <v>1</v>
      </c>
      <c r="O411" s="1">
        <v>44747.461689814816</v>
      </c>
      <c r="P411" s="1">
        <v>44747.493518518517</v>
      </c>
      <c r="Q411">
        <v>2258</v>
      </c>
      <c r="R411">
        <v>492</v>
      </c>
      <c r="S411" t="b">
        <v>0</v>
      </c>
      <c r="T411" t="s">
        <v>90</v>
      </c>
      <c r="U411" t="b">
        <v>0</v>
      </c>
      <c r="V411" t="s">
        <v>151</v>
      </c>
      <c r="W411" s="1">
        <v>44747.493518518517</v>
      </c>
      <c r="X411">
        <v>291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66</v>
      </c>
      <c r="AE411">
        <v>52</v>
      </c>
      <c r="AF411">
        <v>0</v>
      </c>
      <c r="AG411">
        <v>2</v>
      </c>
      <c r="AH411" t="s">
        <v>90</v>
      </c>
      <c r="AI411" t="s">
        <v>90</v>
      </c>
      <c r="AJ411" t="s">
        <v>90</v>
      </c>
      <c r="AK411" t="s">
        <v>90</v>
      </c>
      <c r="AL411" t="s">
        <v>90</v>
      </c>
      <c r="AM411" t="s">
        <v>90</v>
      </c>
      <c r="AN411" t="s">
        <v>90</v>
      </c>
      <c r="AO411" t="s">
        <v>90</v>
      </c>
      <c r="AP411" t="s">
        <v>90</v>
      </c>
      <c r="AQ411" t="s">
        <v>90</v>
      </c>
      <c r="AR411" t="s">
        <v>90</v>
      </c>
      <c r="AS411" t="s">
        <v>90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914</v>
      </c>
      <c r="BG411">
        <v>45</v>
      </c>
      <c r="BH411" t="s">
        <v>94</v>
      </c>
    </row>
    <row r="412" spans="1:60">
      <c r="A412" t="s">
        <v>1051</v>
      </c>
      <c r="B412" t="s">
        <v>82</v>
      </c>
      <c r="C412" t="s">
        <v>550</v>
      </c>
      <c r="D412" t="s">
        <v>84</v>
      </c>
      <c r="E412" s="2" t="str">
        <f>HYPERLINK("capsilon://?command=openfolder&amp;siteaddress=FAM.docvelocity-na8.net&amp;folderid=FX3E469086-485B-FA13-6218-E8AF38F79BAF","FX2207203")</f>
        <v>FX2207203</v>
      </c>
      <c r="F412" t="s">
        <v>19</v>
      </c>
      <c r="G412" t="s">
        <v>19</v>
      </c>
      <c r="H412" t="s">
        <v>85</v>
      </c>
      <c r="I412" t="s">
        <v>1052</v>
      </c>
      <c r="J412">
        <v>67</v>
      </c>
      <c r="K412" t="s">
        <v>87</v>
      </c>
      <c r="L412" t="s">
        <v>88</v>
      </c>
      <c r="M412" t="s">
        <v>89</v>
      </c>
      <c r="N412">
        <v>2</v>
      </c>
      <c r="O412" s="1">
        <v>44764.086747685185</v>
      </c>
      <c r="P412" s="1">
        <v>44764.130601851852</v>
      </c>
      <c r="Q412">
        <v>2725</v>
      </c>
      <c r="R412">
        <v>1064</v>
      </c>
      <c r="S412" t="b">
        <v>0</v>
      </c>
      <c r="T412" t="s">
        <v>90</v>
      </c>
      <c r="U412" t="b">
        <v>0</v>
      </c>
      <c r="V412" t="s">
        <v>301</v>
      </c>
      <c r="W412" s="1">
        <v>44764.124861111108</v>
      </c>
      <c r="X412">
        <v>619</v>
      </c>
      <c r="Y412">
        <v>52</v>
      </c>
      <c r="Z412">
        <v>0</v>
      </c>
      <c r="AA412">
        <v>52</v>
      </c>
      <c r="AB412">
        <v>0</v>
      </c>
      <c r="AC412">
        <v>16</v>
      </c>
      <c r="AD412">
        <v>15</v>
      </c>
      <c r="AE412">
        <v>0</v>
      </c>
      <c r="AF412">
        <v>0</v>
      </c>
      <c r="AG412">
        <v>0</v>
      </c>
      <c r="AH412" t="s">
        <v>747</v>
      </c>
      <c r="AI412" s="1">
        <v>44764.130601851852</v>
      </c>
      <c r="AJ412">
        <v>445</v>
      </c>
      <c r="AK412">
        <v>4</v>
      </c>
      <c r="AL412">
        <v>0</v>
      </c>
      <c r="AM412">
        <v>4</v>
      </c>
      <c r="AN412">
        <v>0</v>
      </c>
      <c r="AO412">
        <v>4</v>
      </c>
      <c r="AP412">
        <v>11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1053</v>
      </c>
      <c r="BG412">
        <v>63</v>
      </c>
      <c r="BH412" t="s">
        <v>94</v>
      </c>
    </row>
    <row r="413" spans="1:60">
      <c r="A413" t="s">
        <v>1054</v>
      </c>
      <c r="B413" t="s">
        <v>82</v>
      </c>
      <c r="C413" t="s">
        <v>202</v>
      </c>
      <c r="D413" t="s">
        <v>84</v>
      </c>
      <c r="E413" s="2" t="str">
        <f>HYPERLINK("capsilon://?command=openfolder&amp;siteaddress=FAM.docvelocity-na8.net&amp;folderid=FX2EC53E66-33A1-69C0-3E2F-747643456E86","FX22067538")</f>
        <v>FX22067538</v>
      </c>
      <c r="F413" t="s">
        <v>19</v>
      </c>
      <c r="G413" t="s">
        <v>19</v>
      </c>
      <c r="H413" t="s">
        <v>85</v>
      </c>
      <c r="I413" t="s">
        <v>1055</v>
      </c>
      <c r="J413">
        <v>30</v>
      </c>
      <c r="K413" t="s">
        <v>87</v>
      </c>
      <c r="L413" t="s">
        <v>88</v>
      </c>
      <c r="M413" t="s">
        <v>89</v>
      </c>
      <c r="N413">
        <v>2</v>
      </c>
      <c r="O413" s="1">
        <v>44747.466006944444</v>
      </c>
      <c r="P413" s="1">
        <v>44747.470925925925</v>
      </c>
      <c r="Q413">
        <v>256</v>
      </c>
      <c r="R413">
        <v>169</v>
      </c>
      <c r="S413" t="b">
        <v>0</v>
      </c>
      <c r="T413" t="s">
        <v>90</v>
      </c>
      <c r="U413" t="b">
        <v>0</v>
      </c>
      <c r="V413" t="s">
        <v>183</v>
      </c>
      <c r="W413" s="1">
        <v>44747.468414351853</v>
      </c>
      <c r="X413">
        <v>88</v>
      </c>
      <c r="Y413">
        <v>11</v>
      </c>
      <c r="Z413">
        <v>0</v>
      </c>
      <c r="AA413">
        <v>11</v>
      </c>
      <c r="AB413">
        <v>0</v>
      </c>
      <c r="AC413">
        <v>0</v>
      </c>
      <c r="AD413">
        <v>19</v>
      </c>
      <c r="AE413">
        <v>0</v>
      </c>
      <c r="AF413">
        <v>0</v>
      </c>
      <c r="AG413">
        <v>0</v>
      </c>
      <c r="AH413" t="s">
        <v>193</v>
      </c>
      <c r="AI413" s="1">
        <v>44747.470925925925</v>
      </c>
      <c r="AJ413">
        <v>81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19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914</v>
      </c>
      <c r="BG413">
        <v>7</v>
      </c>
      <c r="BH413" t="s">
        <v>94</v>
      </c>
    </row>
    <row r="414" spans="1:60">
      <c r="A414" t="s">
        <v>1056</v>
      </c>
      <c r="B414" t="s">
        <v>82</v>
      </c>
      <c r="C414" t="s">
        <v>1057</v>
      </c>
      <c r="D414" t="s">
        <v>84</v>
      </c>
      <c r="E414" s="2" t="str">
        <f>HYPERLINK("capsilon://?command=openfolder&amp;siteaddress=FAM.docvelocity-na8.net&amp;folderid=FX00E57AFD-D185-2140-0131-EF8E16265F5C","FX2207836")</f>
        <v>FX2207836</v>
      </c>
      <c r="F414" t="s">
        <v>19</v>
      </c>
      <c r="G414" t="s">
        <v>19</v>
      </c>
      <c r="H414" t="s">
        <v>85</v>
      </c>
      <c r="I414" t="s">
        <v>1058</v>
      </c>
      <c r="J414">
        <v>30</v>
      </c>
      <c r="K414" t="s">
        <v>87</v>
      </c>
      <c r="L414" t="s">
        <v>88</v>
      </c>
      <c r="M414" t="s">
        <v>89</v>
      </c>
      <c r="N414">
        <v>2</v>
      </c>
      <c r="O414" s="1">
        <v>44764.408321759256</v>
      </c>
      <c r="P414" s="1">
        <v>44764.432291666664</v>
      </c>
      <c r="Q414">
        <v>1833</v>
      </c>
      <c r="R414">
        <v>238</v>
      </c>
      <c r="S414" t="b">
        <v>0</v>
      </c>
      <c r="T414" t="s">
        <v>90</v>
      </c>
      <c r="U414" t="b">
        <v>0</v>
      </c>
      <c r="V414" t="s">
        <v>183</v>
      </c>
      <c r="W414" s="1">
        <v>44764.428831018522</v>
      </c>
      <c r="X414">
        <v>178</v>
      </c>
      <c r="Y414">
        <v>10</v>
      </c>
      <c r="Z414">
        <v>0</v>
      </c>
      <c r="AA414">
        <v>10</v>
      </c>
      <c r="AB414">
        <v>0</v>
      </c>
      <c r="AC414">
        <v>1</v>
      </c>
      <c r="AD414">
        <v>20</v>
      </c>
      <c r="AE414">
        <v>0</v>
      </c>
      <c r="AF414">
        <v>0</v>
      </c>
      <c r="AG414">
        <v>0</v>
      </c>
      <c r="AH414" t="s">
        <v>193</v>
      </c>
      <c r="AI414" s="1">
        <v>44764.432291666664</v>
      </c>
      <c r="AJ414">
        <v>60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20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1053</v>
      </c>
      <c r="BG414">
        <v>34</v>
      </c>
      <c r="BH414" t="s">
        <v>94</v>
      </c>
    </row>
    <row r="415" spans="1:60">
      <c r="A415" t="s">
        <v>1059</v>
      </c>
      <c r="B415" t="s">
        <v>82</v>
      </c>
      <c r="C415" t="s">
        <v>1060</v>
      </c>
      <c r="D415" t="s">
        <v>84</v>
      </c>
      <c r="E415" s="2" t="str">
        <f>HYPERLINK("capsilon://?command=openfolder&amp;siteaddress=FAM.docvelocity-na8.net&amp;folderid=FX8B81544A-97D4-FBC1-2224-09CDD1A8E258","FX22074402")</f>
        <v>FX22074402</v>
      </c>
      <c r="F415" t="s">
        <v>19</v>
      </c>
      <c r="G415" t="s">
        <v>19</v>
      </c>
      <c r="H415" t="s">
        <v>85</v>
      </c>
      <c r="I415" t="s">
        <v>1061</v>
      </c>
      <c r="J415">
        <v>234</v>
      </c>
      <c r="K415" t="s">
        <v>87</v>
      </c>
      <c r="L415" t="s">
        <v>88</v>
      </c>
      <c r="M415" t="s">
        <v>89</v>
      </c>
      <c r="N415">
        <v>2</v>
      </c>
      <c r="O415" s="1">
        <v>44764.421759259261</v>
      </c>
      <c r="P415" s="1">
        <v>44764.452997685185</v>
      </c>
      <c r="Q415">
        <v>2307</v>
      </c>
      <c r="R415">
        <v>392</v>
      </c>
      <c r="S415" t="b">
        <v>0</v>
      </c>
      <c r="T415" t="s">
        <v>90</v>
      </c>
      <c r="U415" t="b">
        <v>0</v>
      </c>
      <c r="V415" t="s">
        <v>183</v>
      </c>
      <c r="W415" s="1">
        <v>44764.440358796295</v>
      </c>
      <c r="X415">
        <v>62</v>
      </c>
      <c r="Y415">
        <v>0</v>
      </c>
      <c r="Z415">
        <v>0</v>
      </c>
      <c r="AA415">
        <v>0</v>
      </c>
      <c r="AB415">
        <v>234</v>
      </c>
      <c r="AC415">
        <v>0</v>
      </c>
      <c r="AD415">
        <v>234</v>
      </c>
      <c r="AE415">
        <v>0</v>
      </c>
      <c r="AF415">
        <v>0</v>
      </c>
      <c r="AG415">
        <v>0</v>
      </c>
      <c r="AH415" t="s">
        <v>193</v>
      </c>
      <c r="AI415" s="1">
        <v>44764.452997685185</v>
      </c>
      <c r="AJ415">
        <v>278</v>
      </c>
      <c r="AK415">
        <v>0</v>
      </c>
      <c r="AL415">
        <v>0</v>
      </c>
      <c r="AM415">
        <v>0</v>
      </c>
      <c r="AN415">
        <v>234</v>
      </c>
      <c r="AO415">
        <v>0</v>
      </c>
      <c r="AP415">
        <v>234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1053</v>
      </c>
      <c r="BG415">
        <v>44</v>
      </c>
      <c r="BH415" t="s">
        <v>94</v>
      </c>
    </row>
    <row r="416" spans="1:60">
      <c r="A416" t="s">
        <v>1062</v>
      </c>
      <c r="B416" t="s">
        <v>82</v>
      </c>
      <c r="C416" t="s">
        <v>1063</v>
      </c>
      <c r="D416" t="s">
        <v>84</v>
      </c>
      <c r="E416" s="2" t="str">
        <f>HYPERLINK("capsilon://?command=openfolder&amp;siteaddress=FAM.docvelocity-na8.net&amp;folderid=FXD4FEF44B-EA55-66D7-88D8-AE424F3224E3","FX22074391")</f>
        <v>FX22074391</v>
      </c>
      <c r="F416" t="s">
        <v>19</v>
      </c>
      <c r="G416" t="s">
        <v>19</v>
      </c>
      <c r="H416" t="s">
        <v>85</v>
      </c>
      <c r="I416" t="s">
        <v>1064</v>
      </c>
      <c r="J416">
        <v>0</v>
      </c>
      <c r="K416" t="s">
        <v>87</v>
      </c>
      <c r="L416" t="s">
        <v>88</v>
      </c>
      <c r="M416" t="s">
        <v>89</v>
      </c>
      <c r="N416">
        <v>2</v>
      </c>
      <c r="O416" s="1">
        <v>44764.429340277777</v>
      </c>
      <c r="P416" s="1">
        <v>44764.454988425925</v>
      </c>
      <c r="Q416">
        <v>1881</v>
      </c>
      <c r="R416">
        <v>335</v>
      </c>
      <c r="S416" t="b">
        <v>0</v>
      </c>
      <c r="T416" t="s">
        <v>90</v>
      </c>
      <c r="U416" t="b">
        <v>0</v>
      </c>
      <c r="V416" t="s">
        <v>183</v>
      </c>
      <c r="W416" s="1">
        <v>44764.443530092591</v>
      </c>
      <c r="X416">
        <v>273</v>
      </c>
      <c r="Y416">
        <v>37</v>
      </c>
      <c r="Z416">
        <v>0</v>
      </c>
      <c r="AA416">
        <v>37</v>
      </c>
      <c r="AB416">
        <v>0</v>
      </c>
      <c r="AC416">
        <v>12</v>
      </c>
      <c r="AD416">
        <v>-37</v>
      </c>
      <c r="AE416">
        <v>0</v>
      </c>
      <c r="AF416">
        <v>0</v>
      </c>
      <c r="AG416">
        <v>0</v>
      </c>
      <c r="AH416" t="s">
        <v>193</v>
      </c>
      <c r="AI416" s="1">
        <v>44764.454988425925</v>
      </c>
      <c r="AJ416">
        <v>62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-37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1053</v>
      </c>
      <c r="BG416">
        <v>36</v>
      </c>
      <c r="BH416" t="s">
        <v>94</v>
      </c>
    </row>
    <row r="417" spans="1:60">
      <c r="A417" t="s">
        <v>1065</v>
      </c>
      <c r="B417" t="s">
        <v>82</v>
      </c>
      <c r="C417" t="s">
        <v>1063</v>
      </c>
      <c r="D417" t="s">
        <v>84</v>
      </c>
      <c r="E417" s="2" t="str">
        <f>HYPERLINK("capsilon://?command=openfolder&amp;siteaddress=FAM.docvelocity-na8.net&amp;folderid=FXD4FEF44B-EA55-66D7-88D8-AE424F3224E3","FX22074391")</f>
        <v>FX22074391</v>
      </c>
      <c r="F417" t="s">
        <v>19</v>
      </c>
      <c r="G417" t="s">
        <v>19</v>
      </c>
      <c r="H417" t="s">
        <v>85</v>
      </c>
      <c r="I417" t="s">
        <v>1066</v>
      </c>
      <c r="J417">
        <v>0</v>
      </c>
      <c r="K417" t="s">
        <v>87</v>
      </c>
      <c r="L417" t="s">
        <v>88</v>
      </c>
      <c r="M417" t="s">
        <v>89</v>
      </c>
      <c r="N417">
        <v>1</v>
      </c>
      <c r="O417" s="1">
        <v>44764.429479166669</v>
      </c>
      <c r="P417" s="1">
        <v>44764.445474537039</v>
      </c>
      <c r="Q417">
        <v>1214</v>
      </c>
      <c r="R417">
        <v>168</v>
      </c>
      <c r="S417" t="b">
        <v>0</v>
      </c>
      <c r="T417" t="s">
        <v>90</v>
      </c>
      <c r="U417" t="b">
        <v>0</v>
      </c>
      <c r="V417" t="s">
        <v>183</v>
      </c>
      <c r="W417" s="1">
        <v>44764.445474537039</v>
      </c>
      <c r="X417">
        <v>168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37</v>
      </c>
      <c r="AF417">
        <v>0</v>
      </c>
      <c r="AG417">
        <v>2</v>
      </c>
      <c r="AH417" t="s">
        <v>90</v>
      </c>
      <c r="AI417" t="s">
        <v>90</v>
      </c>
      <c r="AJ417" t="s">
        <v>90</v>
      </c>
      <c r="AK417" t="s">
        <v>90</v>
      </c>
      <c r="AL417" t="s">
        <v>90</v>
      </c>
      <c r="AM417" t="s">
        <v>90</v>
      </c>
      <c r="AN417" t="s">
        <v>90</v>
      </c>
      <c r="AO417" t="s">
        <v>90</v>
      </c>
      <c r="AP417" t="s">
        <v>90</v>
      </c>
      <c r="AQ417" t="s">
        <v>90</v>
      </c>
      <c r="AR417" t="s">
        <v>90</v>
      </c>
      <c r="AS417" t="s">
        <v>90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1053</v>
      </c>
      <c r="BG417">
        <v>23</v>
      </c>
      <c r="BH417" t="s">
        <v>94</v>
      </c>
    </row>
    <row r="418" spans="1:60">
      <c r="A418" t="s">
        <v>1067</v>
      </c>
      <c r="B418" t="s">
        <v>82</v>
      </c>
      <c r="C418" t="s">
        <v>1063</v>
      </c>
      <c r="D418" t="s">
        <v>84</v>
      </c>
      <c r="E418" s="2" t="str">
        <f>HYPERLINK("capsilon://?command=openfolder&amp;siteaddress=FAM.docvelocity-na8.net&amp;folderid=FXD4FEF44B-EA55-66D7-88D8-AE424F3224E3","FX22074391")</f>
        <v>FX22074391</v>
      </c>
      <c r="F418" t="s">
        <v>19</v>
      </c>
      <c r="G418" t="s">
        <v>19</v>
      </c>
      <c r="H418" t="s">
        <v>85</v>
      </c>
      <c r="I418" t="s">
        <v>1066</v>
      </c>
      <c r="J418">
        <v>0</v>
      </c>
      <c r="K418" t="s">
        <v>87</v>
      </c>
      <c r="L418" t="s">
        <v>88</v>
      </c>
      <c r="M418" t="s">
        <v>89</v>
      </c>
      <c r="N418">
        <v>2</v>
      </c>
      <c r="O418" s="1">
        <v>44764.445821759262</v>
      </c>
      <c r="P418" s="1">
        <v>44764.454259259262</v>
      </c>
      <c r="Q418">
        <v>141</v>
      </c>
      <c r="R418">
        <v>588</v>
      </c>
      <c r="S418" t="b">
        <v>0</v>
      </c>
      <c r="T418" t="s">
        <v>90</v>
      </c>
      <c r="U418" t="b">
        <v>1</v>
      </c>
      <c r="V418" t="s">
        <v>183</v>
      </c>
      <c r="W418" s="1">
        <v>44764.451932870368</v>
      </c>
      <c r="X418">
        <v>480</v>
      </c>
      <c r="Y418">
        <v>74</v>
      </c>
      <c r="Z418">
        <v>0</v>
      </c>
      <c r="AA418">
        <v>74</v>
      </c>
      <c r="AB418">
        <v>0</v>
      </c>
      <c r="AC418">
        <v>29</v>
      </c>
      <c r="AD418">
        <v>-74</v>
      </c>
      <c r="AE418">
        <v>0</v>
      </c>
      <c r="AF418">
        <v>0</v>
      </c>
      <c r="AG418">
        <v>0</v>
      </c>
      <c r="AH418" t="s">
        <v>193</v>
      </c>
      <c r="AI418" s="1">
        <v>44764.454259259262</v>
      </c>
      <c r="AJ418">
        <v>108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-74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1053</v>
      </c>
      <c r="BG418">
        <v>12</v>
      </c>
      <c r="BH418" t="s">
        <v>94</v>
      </c>
    </row>
    <row r="419" spans="1:60">
      <c r="A419" t="s">
        <v>1068</v>
      </c>
      <c r="B419" t="s">
        <v>82</v>
      </c>
      <c r="C419" t="s">
        <v>842</v>
      </c>
      <c r="D419" t="s">
        <v>84</v>
      </c>
      <c r="E419" s="2" t="str">
        <f>HYPERLINK("capsilon://?command=openfolder&amp;siteaddress=FAM.docvelocity-na8.net&amp;folderid=FX1EA5ABBF-CC46-8EE9-A81B-3F66CB987952","FX22071759")</f>
        <v>FX22071759</v>
      </c>
      <c r="F419" t="s">
        <v>19</v>
      </c>
      <c r="G419" t="s">
        <v>19</v>
      </c>
      <c r="H419" t="s">
        <v>85</v>
      </c>
      <c r="I419" t="s">
        <v>1069</v>
      </c>
      <c r="J419">
        <v>67</v>
      </c>
      <c r="K419" t="s">
        <v>87</v>
      </c>
      <c r="L419" t="s">
        <v>88</v>
      </c>
      <c r="M419" t="s">
        <v>89</v>
      </c>
      <c r="N419">
        <v>2</v>
      </c>
      <c r="O419" s="1">
        <v>44764.468692129631</v>
      </c>
      <c r="P419" s="1">
        <v>44764.470277777778</v>
      </c>
      <c r="Q419">
        <v>95</v>
      </c>
      <c r="R419">
        <v>42</v>
      </c>
      <c r="S419" t="b">
        <v>0</v>
      </c>
      <c r="T419" t="s">
        <v>90</v>
      </c>
      <c r="U419" t="b">
        <v>0</v>
      </c>
      <c r="V419" t="s">
        <v>188</v>
      </c>
      <c r="W419" s="1">
        <v>44764.469351851854</v>
      </c>
      <c r="X419">
        <v>18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67</v>
      </c>
      <c r="AE419">
        <v>0</v>
      </c>
      <c r="AF419">
        <v>0</v>
      </c>
      <c r="AG419">
        <v>0</v>
      </c>
      <c r="AH419" t="s">
        <v>193</v>
      </c>
      <c r="AI419" s="1">
        <v>44764.470277777778</v>
      </c>
      <c r="AJ419">
        <v>24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67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1053</v>
      </c>
      <c r="BG419">
        <v>2</v>
      </c>
      <c r="BH419" t="s">
        <v>94</v>
      </c>
    </row>
    <row r="420" spans="1:60">
      <c r="A420" t="s">
        <v>1070</v>
      </c>
      <c r="B420" t="s">
        <v>82</v>
      </c>
      <c r="C420" t="s">
        <v>910</v>
      </c>
      <c r="D420" t="s">
        <v>84</v>
      </c>
      <c r="E420" s="2" t="str">
        <f>HYPERLINK("capsilon://?command=openfolder&amp;siteaddress=FAM.docvelocity-na8.net&amp;folderid=FX0D1CB602-419A-EDD0-8130-501F24EFA5DD","FX22065301")</f>
        <v>FX22065301</v>
      </c>
      <c r="F420" t="s">
        <v>19</v>
      </c>
      <c r="G420" t="s">
        <v>19</v>
      </c>
      <c r="H420" t="s">
        <v>85</v>
      </c>
      <c r="I420" t="s">
        <v>1071</v>
      </c>
      <c r="J420">
        <v>30</v>
      </c>
      <c r="K420" t="s">
        <v>87</v>
      </c>
      <c r="L420" t="s">
        <v>88</v>
      </c>
      <c r="M420" t="s">
        <v>89</v>
      </c>
      <c r="N420">
        <v>2</v>
      </c>
      <c r="O420" s="1">
        <v>44764.470601851855</v>
      </c>
      <c r="P420" s="1">
        <v>44764.475034722222</v>
      </c>
      <c r="Q420">
        <v>245</v>
      </c>
      <c r="R420">
        <v>138</v>
      </c>
      <c r="S420" t="b">
        <v>0</v>
      </c>
      <c r="T420" t="s">
        <v>90</v>
      </c>
      <c r="U420" t="b">
        <v>0</v>
      </c>
      <c r="V420" t="s">
        <v>188</v>
      </c>
      <c r="W420" s="1">
        <v>44764.473564814813</v>
      </c>
      <c r="X420">
        <v>58</v>
      </c>
      <c r="Y420">
        <v>10</v>
      </c>
      <c r="Z420">
        <v>0</v>
      </c>
      <c r="AA420">
        <v>10</v>
      </c>
      <c r="AB420">
        <v>0</v>
      </c>
      <c r="AC420">
        <v>1</v>
      </c>
      <c r="AD420">
        <v>20</v>
      </c>
      <c r="AE420">
        <v>0</v>
      </c>
      <c r="AF420">
        <v>0</v>
      </c>
      <c r="AG420">
        <v>0</v>
      </c>
      <c r="AH420" t="s">
        <v>193</v>
      </c>
      <c r="AI420" s="1">
        <v>44764.475034722222</v>
      </c>
      <c r="AJ420">
        <v>80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20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1053</v>
      </c>
      <c r="BG420">
        <v>6</v>
      </c>
      <c r="BH420" t="s">
        <v>94</v>
      </c>
    </row>
    <row r="421" spans="1:60">
      <c r="A421" t="s">
        <v>1072</v>
      </c>
      <c r="B421" t="s">
        <v>82</v>
      </c>
      <c r="C421" t="s">
        <v>868</v>
      </c>
      <c r="D421" t="s">
        <v>84</v>
      </c>
      <c r="E421" s="2" t="str">
        <f>HYPERLINK("capsilon://?command=openfolder&amp;siteaddress=FAM.docvelocity-na8.net&amp;folderid=FX05CC9E01-418A-06F0-03C0-AFE7827ECEB5","FX22052010")</f>
        <v>FX22052010</v>
      </c>
      <c r="F421" t="s">
        <v>19</v>
      </c>
      <c r="G421" t="s">
        <v>19</v>
      </c>
      <c r="H421" t="s">
        <v>85</v>
      </c>
      <c r="I421" t="s">
        <v>1073</v>
      </c>
      <c r="J421">
        <v>67</v>
      </c>
      <c r="K421" t="s">
        <v>87</v>
      </c>
      <c r="L421" t="s">
        <v>88</v>
      </c>
      <c r="M421" t="s">
        <v>89</v>
      </c>
      <c r="N421">
        <v>2</v>
      </c>
      <c r="O421" s="1">
        <v>44764.474548611113</v>
      </c>
      <c r="P421" s="1">
        <v>44764.477962962963</v>
      </c>
      <c r="Q421">
        <v>67</v>
      </c>
      <c r="R421">
        <v>228</v>
      </c>
      <c r="S421" t="b">
        <v>0</v>
      </c>
      <c r="T421" t="s">
        <v>90</v>
      </c>
      <c r="U421" t="b">
        <v>0</v>
      </c>
      <c r="V421" t="s">
        <v>188</v>
      </c>
      <c r="W421" s="1">
        <v>44764.476331018515</v>
      </c>
      <c r="X421">
        <v>90</v>
      </c>
      <c r="Y421">
        <v>52</v>
      </c>
      <c r="Z421">
        <v>0</v>
      </c>
      <c r="AA421">
        <v>52</v>
      </c>
      <c r="AB421">
        <v>0</v>
      </c>
      <c r="AC421">
        <v>2</v>
      </c>
      <c r="AD421">
        <v>15</v>
      </c>
      <c r="AE421">
        <v>0</v>
      </c>
      <c r="AF421">
        <v>0</v>
      </c>
      <c r="AG421">
        <v>0</v>
      </c>
      <c r="AH421" t="s">
        <v>193</v>
      </c>
      <c r="AI421" s="1">
        <v>44764.477962962963</v>
      </c>
      <c r="AJ421">
        <v>138</v>
      </c>
      <c r="AK421">
        <v>1</v>
      </c>
      <c r="AL421">
        <v>0</v>
      </c>
      <c r="AM421">
        <v>1</v>
      </c>
      <c r="AN421">
        <v>0</v>
      </c>
      <c r="AO421">
        <v>0</v>
      </c>
      <c r="AP421">
        <v>14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1053</v>
      </c>
      <c r="BG421">
        <v>4</v>
      </c>
      <c r="BH421" t="s">
        <v>94</v>
      </c>
    </row>
    <row r="422" spans="1:60">
      <c r="A422" t="s">
        <v>1074</v>
      </c>
      <c r="B422" t="s">
        <v>82</v>
      </c>
      <c r="C422" t="s">
        <v>782</v>
      </c>
      <c r="D422" t="s">
        <v>84</v>
      </c>
      <c r="E422" s="2" t="str">
        <f>HYPERLINK("capsilon://?command=openfolder&amp;siteaddress=FAM.docvelocity-na8.net&amp;folderid=FXAD69EB6F-3227-A927-349E-247624D9B7BF","FX22065920")</f>
        <v>FX22065920</v>
      </c>
      <c r="F422" t="s">
        <v>19</v>
      </c>
      <c r="G422" t="s">
        <v>19</v>
      </c>
      <c r="H422" t="s">
        <v>85</v>
      </c>
      <c r="I422" t="s">
        <v>1075</v>
      </c>
      <c r="J422">
        <v>30</v>
      </c>
      <c r="K422" t="s">
        <v>87</v>
      </c>
      <c r="L422" t="s">
        <v>88</v>
      </c>
      <c r="M422" t="s">
        <v>84</v>
      </c>
      <c r="N422">
        <v>2</v>
      </c>
      <c r="O422" s="1">
        <v>44764.485439814816</v>
      </c>
      <c r="P422" s="1">
        <v>44764.510266203702</v>
      </c>
      <c r="Q422">
        <v>2062</v>
      </c>
      <c r="R422">
        <v>83</v>
      </c>
      <c r="S422" t="b">
        <v>0</v>
      </c>
      <c r="T422" t="s">
        <v>1076</v>
      </c>
      <c r="U422" t="b">
        <v>0</v>
      </c>
      <c r="V422" t="s">
        <v>121</v>
      </c>
      <c r="W422" s="1">
        <v>44764.492939814816</v>
      </c>
      <c r="X422">
        <v>77</v>
      </c>
      <c r="Y422">
        <v>10</v>
      </c>
      <c r="Z422">
        <v>0</v>
      </c>
      <c r="AA422">
        <v>10</v>
      </c>
      <c r="AB422">
        <v>0</v>
      </c>
      <c r="AC422">
        <v>0</v>
      </c>
      <c r="AD422">
        <v>20</v>
      </c>
      <c r="AE422">
        <v>0</v>
      </c>
      <c r="AF422">
        <v>0</v>
      </c>
      <c r="AG422">
        <v>0</v>
      </c>
      <c r="AH422" t="s">
        <v>1076</v>
      </c>
      <c r="AI422" s="1">
        <v>44764.510266203702</v>
      </c>
      <c r="AJ422">
        <v>6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20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1053</v>
      </c>
      <c r="BG422">
        <v>35</v>
      </c>
      <c r="BH422" t="s">
        <v>94</v>
      </c>
    </row>
    <row r="423" spans="1:60">
      <c r="A423" t="s">
        <v>1077</v>
      </c>
      <c r="B423" t="s">
        <v>82</v>
      </c>
      <c r="C423" t="s">
        <v>782</v>
      </c>
      <c r="D423" t="s">
        <v>84</v>
      </c>
      <c r="E423" s="2" t="str">
        <f>HYPERLINK("capsilon://?command=openfolder&amp;siteaddress=FAM.docvelocity-na8.net&amp;folderid=FXAD69EB6F-3227-A927-349E-247624D9B7BF","FX22065920")</f>
        <v>FX22065920</v>
      </c>
      <c r="F423" t="s">
        <v>19</v>
      </c>
      <c r="G423" t="s">
        <v>19</v>
      </c>
      <c r="H423" t="s">
        <v>85</v>
      </c>
      <c r="I423" t="s">
        <v>1078</v>
      </c>
      <c r="J423">
        <v>21</v>
      </c>
      <c r="K423" t="s">
        <v>87</v>
      </c>
      <c r="L423" t="s">
        <v>88</v>
      </c>
      <c r="M423" t="s">
        <v>84</v>
      </c>
      <c r="N423">
        <v>2</v>
      </c>
      <c r="O423" s="1">
        <v>44764.487407407411</v>
      </c>
      <c r="P423" s="1">
        <v>44764.510381944441</v>
      </c>
      <c r="Q423">
        <v>1963</v>
      </c>
      <c r="R423">
        <v>22</v>
      </c>
      <c r="S423" t="b">
        <v>0</v>
      </c>
      <c r="T423" t="s">
        <v>1076</v>
      </c>
      <c r="U423" t="b">
        <v>0</v>
      </c>
      <c r="V423" t="s">
        <v>121</v>
      </c>
      <c r="W423" s="1">
        <v>44764.493113425924</v>
      </c>
      <c r="X423">
        <v>14</v>
      </c>
      <c r="Y423">
        <v>0</v>
      </c>
      <c r="Z423">
        <v>0</v>
      </c>
      <c r="AA423">
        <v>0</v>
      </c>
      <c r="AB423">
        <v>10</v>
      </c>
      <c r="AC423">
        <v>0</v>
      </c>
      <c r="AD423">
        <v>21</v>
      </c>
      <c r="AE423">
        <v>0</v>
      </c>
      <c r="AF423">
        <v>0</v>
      </c>
      <c r="AG423">
        <v>0</v>
      </c>
      <c r="AH423" t="s">
        <v>1076</v>
      </c>
      <c r="AI423" s="1">
        <v>44764.510381944441</v>
      </c>
      <c r="AJ423">
        <v>8</v>
      </c>
      <c r="AK423">
        <v>0</v>
      </c>
      <c r="AL423">
        <v>0</v>
      </c>
      <c r="AM423">
        <v>0</v>
      </c>
      <c r="AN423">
        <v>10</v>
      </c>
      <c r="AO423">
        <v>0</v>
      </c>
      <c r="AP423">
        <v>21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1053</v>
      </c>
      <c r="BG423">
        <v>33</v>
      </c>
      <c r="BH423" t="s">
        <v>94</v>
      </c>
    </row>
    <row r="424" spans="1:60">
      <c r="A424" t="s">
        <v>1079</v>
      </c>
      <c r="B424" t="s">
        <v>82</v>
      </c>
      <c r="C424" t="s">
        <v>782</v>
      </c>
      <c r="D424" t="s">
        <v>84</v>
      </c>
      <c r="E424" s="2" t="str">
        <f>HYPERLINK("capsilon://?command=openfolder&amp;siteaddress=FAM.docvelocity-na8.net&amp;folderid=FXAD69EB6F-3227-A927-349E-247624D9B7BF","FX22065920")</f>
        <v>FX22065920</v>
      </c>
      <c r="F424" t="s">
        <v>19</v>
      </c>
      <c r="G424" t="s">
        <v>19</v>
      </c>
      <c r="H424" t="s">
        <v>85</v>
      </c>
      <c r="I424" t="s">
        <v>1080</v>
      </c>
      <c r="J424">
        <v>30</v>
      </c>
      <c r="K424" t="s">
        <v>87</v>
      </c>
      <c r="L424" t="s">
        <v>88</v>
      </c>
      <c r="M424" t="s">
        <v>84</v>
      </c>
      <c r="N424">
        <v>2</v>
      </c>
      <c r="O424" s="1">
        <v>44764.488275462965</v>
      </c>
      <c r="P424" s="1">
        <v>44764.51017361111</v>
      </c>
      <c r="Q424">
        <v>1823</v>
      </c>
      <c r="R424">
        <v>69</v>
      </c>
      <c r="S424" t="b">
        <v>0</v>
      </c>
      <c r="T424" t="s">
        <v>1076</v>
      </c>
      <c r="U424" t="b">
        <v>0</v>
      </c>
      <c r="V424" t="s">
        <v>128</v>
      </c>
      <c r="W424" s="1">
        <v>44764.493703703702</v>
      </c>
      <c r="X424">
        <v>60</v>
      </c>
      <c r="Y424">
        <v>10</v>
      </c>
      <c r="Z424">
        <v>0</v>
      </c>
      <c r="AA424">
        <v>10</v>
      </c>
      <c r="AB424">
        <v>0</v>
      </c>
      <c r="AC424">
        <v>0</v>
      </c>
      <c r="AD424">
        <v>20</v>
      </c>
      <c r="AE424">
        <v>0</v>
      </c>
      <c r="AF424">
        <v>0</v>
      </c>
      <c r="AG424">
        <v>0</v>
      </c>
      <c r="AH424" t="s">
        <v>1076</v>
      </c>
      <c r="AI424" s="1">
        <v>44764.51017361111</v>
      </c>
      <c r="AJ424">
        <v>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20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1053</v>
      </c>
      <c r="BG424">
        <v>31</v>
      </c>
      <c r="BH424" t="s">
        <v>94</v>
      </c>
    </row>
    <row r="425" spans="1:60">
      <c r="A425" t="s">
        <v>1081</v>
      </c>
      <c r="B425" t="s">
        <v>82</v>
      </c>
      <c r="C425" t="s">
        <v>181</v>
      </c>
      <c r="D425" t="s">
        <v>84</v>
      </c>
      <c r="E425" s="2" t="str">
        <f>HYPERLINK("capsilon://?command=openfolder&amp;siteaddress=FAM.docvelocity-na8.net&amp;folderid=FX59525204-7D42-E60E-9541-7EE9E4D7C487","FX22068898")</f>
        <v>FX22068898</v>
      </c>
      <c r="F425" t="s">
        <v>19</v>
      </c>
      <c r="G425" t="s">
        <v>19</v>
      </c>
      <c r="H425" t="s">
        <v>85</v>
      </c>
      <c r="I425" t="s">
        <v>1082</v>
      </c>
      <c r="J425">
        <v>0</v>
      </c>
      <c r="K425" t="s">
        <v>87</v>
      </c>
      <c r="L425" t="s">
        <v>88</v>
      </c>
      <c r="M425" t="s">
        <v>89</v>
      </c>
      <c r="N425">
        <v>2</v>
      </c>
      <c r="O425" s="1">
        <v>44764.52615740741</v>
      </c>
      <c r="P425" s="1">
        <v>44764.545416666668</v>
      </c>
      <c r="Q425">
        <v>1156</v>
      </c>
      <c r="R425">
        <v>508</v>
      </c>
      <c r="S425" t="b">
        <v>0</v>
      </c>
      <c r="T425" t="s">
        <v>90</v>
      </c>
      <c r="U425" t="b">
        <v>0</v>
      </c>
      <c r="V425" t="s">
        <v>1006</v>
      </c>
      <c r="W425" s="1">
        <v>44764.53052083333</v>
      </c>
      <c r="X425">
        <v>368</v>
      </c>
      <c r="Y425">
        <v>37</v>
      </c>
      <c r="Z425">
        <v>0</v>
      </c>
      <c r="AA425">
        <v>37</v>
      </c>
      <c r="AB425">
        <v>0</v>
      </c>
      <c r="AC425">
        <v>34</v>
      </c>
      <c r="AD425">
        <v>-37</v>
      </c>
      <c r="AE425">
        <v>0</v>
      </c>
      <c r="AF425">
        <v>0</v>
      </c>
      <c r="AG425">
        <v>0</v>
      </c>
      <c r="AH425" t="s">
        <v>130</v>
      </c>
      <c r="AI425" s="1">
        <v>44764.545416666668</v>
      </c>
      <c r="AJ425">
        <v>140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-37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1053</v>
      </c>
      <c r="BG425">
        <v>27</v>
      </c>
      <c r="BH425" t="s">
        <v>94</v>
      </c>
    </row>
    <row r="426" spans="1:60">
      <c r="A426" t="s">
        <v>1083</v>
      </c>
      <c r="B426" t="s">
        <v>82</v>
      </c>
      <c r="C426" t="s">
        <v>1084</v>
      </c>
      <c r="D426" t="s">
        <v>84</v>
      </c>
      <c r="E426" s="2" t="str">
        <f>HYPERLINK("capsilon://?command=openfolder&amp;siteaddress=FAM.docvelocity-na8.net&amp;folderid=FXA69A10BC-A9E6-71A5-658B-A7D83B25EAE0","FX22073874")</f>
        <v>FX22073874</v>
      </c>
      <c r="F426" t="s">
        <v>19</v>
      </c>
      <c r="G426" t="s">
        <v>19</v>
      </c>
      <c r="H426" t="s">
        <v>85</v>
      </c>
      <c r="I426" t="s">
        <v>1085</v>
      </c>
      <c r="J426">
        <v>67</v>
      </c>
      <c r="K426" t="s">
        <v>87</v>
      </c>
      <c r="L426" t="s">
        <v>88</v>
      </c>
      <c r="M426" t="s">
        <v>89</v>
      </c>
      <c r="N426">
        <v>1</v>
      </c>
      <c r="O426" s="1">
        <v>44764.541388888887</v>
      </c>
      <c r="P426" s="1">
        <v>44764.570717592593</v>
      </c>
      <c r="Q426">
        <v>2236</v>
      </c>
      <c r="R426">
        <v>298</v>
      </c>
      <c r="S426" t="b">
        <v>0</v>
      </c>
      <c r="T426" t="s">
        <v>90</v>
      </c>
      <c r="U426" t="b">
        <v>0</v>
      </c>
      <c r="V426" t="s">
        <v>105</v>
      </c>
      <c r="W426" s="1">
        <v>44764.570717592593</v>
      </c>
      <c r="X426">
        <v>298</v>
      </c>
      <c r="Y426">
        <v>33</v>
      </c>
      <c r="Z426">
        <v>0</v>
      </c>
      <c r="AA426">
        <v>33</v>
      </c>
      <c r="AB426">
        <v>0</v>
      </c>
      <c r="AC426">
        <v>10</v>
      </c>
      <c r="AD426">
        <v>34</v>
      </c>
      <c r="AE426">
        <v>52</v>
      </c>
      <c r="AF426">
        <v>0</v>
      </c>
      <c r="AG426">
        <v>2</v>
      </c>
      <c r="AH426" t="s">
        <v>90</v>
      </c>
      <c r="AI426" t="s">
        <v>90</v>
      </c>
      <c r="AJ426" t="s">
        <v>90</v>
      </c>
      <c r="AK426" t="s">
        <v>90</v>
      </c>
      <c r="AL426" t="s">
        <v>90</v>
      </c>
      <c r="AM426" t="s">
        <v>90</v>
      </c>
      <c r="AN426" t="s">
        <v>90</v>
      </c>
      <c r="AO426" t="s">
        <v>90</v>
      </c>
      <c r="AP426" t="s">
        <v>90</v>
      </c>
      <c r="AQ426" t="s">
        <v>90</v>
      </c>
      <c r="AR426" t="s">
        <v>90</v>
      </c>
      <c r="AS426" t="s">
        <v>90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1053</v>
      </c>
      <c r="BG426">
        <v>42</v>
      </c>
      <c r="BH426" t="s">
        <v>94</v>
      </c>
    </row>
    <row r="427" spans="1:60">
      <c r="A427" t="s">
        <v>1086</v>
      </c>
      <c r="B427" t="s">
        <v>82</v>
      </c>
      <c r="C427" t="s">
        <v>202</v>
      </c>
      <c r="D427" t="s">
        <v>84</v>
      </c>
      <c r="E427" s="2" t="str">
        <f>HYPERLINK("capsilon://?command=openfolder&amp;siteaddress=FAM.docvelocity-na8.net&amp;folderid=FX2EC53E66-33A1-69C0-3E2F-747643456E86","FX22067538")</f>
        <v>FX22067538</v>
      </c>
      <c r="F427" t="s">
        <v>19</v>
      </c>
      <c r="G427" t="s">
        <v>19</v>
      </c>
      <c r="H427" t="s">
        <v>85</v>
      </c>
      <c r="I427" t="s">
        <v>1087</v>
      </c>
      <c r="J427">
        <v>59</v>
      </c>
      <c r="K427" t="s">
        <v>87</v>
      </c>
      <c r="L427" t="s">
        <v>88</v>
      </c>
      <c r="M427" t="s">
        <v>89</v>
      </c>
      <c r="N427">
        <v>2</v>
      </c>
      <c r="O427" s="1">
        <v>44747.477013888885</v>
      </c>
      <c r="P427" s="1">
        <v>44747.493171296293</v>
      </c>
      <c r="Q427">
        <v>691</v>
      </c>
      <c r="R427">
        <v>705</v>
      </c>
      <c r="S427" t="b">
        <v>0</v>
      </c>
      <c r="T427" t="s">
        <v>90</v>
      </c>
      <c r="U427" t="b">
        <v>0</v>
      </c>
      <c r="V427" t="s">
        <v>128</v>
      </c>
      <c r="W427" s="1">
        <v>44747.487476851849</v>
      </c>
      <c r="X427">
        <v>193</v>
      </c>
      <c r="Y427">
        <v>54</v>
      </c>
      <c r="Z427">
        <v>0</v>
      </c>
      <c r="AA427">
        <v>54</v>
      </c>
      <c r="AB427">
        <v>0</v>
      </c>
      <c r="AC427">
        <v>0</v>
      </c>
      <c r="AD427">
        <v>5</v>
      </c>
      <c r="AE427">
        <v>0</v>
      </c>
      <c r="AF427">
        <v>0</v>
      </c>
      <c r="AG427">
        <v>0</v>
      </c>
      <c r="AH427" t="s">
        <v>92</v>
      </c>
      <c r="AI427" s="1">
        <v>44747.493171296293</v>
      </c>
      <c r="AJ427">
        <v>459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5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914</v>
      </c>
      <c r="BG427">
        <v>23</v>
      </c>
      <c r="BH427" t="s">
        <v>94</v>
      </c>
    </row>
    <row r="428" spans="1:60">
      <c r="A428" t="s">
        <v>1088</v>
      </c>
      <c r="B428" t="s">
        <v>82</v>
      </c>
      <c r="C428" t="s">
        <v>202</v>
      </c>
      <c r="D428" t="s">
        <v>84</v>
      </c>
      <c r="E428" s="2" t="str">
        <f>HYPERLINK("capsilon://?command=openfolder&amp;siteaddress=FAM.docvelocity-na8.net&amp;folderid=FX2EC53E66-33A1-69C0-3E2F-747643456E86","FX22067538")</f>
        <v>FX22067538</v>
      </c>
      <c r="F428" t="s">
        <v>19</v>
      </c>
      <c r="G428" t="s">
        <v>19</v>
      </c>
      <c r="H428" t="s">
        <v>85</v>
      </c>
      <c r="I428" t="s">
        <v>1089</v>
      </c>
      <c r="J428">
        <v>59</v>
      </c>
      <c r="K428" t="s">
        <v>87</v>
      </c>
      <c r="L428" t="s">
        <v>88</v>
      </c>
      <c r="M428" t="s">
        <v>89</v>
      </c>
      <c r="N428">
        <v>2</v>
      </c>
      <c r="O428" s="1">
        <v>44747.477280092593</v>
      </c>
      <c r="P428" s="1">
        <v>44747.494456018518</v>
      </c>
      <c r="Q428">
        <v>1078</v>
      </c>
      <c r="R428">
        <v>406</v>
      </c>
      <c r="S428" t="b">
        <v>0</v>
      </c>
      <c r="T428" t="s">
        <v>90</v>
      </c>
      <c r="U428" t="b">
        <v>0</v>
      </c>
      <c r="V428" t="s">
        <v>819</v>
      </c>
      <c r="W428" s="1">
        <v>44747.486655092594</v>
      </c>
      <c r="X428">
        <v>296</v>
      </c>
      <c r="Y428">
        <v>54</v>
      </c>
      <c r="Z428">
        <v>0</v>
      </c>
      <c r="AA428">
        <v>54</v>
      </c>
      <c r="AB428">
        <v>0</v>
      </c>
      <c r="AC428">
        <v>8</v>
      </c>
      <c r="AD428">
        <v>5</v>
      </c>
      <c r="AE428">
        <v>0</v>
      </c>
      <c r="AF428">
        <v>0</v>
      </c>
      <c r="AG428">
        <v>0</v>
      </c>
      <c r="AH428" t="s">
        <v>92</v>
      </c>
      <c r="AI428" s="1">
        <v>44747.494456018518</v>
      </c>
      <c r="AJ428">
        <v>110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5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914</v>
      </c>
      <c r="BG428">
        <v>24</v>
      </c>
      <c r="BH428" t="s">
        <v>94</v>
      </c>
    </row>
    <row r="429" spans="1:60">
      <c r="A429" t="s">
        <v>1090</v>
      </c>
      <c r="B429" t="s">
        <v>82</v>
      </c>
      <c r="C429" t="s">
        <v>202</v>
      </c>
      <c r="D429" t="s">
        <v>84</v>
      </c>
      <c r="E429" s="2" t="str">
        <f>HYPERLINK("capsilon://?command=openfolder&amp;siteaddress=FAM.docvelocity-na8.net&amp;folderid=FX2EC53E66-33A1-69C0-3E2F-747643456E86","FX22067538")</f>
        <v>FX22067538</v>
      </c>
      <c r="F429" t="s">
        <v>19</v>
      </c>
      <c r="G429" t="s">
        <v>19</v>
      </c>
      <c r="H429" t="s">
        <v>85</v>
      </c>
      <c r="I429" t="s">
        <v>1091</v>
      </c>
      <c r="J429">
        <v>59</v>
      </c>
      <c r="K429" t="s">
        <v>87</v>
      </c>
      <c r="L429" t="s">
        <v>88</v>
      </c>
      <c r="M429" t="s">
        <v>89</v>
      </c>
      <c r="N429">
        <v>2</v>
      </c>
      <c r="O429" s="1">
        <v>44747.477280092593</v>
      </c>
      <c r="P429" s="1">
        <v>44747.495983796296</v>
      </c>
      <c r="Q429">
        <v>1001</v>
      </c>
      <c r="R429">
        <v>615</v>
      </c>
      <c r="S429" t="b">
        <v>0</v>
      </c>
      <c r="T429" t="s">
        <v>90</v>
      </c>
      <c r="U429" t="b">
        <v>0</v>
      </c>
      <c r="V429" t="s">
        <v>819</v>
      </c>
      <c r="W429" s="1">
        <v>44747.492280092592</v>
      </c>
      <c r="X429">
        <v>485</v>
      </c>
      <c r="Y429">
        <v>54</v>
      </c>
      <c r="Z429">
        <v>0</v>
      </c>
      <c r="AA429">
        <v>54</v>
      </c>
      <c r="AB429">
        <v>0</v>
      </c>
      <c r="AC429">
        <v>3</v>
      </c>
      <c r="AD429">
        <v>5</v>
      </c>
      <c r="AE429">
        <v>0</v>
      </c>
      <c r="AF429">
        <v>0</v>
      </c>
      <c r="AG429">
        <v>0</v>
      </c>
      <c r="AH429" t="s">
        <v>92</v>
      </c>
      <c r="AI429" s="1">
        <v>44747.495983796296</v>
      </c>
      <c r="AJ429">
        <v>130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5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914</v>
      </c>
      <c r="BG429">
        <v>26</v>
      </c>
      <c r="BH429" t="s">
        <v>94</v>
      </c>
    </row>
    <row r="430" spans="1:60">
      <c r="A430" t="s">
        <v>1092</v>
      </c>
      <c r="B430" t="s">
        <v>82</v>
      </c>
      <c r="C430" t="s">
        <v>1093</v>
      </c>
      <c r="D430" t="s">
        <v>84</v>
      </c>
      <c r="E430" s="2" t="str">
        <f>HYPERLINK("capsilon://?command=openfolder&amp;siteaddress=FAM.docvelocity-na8.net&amp;folderid=FXD5687A46-BE6F-6804-2000-07518FDCFBAB","FX2207745")</f>
        <v>FX2207745</v>
      </c>
      <c r="F430" t="s">
        <v>19</v>
      </c>
      <c r="G430" t="s">
        <v>19</v>
      </c>
      <c r="H430" t="s">
        <v>85</v>
      </c>
      <c r="I430" t="s">
        <v>1094</v>
      </c>
      <c r="J430">
        <v>28</v>
      </c>
      <c r="K430" t="s">
        <v>87</v>
      </c>
      <c r="L430" t="s">
        <v>88</v>
      </c>
      <c r="M430" t="s">
        <v>89</v>
      </c>
      <c r="N430">
        <v>1</v>
      </c>
      <c r="O430" s="1">
        <v>44764.557245370372</v>
      </c>
      <c r="P430" s="1">
        <v>44764.571840277778</v>
      </c>
      <c r="Q430">
        <v>1165</v>
      </c>
      <c r="R430">
        <v>96</v>
      </c>
      <c r="S430" t="b">
        <v>0</v>
      </c>
      <c r="T430" t="s">
        <v>90</v>
      </c>
      <c r="U430" t="b">
        <v>0</v>
      </c>
      <c r="V430" t="s">
        <v>105</v>
      </c>
      <c r="W430" s="1">
        <v>44764.571840277778</v>
      </c>
      <c r="X430">
        <v>96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0</v>
      </c>
      <c r="AF430">
        <v>0</v>
      </c>
      <c r="AG430">
        <v>1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1053</v>
      </c>
      <c r="BG430">
        <v>21</v>
      </c>
      <c r="BH430" t="s">
        <v>94</v>
      </c>
    </row>
    <row r="431" spans="1:60">
      <c r="A431" t="s">
        <v>1095</v>
      </c>
      <c r="B431" t="s">
        <v>82</v>
      </c>
      <c r="C431" t="s">
        <v>1084</v>
      </c>
      <c r="D431" t="s">
        <v>84</v>
      </c>
      <c r="E431" s="2" t="str">
        <f>HYPERLINK("capsilon://?command=openfolder&amp;siteaddress=FAM.docvelocity-na8.net&amp;folderid=FXA69A10BC-A9E6-71A5-658B-A7D83B25EAE0","FX22073874")</f>
        <v>FX22073874</v>
      </c>
      <c r="F431" t="s">
        <v>19</v>
      </c>
      <c r="G431" t="s">
        <v>19</v>
      </c>
      <c r="H431" t="s">
        <v>85</v>
      </c>
      <c r="I431" t="s">
        <v>1085</v>
      </c>
      <c r="J431">
        <v>134</v>
      </c>
      <c r="K431" t="s">
        <v>87</v>
      </c>
      <c r="L431" t="s">
        <v>88</v>
      </c>
      <c r="M431" t="s">
        <v>89</v>
      </c>
      <c r="N431">
        <v>2</v>
      </c>
      <c r="O431" s="1">
        <v>44764.572013888886</v>
      </c>
      <c r="P431" s="1">
        <v>44764.586805555555</v>
      </c>
      <c r="Q431">
        <v>279</v>
      </c>
      <c r="R431">
        <v>999</v>
      </c>
      <c r="S431" t="b">
        <v>0</v>
      </c>
      <c r="T431" t="s">
        <v>90</v>
      </c>
      <c r="U431" t="b">
        <v>1</v>
      </c>
      <c r="V431" t="s">
        <v>105</v>
      </c>
      <c r="W431" s="1">
        <v>44764.577141203707</v>
      </c>
      <c r="X431">
        <v>337</v>
      </c>
      <c r="Y431">
        <v>104</v>
      </c>
      <c r="Z431">
        <v>0</v>
      </c>
      <c r="AA431">
        <v>104</v>
      </c>
      <c r="AB431">
        <v>0</v>
      </c>
      <c r="AC431">
        <v>39</v>
      </c>
      <c r="AD431">
        <v>30</v>
      </c>
      <c r="AE431">
        <v>0</v>
      </c>
      <c r="AF431">
        <v>0</v>
      </c>
      <c r="AG431">
        <v>0</v>
      </c>
      <c r="AH431" t="s">
        <v>130</v>
      </c>
      <c r="AI431" s="1">
        <v>44764.586805555555</v>
      </c>
      <c r="AJ431">
        <v>662</v>
      </c>
      <c r="AK431">
        <v>8</v>
      </c>
      <c r="AL431">
        <v>0</v>
      </c>
      <c r="AM431">
        <v>8</v>
      </c>
      <c r="AN431">
        <v>0</v>
      </c>
      <c r="AO431">
        <v>8</v>
      </c>
      <c r="AP431">
        <v>22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1053</v>
      </c>
      <c r="BG431">
        <v>21</v>
      </c>
      <c r="BH431" t="s">
        <v>94</v>
      </c>
    </row>
    <row r="432" spans="1:60">
      <c r="A432" t="s">
        <v>1096</v>
      </c>
      <c r="B432" t="s">
        <v>82</v>
      </c>
      <c r="C432" t="s">
        <v>1093</v>
      </c>
      <c r="D432" t="s">
        <v>84</v>
      </c>
      <c r="E432" s="2" t="str">
        <f>HYPERLINK("capsilon://?command=openfolder&amp;siteaddress=FAM.docvelocity-na8.net&amp;folderid=FXD5687A46-BE6F-6804-2000-07518FDCFBAB","FX2207745")</f>
        <v>FX2207745</v>
      </c>
      <c r="F432" t="s">
        <v>19</v>
      </c>
      <c r="G432" t="s">
        <v>19</v>
      </c>
      <c r="H432" t="s">
        <v>85</v>
      </c>
      <c r="I432" t="s">
        <v>1094</v>
      </c>
      <c r="J432">
        <v>28</v>
      </c>
      <c r="K432" t="s">
        <v>87</v>
      </c>
      <c r="L432" t="s">
        <v>88</v>
      </c>
      <c r="M432" t="s">
        <v>89</v>
      </c>
      <c r="N432">
        <v>2</v>
      </c>
      <c r="O432" s="1">
        <v>44764.572939814818</v>
      </c>
      <c r="P432" s="1">
        <v>44764.589143518519</v>
      </c>
      <c r="Q432">
        <v>936</v>
      </c>
      <c r="R432">
        <v>464</v>
      </c>
      <c r="S432" t="b">
        <v>0</v>
      </c>
      <c r="T432" t="s">
        <v>90</v>
      </c>
      <c r="U432" t="b">
        <v>1</v>
      </c>
      <c r="V432" t="s">
        <v>105</v>
      </c>
      <c r="W432" s="1">
        <v>44764.580196759256</v>
      </c>
      <c r="X432">
        <v>263</v>
      </c>
      <c r="Y432">
        <v>21</v>
      </c>
      <c r="Z432">
        <v>0</v>
      </c>
      <c r="AA432">
        <v>21</v>
      </c>
      <c r="AB432">
        <v>0</v>
      </c>
      <c r="AC432">
        <v>2</v>
      </c>
      <c r="AD432">
        <v>7</v>
      </c>
      <c r="AE432">
        <v>0</v>
      </c>
      <c r="AF432">
        <v>0</v>
      </c>
      <c r="AG432">
        <v>0</v>
      </c>
      <c r="AH432" t="s">
        <v>130</v>
      </c>
      <c r="AI432" s="1">
        <v>44764.589143518519</v>
      </c>
      <c r="AJ432">
        <v>201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6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1053</v>
      </c>
      <c r="BG432">
        <v>23</v>
      </c>
      <c r="BH432" t="s">
        <v>94</v>
      </c>
    </row>
    <row r="433" spans="1:60">
      <c r="A433" t="s">
        <v>1097</v>
      </c>
      <c r="B433" t="s">
        <v>82</v>
      </c>
      <c r="C433" t="s">
        <v>1084</v>
      </c>
      <c r="D433" t="s">
        <v>84</v>
      </c>
      <c r="E433" s="2" t="str">
        <f>HYPERLINK("capsilon://?command=openfolder&amp;siteaddress=FAM.docvelocity-na8.net&amp;folderid=FXA69A10BC-A9E6-71A5-658B-A7D83B25EAE0","FX22073874")</f>
        <v>FX22073874</v>
      </c>
      <c r="F433" t="s">
        <v>19</v>
      </c>
      <c r="G433" t="s">
        <v>19</v>
      </c>
      <c r="H433" t="s">
        <v>85</v>
      </c>
      <c r="I433" t="s">
        <v>1098</v>
      </c>
      <c r="J433">
        <v>28</v>
      </c>
      <c r="K433" t="s">
        <v>87</v>
      </c>
      <c r="L433" t="s">
        <v>88</v>
      </c>
      <c r="M433" t="s">
        <v>89</v>
      </c>
      <c r="N433">
        <v>2</v>
      </c>
      <c r="O433" s="1">
        <v>44764.576099537036</v>
      </c>
      <c r="P433" s="1">
        <v>44764.590416666666</v>
      </c>
      <c r="Q433">
        <v>1046</v>
      </c>
      <c r="R433">
        <v>191</v>
      </c>
      <c r="S433" t="b">
        <v>0</v>
      </c>
      <c r="T433" t="s">
        <v>90</v>
      </c>
      <c r="U433" t="b">
        <v>0</v>
      </c>
      <c r="V433" t="s">
        <v>105</v>
      </c>
      <c r="W433" s="1">
        <v>44764.581157407411</v>
      </c>
      <c r="X433">
        <v>82</v>
      </c>
      <c r="Y433">
        <v>21</v>
      </c>
      <c r="Z433">
        <v>0</v>
      </c>
      <c r="AA433">
        <v>21</v>
      </c>
      <c r="AB433">
        <v>0</v>
      </c>
      <c r="AC433">
        <v>1</v>
      </c>
      <c r="AD433">
        <v>7</v>
      </c>
      <c r="AE433">
        <v>0</v>
      </c>
      <c r="AF433">
        <v>0</v>
      </c>
      <c r="AG433">
        <v>0</v>
      </c>
      <c r="AH433" t="s">
        <v>130</v>
      </c>
      <c r="AI433" s="1">
        <v>44764.590416666666</v>
      </c>
      <c r="AJ433">
        <v>109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1053</v>
      </c>
      <c r="BG433">
        <v>20</v>
      </c>
      <c r="BH433" t="s">
        <v>94</v>
      </c>
    </row>
    <row r="434" spans="1:60">
      <c r="A434" t="s">
        <v>1099</v>
      </c>
      <c r="B434" t="s">
        <v>82</v>
      </c>
      <c r="C434" t="s">
        <v>1100</v>
      </c>
      <c r="D434" t="s">
        <v>84</v>
      </c>
      <c r="E434" s="2" t="str">
        <f>HYPERLINK("capsilon://?command=openfolder&amp;siteaddress=FAM.docvelocity-na8.net&amp;folderid=FXA8B025CC-1E33-CA8F-8581-713134BC9232","FX22054652")</f>
        <v>FX22054652</v>
      </c>
      <c r="F434" t="s">
        <v>19</v>
      </c>
      <c r="G434" t="s">
        <v>19</v>
      </c>
      <c r="H434" t="s">
        <v>85</v>
      </c>
      <c r="I434" t="s">
        <v>1101</v>
      </c>
      <c r="J434">
        <v>235</v>
      </c>
      <c r="K434" t="s">
        <v>87</v>
      </c>
      <c r="L434" t="s">
        <v>88</v>
      </c>
      <c r="M434" t="s">
        <v>89</v>
      </c>
      <c r="N434">
        <v>2</v>
      </c>
      <c r="O434" s="1">
        <v>44747.479710648149</v>
      </c>
      <c r="P434" s="1">
        <v>44747.575277777774</v>
      </c>
      <c r="Q434">
        <v>5771</v>
      </c>
      <c r="R434">
        <v>2486</v>
      </c>
      <c r="S434" t="b">
        <v>0</v>
      </c>
      <c r="T434" t="s">
        <v>90</v>
      </c>
      <c r="U434" t="b">
        <v>0</v>
      </c>
      <c r="V434" t="s">
        <v>819</v>
      </c>
      <c r="W434" s="1">
        <v>44747.507141203707</v>
      </c>
      <c r="X434">
        <v>1283</v>
      </c>
      <c r="Y434">
        <v>179</v>
      </c>
      <c r="Z434">
        <v>0</v>
      </c>
      <c r="AA434">
        <v>179</v>
      </c>
      <c r="AB434">
        <v>0</v>
      </c>
      <c r="AC434">
        <v>27</v>
      </c>
      <c r="AD434">
        <v>56</v>
      </c>
      <c r="AE434">
        <v>0</v>
      </c>
      <c r="AF434">
        <v>0</v>
      </c>
      <c r="AG434">
        <v>0</v>
      </c>
      <c r="AH434" t="s">
        <v>92</v>
      </c>
      <c r="AI434" s="1">
        <v>44747.575277777774</v>
      </c>
      <c r="AJ434">
        <v>1189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56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914</v>
      </c>
      <c r="BG434">
        <v>137</v>
      </c>
      <c r="BH434" t="s">
        <v>275</v>
      </c>
    </row>
    <row r="435" spans="1:60">
      <c r="A435" t="s">
        <v>1102</v>
      </c>
      <c r="B435" t="s">
        <v>82</v>
      </c>
      <c r="C435" t="s">
        <v>665</v>
      </c>
      <c r="D435" t="s">
        <v>84</v>
      </c>
      <c r="E435" s="2" t="str">
        <f>HYPERLINK("capsilon://?command=openfolder&amp;siteaddress=FAM.docvelocity-na8.net&amp;folderid=FXB60BAD3B-38AD-A631-15E0-01DD55459AE9","FX22029004")</f>
        <v>FX22029004</v>
      </c>
      <c r="F435" t="s">
        <v>19</v>
      </c>
      <c r="G435" t="s">
        <v>19</v>
      </c>
      <c r="H435" t="s">
        <v>85</v>
      </c>
      <c r="I435" t="s">
        <v>1103</v>
      </c>
      <c r="J435">
        <v>21</v>
      </c>
      <c r="K435" t="s">
        <v>87</v>
      </c>
      <c r="L435" t="s">
        <v>88</v>
      </c>
      <c r="M435" t="s">
        <v>89</v>
      </c>
      <c r="N435">
        <v>2</v>
      </c>
      <c r="O435" s="1">
        <v>44764.635567129626</v>
      </c>
      <c r="P435" s="1">
        <v>44764.677291666667</v>
      </c>
      <c r="Q435">
        <v>2944</v>
      </c>
      <c r="R435">
        <v>661</v>
      </c>
      <c r="S435" t="b">
        <v>0</v>
      </c>
      <c r="T435" t="s">
        <v>90</v>
      </c>
      <c r="U435" t="b">
        <v>0</v>
      </c>
      <c r="V435" t="s">
        <v>128</v>
      </c>
      <c r="W435" s="1">
        <v>44764.643796296295</v>
      </c>
      <c r="X435">
        <v>590</v>
      </c>
      <c r="Y435">
        <v>10</v>
      </c>
      <c r="Z435">
        <v>0</v>
      </c>
      <c r="AA435">
        <v>10</v>
      </c>
      <c r="AB435">
        <v>0</v>
      </c>
      <c r="AC435">
        <v>0</v>
      </c>
      <c r="AD435">
        <v>11</v>
      </c>
      <c r="AE435">
        <v>0</v>
      </c>
      <c r="AF435">
        <v>0</v>
      </c>
      <c r="AG435">
        <v>0</v>
      </c>
      <c r="AH435" t="s">
        <v>92</v>
      </c>
      <c r="AI435" s="1">
        <v>44764.677291666667</v>
      </c>
      <c r="AJ435">
        <v>71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10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1053</v>
      </c>
      <c r="BG435">
        <v>60</v>
      </c>
      <c r="BH435" t="s">
        <v>94</v>
      </c>
    </row>
    <row r="436" spans="1:60">
      <c r="A436" t="s">
        <v>1104</v>
      </c>
      <c r="B436" t="s">
        <v>82</v>
      </c>
      <c r="C436" t="s">
        <v>202</v>
      </c>
      <c r="D436" t="s">
        <v>84</v>
      </c>
      <c r="E436" s="2" t="str">
        <f>HYPERLINK("capsilon://?command=openfolder&amp;siteaddress=FAM.docvelocity-na8.net&amp;folderid=FX2EC53E66-33A1-69C0-3E2F-747643456E86","FX22067538")</f>
        <v>FX22067538</v>
      </c>
      <c r="F436" t="s">
        <v>19</v>
      </c>
      <c r="G436" t="s">
        <v>19</v>
      </c>
      <c r="H436" t="s">
        <v>85</v>
      </c>
      <c r="I436" t="s">
        <v>1105</v>
      </c>
      <c r="J436">
        <v>461</v>
      </c>
      <c r="K436" t="s">
        <v>87</v>
      </c>
      <c r="L436" t="s">
        <v>88</v>
      </c>
      <c r="M436" t="s">
        <v>89</v>
      </c>
      <c r="N436">
        <v>2</v>
      </c>
      <c r="O436" s="1">
        <v>44747.48541666667</v>
      </c>
      <c r="P436" s="1">
        <v>44747.592037037037</v>
      </c>
      <c r="Q436">
        <v>4733</v>
      </c>
      <c r="R436">
        <v>4479</v>
      </c>
      <c r="S436" t="b">
        <v>0</v>
      </c>
      <c r="T436" t="s">
        <v>90</v>
      </c>
      <c r="U436" t="b">
        <v>0</v>
      </c>
      <c r="V436" t="s">
        <v>819</v>
      </c>
      <c r="W436" s="1">
        <v>44747.529224537036</v>
      </c>
      <c r="X436">
        <v>1907</v>
      </c>
      <c r="Y436">
        <v>312</v>
      </c>
      <c r="Z436">
        <v>0</v>
      </c>
      <c r="AA436">
        <v>312</v>
      </c>
      <c r="AB436">
        <v>60</v>
      </c>
      <c r="AC436">
        <v>29</v>
      </c>
      <c r="AD436">
        <v>149</v>
      </c>
      <c r="AE436">
        <v>0</v>
      </c>
      <c r="AF436">
        <v>0</v>
      </c>
      <c r="AG436">
        <v>0</v>
      </c>
      <c r="AH436" t="s">
        <v>1106</v>
      </c>
      <c r="AI436" s="1">
        <v>44747.592037037037</v>
      </c>
      <c r="AJ436">
        <v>2516</v>
      </c>
      <c r="AK436">
        <v>23</v>
      </c>
      <c r="AL436">
        <v>0</v>
      </c>
      <c r="AM436">
        <v>23</v>
      </c>
      <c r="AN436">
        <v>112</v>
      </c>
      <c r="AO436">
        <v>23</v>
      </c>
      <c r="AP436">
        <v>126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914</v>
      </c>
      <c r="BG436">
        <v>153</v>
      </c>
      <c r="BH436" t="s">
        <v>275</v>
      </c>
    </row>
    <row r="437" spans="1:60">
      <c r="A437" t="s">
        <v>1107</v>
      </c>
      <c r="B437" t="s">
        <v>82</v>
      </c>
      <c r="C437" t="s">
        <v>1108</v>
      </c>
      <c r="D437" t="s">
        <v>84</v>
      </c>
      <c r="E437" s="2" t="str">
        <f>HYPERLINK("capsilon://?command=openfolder&amp;siteaddress=FAM.docvelocity-na8.net&amp;folderid=FXB3C6A943-CA41-C559-799F-F7DC34C46148","FX21114989")</f>
        <v>FX21114989</v>
      </c>
      <c r="F437" t="s">
        <v>19</v>
      </c>
      <c r="G437" t="s">
        <v>19</v>
      </c>
      <c r="H437" t="s">
        <v>85</v>
      </c>
      <c r="I437" t="s">
        <v>1109</v>
      </c>
      <c r="J437">
        <v>67</v>
      </c>
      <c r="K437" t="s">
        <v>87</v>
      </c>
      <c r="L437" t="s">
        <v>88</v>
      </c>
      <c r="M437" t="s">
        <v>89</v>
      </c>
      <c r="N437">
        <v>1</v>
      </c>
      <c r="O437" s="1">
        <v>44764.68681712963</v>
      </c>
      <c r="P437" s="1">
        <v>44764.695821759262</v>
      </c>
      <c r="Q437">
        <v>570</v>
      </c>
      <c r="R437">
        <v>208</v>
      </c>
      <c r="S437" t="b">
        <v>0</v>
      </c>
      <c r="T437" t="s">
        <v>90</v>
      </c>
      <c r="U437" t="b">
        <v>0</v>
      </c>
      <c r="V437" t="s">
        <v>121</v>
      </c>
      <c r="W437" s="1">
        <v>44764.695821759262</v>
      </c>
      <c r="X437">
        <v>208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67</v>
      </c>
      <c r="AE437">
        <v>52</v>
      </c>
      <c r="AF437">
        <v>0</v>
      </c>
      <c r="AG437">
        <v>1</v>
      </c>
      <c r="AH437" t="s">
        <v>90</v>
      </c>
      <c r="AI437" t="s">
        <v>90</v>
      </c>
      <c r="AJ437" t="s">
        <v>90</v>
      </c>
      <c r="AK437" t="s">
        <v>90</v>
      </c>
      <c r="AL437" t="s">
        <v>90</v>
      </c>
      <c r="AM437" t="s">
        <v>90</v>
      </c>
      <c r="AN437" t="s">
        <v>90</v>
      </c>
      <c r="AO437" t="s">
        <v>90</v>
      </c>
      <c r="AP437" t="s">
        <v>90</v>
      </c>
      <c r="AQ437" t="s">
        <v>90</v>
      </c>
      <c r="AR437" t="s">
        <v>90</v>
      </c>
      <c r="AS437" t="s">
        <v>90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1053</v>
      </c>
      <c r="BG437">
        <v>12</v>
      </c>
      <c r="BH437" t="s">
        <v>94</v>
      </c>
    </row>
    <row r="438" spans="1:60">
      <c r="A438" t="s">
        <v>1110</v>
      </c>
      <c r="B438" t="s">
        <v>82</v>
      </c>
      <c r="C438" t="s">
        <v>235</v>
      </c>
      <c r="D438" t="s">
        <v>84</v>
      </c>
      <c r="E438" s="2" t="str">
        <f>HYPERLINK("capsilon://?command=openfolder&amp;siteaddress=FAM.docvelocity-na8.net&amp;folderid=FXC511E0CA-1380-24FB-DC4E-53F83211EF1B","FX22055964")</f>
        <v>FX22055964</v>
      </c>
      <c r="F438" t="s">
        <v>19</v>
      </c>
      <c r="G438" t="s">
        <v>19</v>
      </c>
      <c r="H438" t="s">
        <v>85</v>
      </c>
      <c r="I438" t="s">
        <v>1111</v>
      </c>
      <c r="J438">
        <v>67</v>
      </c>
      <c r="K438" t="s">
        <v>87</v>
      </c>
      <c r="L438" t="s">
        <v>88</v>
      </c>
      <c r="M438" t="s">
        <v>89</v>
      </c>
      <c r="N438">
        <v>2</v>
      </c>
      <c r="O438" s="1">
        <v>44764.688831018517</v>
      </c>
      <c r="P438" s="1">
        <v>44764.725925925923</v>
      </c>
      <c r="Q438">
        <v>2539</v>
      </c>
      <c r="R438">
        <v>666</v>
      </c>
      <c r="S438" t="b">
        <v>0</v>
      </c>
      <c r="T438" t="s">
        <v>90</v>
      </c>
      <c r="U438" t="b">
        <v>0</v>
      </c>
      <c r="V438" t="s">
        <v>121</v>
      </c>
      <c r="W438" s="1">
        <v>44764.720150462963</v>
      </c>
      <c r="X438">
        <v>504</v>
      </c>
      <c r="Y438">
        <v>52</v>
      </c>
      <c r="Z438">
        <v>0</v>
      </c>
      <c r="AA438">
        <v>52</v>
      </c>
      <c r="AB438">
        <v>0</v>
      </c>
      <c r="AC438">
        <v>28</v>
      </c>
      <c r="AD438">
        <v>15</v>
      </c>
      <c r="AE438">
        <v>0</v>
      </c>
      <c r="AF438">
        <v>0</v>
      </c>
      <c r="AG438">
        <v>0</v>
      </c>
      <c r="AH438" t="s">
        <v>92</v>
      </c>
      <c r="AI438" s="1">
        <v>44764.725925925923</v>
      </c>
      <c r="AJ438">
        <v>151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15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1053</v>
      </c>
      <c r="BG438">
        <v>53</v>
      </c>
      <c r="BH438" t="s">
        <v>94</v>
      </c>
    </row>
    <row r="439" spans="1:60">
      <c r="A439" t="s">
        <v>1112</v>
      </c>
      <c r="B439" t="s">
        <v>82</v>
      </c>
      <c r="C439" t="s">
        <v>1108</v>
      </c>
      <c r="D439" t="s">
        <v>84</v>
      </c>
      <c r="E439" s="2" t="str">
        <f>HYPERLINK("capsilon://?command=openfolder&amp;siteaddress=FAM.docvelocity-na8.net&amp;folderid=FXB3C6A943-CA41-C559-799F-F7DC34C46148","FX21114989")</f>
        <v>FX21114989</v>
      </c>
      <c r="F439" t="s">
        <v>19</v>
      </c>
      <c r="G439" t="s">
        <v>19</v>
      </c>
      <c r="H439" t="s">
        <v>85</v>
      </c>
      <c r="I439" t="s">
        <v>1109</v>
      </c>
      <c r="J439">
        <v>0</v>
      </c>
      <c r="K439" t="s">
        <v>87</v>
      </c>
      <c r="L439" t="s">
        <v>88</v>
      </c>
      <c r="M439" t="s">
        <v>89</v>
      </c>
      <c r="N439">
        <v>2</v>
      </c>
      <c r="O439" s="1">
        <v>44764.696215277778</v>
      </c>
      <c r="P439" s="1">
        <v>44764.724166666667</v>
      </c>
      <c r="Q439">
        <v>1888</v>
      </c>
      <c r="R439">
        <v>527</v>
      </c>
      <c r="S439" t="b">
        <v>0</v>
      </c>
      <c r="T439" t="s">
        <v>90</v>
      </c>
      <c r="U439" t="b">
        <v>1</v>
      </c>
      <c r="V439" t="s">
        <v>121</v>
      </c>
      <c r="W439" s="1">
        <v>44764.714305555557</v>
      </c>
      <c r="X439">
        <v>452</v>
      </c>
      <c r="Y439">
        <v>37</v>
      </c>
      <c r="Z439">
        <v>0</v>
      </c>
      <c r="AA439">
        <v>37</v>
      </c>
      <c r="AB439">
        <v>0</v>
      </c>
      <c r="AC439">
        <v>28</v>
      </c>
      <c r="AD439">
        <v>-37</v>
      </c>
      <c r="AE439">
        <v>0</v>
      </c>
      <c r="AF439">
        <v>0</v>
      </c>
      <c r="AG439">
        <v>0</v>
      </c>
      <c r="AH439" t="s">
        <v>92</v>
      </c>
      <c r="AI439" s="1">
        <v>44764.724166666667</v>
      </c>
      <c r="AJ439">
        <v>75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-37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1053</v>
      </c>
      <c r="BG439">
        <v>40</v>
      </c>
      <c r="BH439" t="s">
        <v>94</v>
      </c>
    </row>
    <row r="440" spans="1:60">
      <c r="A440" t="s">
        <v>1113</v>
      </c>
      <c r="B440" t="s">
        <v>82</v>
      </c>
      <c r="C440" t="s">
        <v>1114</v>
      </c>
      <c r="D440" t="s">
        <v>84</v>
      </c>
      <c r="E440" s="2" t="str">
        <f>HYPERLINK("capsilon://?command=openfolder&amp;siteaddress=FAM.docvelocity-na8.net&amp;folderid=FX68E38B43-0C6C-2D74-9779-0CEB49DAA336","FX211212086")</f>
        <v>FX211212086</v>
      </c>
      <c r="F440" t="s">
        <v>19</v>
      </c>
      <c r="G440" t="s">
        <v>19</v>
      </c>
      <c r="H440" t="s">
        <v>85</v>
      </c>
      <c r="I440" t="s">
        <v>1115</v>
      </c>
      <c r="J440">
        <v>90</v>
      </c>
      <c r="K440" t="s">
        <v>87</v>
      </c>
      <c r="L440" t="s">
        <v>88</v>
      </c>
      <c r="M440" t="s">
        <v>89</v>
      </c>
      <c r="N440">
        <v>2</v>
      </c>
      <c r="O440" s="1">
        <v>44764.699942129628</v>
      </c>
      <c r="P440" s="1">
        <v>44764.730740740742</v>
      </c>
      <c r="Q440">
        <v>1793</v>
      </c>
      <c r="R440">
        <v>868</v>
      </c>
      <c r="S440" t="b">
        <v>0</v>
      </c>
      <c r="T440" t="s">
        <v>90</v>
      </c>
      <c r="U440" t="b">
        <v>0</v>
      </c>
      <c r="V440" t="s">
        <v>121</v>
      </c>
      <c r="W440" s="1">
        <v>44764.725405092591</v>
      </c>
      <c r="X440">
        <v>453</v>
      </c>
      <c r="Y440">
        <v>63</v>
      </c>
      <c r="Z440">
        <v>0</v>
      </c>
      <c r="AA440">
        <v>63</v>
      </c>
      <c r="AB440">
        <v>0</v>
      </c>
      <c r="AC440">
        <v>17</v>
      </c>
      <c r="AD440">
        <v>27</v>
      </c>
      <c r="AE440">
        <v>0</v>
      </c>
      <c r="AF440">
        <v>0</v>
      </c>
      <c r="AG440">
        <v>0</v>
      </c>
      <c r="AH440" t="s">
        <v>92</v>
      </c>
      <c r="AI440" s="1">
        <v>44764.730740740742</v>
      </c>
      <c r="AJ440">
        <v>415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27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1053</v>
      </c>
      <c r="BG440">
        <v>44</v>
      </c>
      <c r="BH440" t="s">
        <v>94</v>
      </c>
    </row>
    <row r="441" spans="1:60">
      <c r="A441" t="s">
        <v>1116</v>
      </c>
      <c r="B441" t="s">
        <v>82</v>
      </c>
      <c r="C441" t="s">
        <v>1114</v>
      </c>
      <c r="D441" t="s">
        <v>84</v>
      </c>
      <c r="E441" s="2" t="str">
        <f>HYPERLINK("capsilon://?command=openfolder&amp;siteaddress=FAM.docvelocity-na8.net&amp;folderid=FX68E38B43-0C6C-2D74-9779-0CEB49DAA336","FX211212086")</f>
        <v>FX211212086</v>
      </c>
      <c r="F441" t="s">
        <v>19</v>
      </c>
      <c r="G441" t="s">
        <v>19</v>
      </c>
      <c r="H441" t="s">
        <v>85</v>
      </c>
      <c r="I441" t="s">
        <v>1117</v>
      </c>
      <c r="J441">
        <v>95</v>
      </c>
      <c r="K441" t="s">
        <v>87</v>
      </c>
      <c r="L441" t="s">
        <v>88</v>
      </c>
      <c r="M441" t="s">
        <v>89</v>
      </c>
      <c r="N441">
        <v>2</v>
      </c>
      <c r="O441" s="1">
        <v>44764.70008101852</v>
      </c>
      <c r="P441" s="1">
        <v>44764.731712962966</v>
      </c>
      <c r="Q441">
        <v>2528</v>
      </c>
      <c r="R441">
        <v>205</v>
      </c>
      <c r="S441" t="b">
        <v>0</v>
      </c>
      <c r="T441" t="s">
        <v>90</v>
      </c>
      <c r="U441" t="b">
        <v>0</v>
      </c>
      <c r="V441" t="s">
        <v>128</v>
      </c>
      <c r="W441" s="1">
        <v>44764.724166666667</v>
      </c>
      <c r="X441">
        <v>122</v>
      </c>
      <c r="Y441">
        <v>68</v>
      </c>
      <c r="Z441">
        <v>0</v>
      </c>
      <c r="AA441">
        <v>68</v>
      </c>
      <c r="AB441">
        <v>0</v>
      </c>
      <c r="AC441">
        <v>3</v>
      </c>
      <c r="AD441">
        <v>27</v>
      </c>
      <c r="AE441">
        <v>0</v>
      </c>
      <c r="AF441">
        <v>0</v>
      </c>
      <c r="AG441">
        <v>0</v>
      </c>
      <c r="AH441" t="s">
        <v>92</v>
      </c>
      <c r="AI441" s="1">
        <v>44764.731712962966</v>
      </c>
      <c r="AJ441">
        <v>83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27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1053</v>
      </c>
      <c r="BG441">
        <v>45</v>
      </c>
      <c r="BH441" t="s">
        <v>94</v>
      </c>
    </row>
    <row r="442" spans="1:60">
      <c r="A442" t="s">
        <v>1118</v>
      </c>
      <c r="B442" t="s">
        <v>82</v>
      </c>
      <c r="C442" t="s">
        <v>1114</v>
      </c>
      <c r="D442" t="s">
        <v>84</v>
      </c>
      <c r="E442" s="2" t="str">
        <f>HYPERLINK("capsilon://?command=openfolder&amp;siteaddress=FAM.docvelocity-na8.net&amp;folderid=FX68E38B43-0C6C-2D74-9779-0CEB49DAA336","FX211212086")</f>
        <v>FX211212086</v>
      </c>
      <c r="F442" t="s">
        <v>19</v>
      </c>
      <c r="G442" t="s">
        <v>19</v>
      </c>
      <c r="H442" t="s">
        <v>85</v>
      </c>
      <c r="I442" t="s">
        <v>1119</v>
      </c>
      <c r="J442">
        <v>95</v>
      </c>
      <c r="K442" t="s">
        <v>87</v>
      </c>
      <c r="L442" t="s">
        <v>88</v>
      </c>
      <c r="M442" t="s">
        <v>89</v>
      </c>
      <c r="N442">
        <v>2</v>
      </c>
      <c r="O442" s="1">
        <v>44764.70076388889</v>
      </c>
      <c r="P442" s="1">
        <v>44764.73232638889</v>
      </c>
      <c r="Q442">
        <v>2599</v>
      </c>
      <c r="R442">
        <v>128</v>
      </c>
      <c r="S442" t="b">
        <v>0</v>
      </c>
      <c r="T442" t="s">
        <v>90</v>
      </c>
      <c r="U442" t="b">
        <v>0</v>
      </c>
      <c r="V442" t="s">
        <v>128</v>
      </c>
      <c r="W442" s="1">
        <v>44764.725057870368</v>
      </c>
      <c r="X442">
        <v>76</v>
      </c>
      <c r="Y442">
        <v>68</v>
      </c>
      <c r="Z442">
        <v>0</v>
      </c>
      <c r="AA442">
        <v>68</v>
      </c>
      <c r="AB442">
        <v>0</v>
      </c>
      <c r="AC442">
        <v>3</v>
      </c>
      <c r="AD442">
        <v>27</v>
      </c>
      <c r="AE442">
        <v>0</v>
      </c>
      <c r="AF442">
        <v>0</v>
      </c>
      <c r="AG442">
        <v>0</v>
      </c>
      <c r="AH442" t="s">
        <v>92</v>
      </c>
      <c r="AI442" s="1">
        <v>44764.73232638889</v>
      </c>
      <c r="AJ442">
        <v>52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27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1053</v>
      </c>
      <c r="BG442">
        <v>45</v>
      </c>
      <c r="BH442" t="s">
        <v>94</v>
      </c>
    </row>
    <row r="443" spans="1:60">
      <c r="A443" t="s">
        <v>1120</v>
      </c>
      <c r="B443" t="s">
        <v>82</v>
      </c>
      <c r="C443" t="s">
        <v>1114</v>
      </c>
      <c r="D443" t="s">
        <v>84</v>
      </c>
      <c r="E443" s="2" t="str">
        <f>HYPERLINK("capsilon://?command=openfolder&amp;siteaddress=FAM.docvelocity-na8.net&amp;folderid=FX68E38B43-0C6C-2D74-9779-0CEB49DAA336","FX211212086")</f>
        <v>FX211212086</v>
      </c>
      <c r="F443" t="s">
        <v>19</v>
      </c>
      <c r="G443" t="s">
        <v>19</v>
      </c>
      <c r="H443" t="s">
        <v>85</v>
      </c>
      <c r="I443" t="s">
        <v>1121</v>
      </c>
      <c r="J443">
        <v>95</v>
      </c>
      <c r="K443" t="s">
        <v>87</v>
      </c>
      <c r="L443" t="s">
        <v>88</v>
      </c>
      <c r="M443" t="s">
        <v>89</v>
      </c>
      <c r="N443">
        <v>2</v>
      </c>
      <c r="O443" s="1">
        <v>44764.700949074075</v>
      </c>
      <c r="P443" s="1">
        <v>44764.733425925922</v>
      </c>
      <c r="Q443">
        <v>2596</v>
      </c>
      <c r="R443">
        <v>210</v>
      </c>
      <c r="S443" t="b">
        <v>0</v>
      </c>
      <c r="T443" t="s">
        <v>90</v>
      </c>
      <c r="U443" t="b">
        <v>0</v>
      </c>
      <c r="V443" t="s">
        <v>105</v>
      </c>
      <c r="W443" s="1">
        <v>44764.726076388892</v>
      </c>
      <c r="X443">
        <v>116</v>
      </c>
      <c r="Y443">
        <v>68</v>
      </c>
      <c r="Z443">
        <v>0</v>
      </c>
      <c r="AA443">
        <v>68</v>
      </c>
      <c r="AB443">
        <v>0</v>
      </c>
      <c r="AC443">
        <v>3</v>
      </c>
      <c r="AD443">
        <v>27</v>
      </c>
      <c r="AE443">
        <v>0</v>
      </c>
      <c r="AF443">
        <v>0</v>
      </c>
      <c r="AG443">
        <v>0</v>
      </c>
      <c r="AH443" t="s">
        <v>92</v>
      </c>
      <c r="AI443" s="1">
        <v>44764.733425925922</v>
      </c>
      <c r="AJ443">
        <v>94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27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1053</v>
      </c>
      <c r="BG443">
        <v>46</v>
      </c>
      <c r="BH443" t="s">
        <v>94</v>
      </c>
    </row>
    <row r="444" spans="1:60">
      <c r="A444" t="s">
        <v>1122</v>
      </c>
      <c r="B444" t="s">
        <v>82</v>
      </c>
      <c r="C444" t="s">
        <v>1114</v>
      </c>
      <c r="D444" t="s">
        <v>84</v>
      </c>
      <c r="E444" s="2" t="str">
        <f>HYPERLINK("capsilon://?command=openfolder&amp;siteaddress=FAM.docvelocity-na8.net&amp;folderid=FX68E38B43-0C6C-2D74-9779-0CEB49DAA336","FX211212086")</f>
        <v>FX211212086</v>
      </c>
      <c r="F444" t="s">
        <v>19</v>
      </c>
      <c r="G444" t="s">
        <v>19</v>
      </c>
      <c r="H444" t="s">
        <v>85</v>
      </c>
      <c r="I444" t="s">
        <v>1123</v>
      </c>
      <c r="J444">
        <v>28</v>
      </c>
      <c r="K444" t="s">
        <v>87</v>
      </c>
      <c r="L444" t="s">
        <v>88</v>
      </c>
      <c r="M444" t="s">
        <v>89</v>
      </c>
      <c r="N444">
        <v>2</v>
      </c>
      <c r="O444" s="1">
        <v>44764.70103009259</v>
      </c>
      <c r="P444" s="1">
        <v>44764.733900462961</v>
      </c>
      <c r="Q444">
        <v>2746</v>
      </c>
      <c r="R444">
        <v>94</v>
      </c>
      <c r="S444" t="b">
        <v>0</v>
      </c>
      <c r="T444" t="s">
        <v>90</v>
      </c>
      <c r="U444" t="b">
        <v>0</v>
      </c>
      <c r="V444" t="s">
        <v>128</v>
      </c>
      <c r="W444" s="1">
        <v>44764.725706018522</v>
      </c>
      <c r="X444">
        <v>54</v>
      </c>
      <c r="Y444">
        <v>21</v>
      </c>
      <c r="Z444">
        <v>0</v>
      </c>
      <c r="AA444">
        <v>21</v>
      </c>
      <c r="AB444">
        <v>0</v>
      </c>
      <c r="AC444">
        <v>0</v>
      </c>
      <c r="AD444">
        <v>7</v>
      </c>
      <c r="AE444">
        <v>0</v>
      </c>
      <c r="AF444">
        <v>0</v>
      </c>
      <c r="AG444">
        <v>0</v>
      </c>
      <c r="AH444" t="s">
        <v>92</v>
      </c>
      <c r="AI444" s="1">
        <v>44764.733900462961</v>
      </c>
      <c r="AJ444">
        <v>40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1053</v>
      </c>
      <c r="BG444">
        <v>47</v>
      </c>
      <c r="BH444" t="s">
        <v>94</v>
      </c>
    </row>
    <row r="445" spans="1:60">
      <c r="A445" t="s">
        <v>1124</v>
      </c>
      <c r="B445" t="s">
        <v>82</v>
      </c>
      <c r="C445" t="s">
        <v>1114</v>
      </c>
      <c r="D445" t="s">
        <v>84</v>
      </c>
      <c r="E445" s="2" t="str">
        <f>HYPERLINK("capsilon://?command=openfolder&amp;siteaddress=FAM.docvelocity-na8.net&amp;folderid=FX68E38B43-0C6C-2D74-9779-0CEB49DAA336","FX211212086")</f>
        <v>FX211212086</v>
      </c>
      <c r="F445" t="s">
        <v>19</v>
      </c>
      <c r="G445" t="s">
        <v>19</v>
      </c>
      <c r="H445" t="s">
        <v>85</v>
      </c>
      <c r="I445" t="s">
        <v>1125</v>
      </c>
      <c r="J445">
        <v>67</v>
      </c>
      <c r="K445" t="s">
        <v>87</v>
      </c>
      <c r="L445" t="s">
        <v>88</v>
      </c>
      <c r="M445" t="s">
        <v>89</v>
      </c>
      <c r="N445">
        <v>1</v>
      </c>
      <c r="O445" s="1">
        <v>44764.701261574075</v>
      </c>
      <c r="P445" s="1">
        <v>44764.732615740744</v>
      </c>
      <c r="Q445">
        <v>2090</v>
      </c>
      <c r="R445">
        <v>619</v>
      </c>
      <c r="S445" t="b">
        <v>0</v>
      </c>
      <c r="T445" t="s">
        <v>90</v>
      </c>
      <c r="U445" t="b">
        <v>0</v>
      </c>
      <c r="V445" t="s">
        <v>105</v>
      </c>
      <c r="W445" s="1">
        <v>44764.732615740744</v>
      </c>
      <c r="X445">
        <v>564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67</v>
      </c>
      <c r="AE445">
        <v>52</v>
      </c>
      <c r="AF445">
        <v>0</v>
      </c>
      <c r="AG445">
        <v>1</v>
      </c>
      <c r="AH445" t="s">
        <v>90</v>
      </c>
      <c r="AI445" t="s">
        <v>90</v>
      </c>
      <c r="AJ445" t="s">
        <v>90</v>
      </c>
      <c r="AK445" t="s">
        <v>90</v>
      </c>
      <c r="AL445" t="s">
        <v>90</v>
      </c>
      <c r="AM445" t="s">
        <v>90</v>
      </c>
      <c r="AN445" t="s">
        <v>90</v>
      </c>
      <c r="AO445" t="s">
        <v>90</v>
      </c>
      <c r="AP445" t="s">
        <v>90</v>
      </c>
      <c r="AQ445" t="s">
        <v>90</v>
      </c>
      <c r="AR445" t="s">
        <v>90</v>
      </c>
      <c r="AS445" t="s">
        <v>90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1053</v>
      </c>
      <c r="BG445">
        <v>45</v>
      </c>
      <c r="BH445" t="s">
        <v>94</v>
      </c>
    </row>
    <row r="446" spans="1:60">
      <c r="A446" t="s">
        <v>1126</v>
      </c>
      <c r="B446" t="s">
        <v>82</v>
      </c>
      <c r="C446" t="s">
        <v>406</v>
      </c>
      <c r="D446" t="s">
        <v>84</v>
      </c>
      <c r="E446" s="2" t="str">
        <f>HYPERLINK("capsilon://?command=openfolder&amp;siteaddress=FAM.docvelocity-na8.net&amp;folderid=FX0D3AC7D1-51EA-80AA-7E59-956BA1ECB3AB","FX22066989")</f>
        <v>FX22066989</v>
      </c>
      <c r="F446" t="s">
        <v>19</v>
      </c>
      <c r="G446" t="s">
        <v>19</v>
      </c>
      <c r="H446" t="s">
        <v>85</v>
      </c>
      <c r="I446" t="s">
        <v>1127</v>
      </c>
      <c r="J446">
        <v>21</v>
      </c>
      <c r="K446" t="s">
        <v>87</v>
      </c>
      <c r="L446" t="s">
        <v>88</v>
      </c>
      <c r="M446" t="s">
        <v>89</v>
      </c>
      <c r="N446">
        <v>2</v>
      </c>
      <c r="O446" s="1">
        <v>44764.703321759262</v>
      </c>
      <c r="P446" s="1">
        <v>44764.793379629627</v>
      </c>
      <c r="Q446">
        <v>7427</v>
      </c>
      <c r="R446">
        <v>354</v>
      </c>
      <c r="S446" t="b">
        <v>0</v>
      </c>
      <c r="T446" t="s">
        <v>90</v>
      </c>
      <c r="U446" t="b">
        <v>0</v>
      </c>
      <c r="V446" t="s">
        <v>128</v>
      </c>
      <c r="W446" s="1">
        <v>44764.726550925923</v>
      </c>
      <c r="X446">
        <v>72</v>
      </c>
      <c r="Y446">
        <v>10</v>
      </c>
      <c r="Z446">
        <v>0</v>
      </c>
      <c r="AA446">
        <v>10</v>
      </c>
      <c r="AB446">
        <v>0</v>
      </c>
      <c r="AC446">
        <v>0</v>
      </c>
      <c r="AD446">
        <v>11</v>
      </c>
      <c r="AE446">
        <v>0</v>
      </c>
      <c r="AF446">
        <v>0</v>
      </c>
      <c r="AG446">
        <v>0</v>
      </c>
      <c r="AH446" t="s">
        <v>130</v>
      </c>
      <c r="AI446" s="1">
        <v>44764.793379629627</v>
      </c>
      <c r="AJ446">
        <v>18</v>
      </c>
      <c r="AK446">
        <v>0</v>
      </c>
      <c r="AL446">
        <v>0</v>
      </c>
      <c r="AM446">
        <v>0</v>
      </c>
      <c r="AN446">
        <v>10</v>
      </c>
      <c r="AO446">
        <v>0</v>
      </c>
      <c r="AP446">
        <v>11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1053</v>
      </c>
      <c r="BG446">
        <v>129</v>
      </c>
      <c r="BH446" t="s">
        <v>275</v>
      </c>
    </row>
    <row r="447" spans="1:60">
      <c r="A447" t="s">
        <v>1128</v>
      </c>
      <c r="B447" t="s">
        <v>82</v>
      </c>
      <c r="C447" t="s">
        <v>1114</v>
      </c>
      <c r="D447" t="s">
        <v>84</v>
      </c>
      <c r="E447" s="2" t="str">
        <f>HYPERLINK("capsilon://?command=openfolder&amp;siteaddress=FAM.docvelocity-na8.net&amp;folderid=FX68E38B43-0C6C-2D74-9779-0CEB49DAA336","FX211212086")</f>
        <v>FX211212086</v>
      </c>
      <c r="F447" t="s">
        <v>19</v>
      </c>
      <c r="G447" t="s">
        <v>19</v>
      </c>
      <c r="H447" t="s">
        <v>85</v>
      </c>
      <c r="I447" t="s">
        <v>1125</v>
      </c>
      <c r="J447">
        <v>0</v>
      </c>
      <c r="K447" t="s">
        <v>87</v>
      </c>
      <c r="L447" t="s">
        <v>88</v>
      </c>
      <c r="M447" t="s">
        <v>89</v>
      </c>
      <c r="N447">
        <v>2</v>
      </c>
      <c r="O447" s="1">
        <v>44764.732997685183</v>
      </c>
      <c r="P447" s="1">
        <v>44764.79315972222</v>
      </c>
      <c r="Q447">
        <v>4801</v>
      </c>
      <c r="R447">
        <v>397</v>
      </c>
      <c r="S447" t="b">
        <v>0</v>
      </c>
      <c r="T447" t="s">
        <v>90</v>
      </c>
      <c r="U447" t="b">
        <v>1</v>
      </c>
      <c r="V447" t="s">
        <v>105</v>
      </c>
      <c r="W447" s="1">
        <v>44764.735567129632</v>
      </c>
      <c r="X447">
        <v>221</v>
      </c>
      <c r="Y447">
        <v>37</v>
      </c>
      <c r="Z447">
        <v>0</v>
      </c>
      <c r="AA447">
        <v>37</v>
      </c>
      <c r="AB447">
        <v>0</v>
      </c>
      <c r="AC447">
        <v>27</v>
      </c>
      <c r="AD447">
        <v>-37</v>
      </c>
      <c r="AE447">
        <v>0</v>
      </c>
      <c r="AF447">
        <v>0</v>
      </c>
      <c r="AG447">
        <v>0</v>
      </c>
      <c r="AH447" t="s">
        <v>130</v>
      </c>
      <c r="AI447" s="1">
        <v>44764.79315972222</v>
      </c>
      <c r="AJ447">
        <v>176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-37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1053</v>
      </c>
      <c r="BG447">
        <v>86</v>
      </c>
      <c r="BH447" t="s">
        <v>94</v>
      </c>
    </row>
    <row r="448" spans="1:60">
      <c r="A448" t="s">
        <v>1129</v>
      </c>
      <c r="B448" t="s">
        <v>82</v>
      </c>
      <c r="C448" t="s">
        <v>1130</v>
      </c>
      <c r="D448" t="s">
        <v>84</v>
      </c>
      <c r="E448" s="2" t="str">
        <f>HYPERLINK("capsilon://?command=openfolder&amp;siteaddress=FAM.docvelocity-na8.net&amp;folderid=FX5DDC24B6-F188-67A8-A1D7-11CA876D3BD0","FX22071175")</f>
        <v>FX22071175</v>
      </c>
      <c r="F448" t="s">
        <v>19</v>
      </c>
      <c r="G448" t="s">
        <v>19</v>
      </c>
      <c r="H448" t="s">
        <v>85</v>
      </c>
      <c r="I448" t="s">
        <v>1131</v>
      </c>
      <c r="J448">
        <v>65</v>
      </c>
      <c r="K448" t="s">
        <v>87</v>
      </c>
      <c r="L448" t="s">
        <v>88</v>
      </c>
      <c r="M448" t="s">
        <v>89</v>
      </c>
      <c r="N448">
        <v>2</v>
      </c>
      <c r="O448" s="1">
        <v>44764.845543981479</v>
      </c>
      <c r="P448" s="1">
        <v>44764.934652777774</v>
      </c>
      <c r="Q448">
        <v>6975</v>
      </c>
      <c r="R448">
        <v>724</v>
      </c>
      <c r="S448" t="b">
        <v>0</v>
      </c>
      <c r="T448" t="s">
        <v>90</v>
      </c>
      <c r="U448" t="b">
        <v>0</v>
      </c>
      <c r="V448" t="s">
        <v>1132</v>
      </c>
      <c r="W448" s="1">
        <v>44764.888541666667</v>
      </c>
      <c r="X448">
        <v>408</v>
      </c>
      <c r="Y448">
        <v>65</v>
      </c>
      <c r="Z448">
        <v>0</v>
      </c>
      <c r="AA448">
        <v>65</v>
      </c>
      <c r="AB448">
        <v>0</v>
      </c>
      <c r="AC448">
        <v>8</v>
      </c>
      <c r="AD448">
        <v>0</v>
      </c>
      <c r="AE448">
        <v>0</v>
      </c>
      <c r="AF448">
        <v>0</v>
      </c>
      <c r="AG448">
        <v>0</v>
      </c>
      <c r="AH448" t="s">
        <v>402</v>
      </c>
      <c r="AI448" s="1">
        <v>44764.934652777774</v>
      </c>
      <c r="AJ448">
        <v>118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1053</v>
      </c>
      <c r="BG448">
        <v>128</v>
      </c>
      <c r="BH448" t="s">
        <v>275</v>
      </c>
    </row>
    <row r="449" spans="1:60">
      <c r="A449" t="s">
        <v>1133</v>
      </c>
      <c r="B449" t="s">
        <v>82</v>
      </c>
      <c r="C449" t="s">
        <v>1134</v>
      </c>
      <c r="D449" t="s">
        <v>84</v>
      </c>
      <c r="E449" s="2" t="str">
        <f>HYPERLINK("capsilon://?command=openfolder&amp;siteaddress=FAM.docvelocity-na8.net&amp;folderid=FX17F10E5E-2E12-3F88-7539-9BBDE5724CC3","FX22065132")</f>
        <v>FX22065132</v>
      </c>
      <c r="F449" t="s">
        <v>19</v>
      </c>
      <c r="G449" t="s">
        <v>19</v>
      </c>
      <c r="H449" t="s">
        <v>85</v>
      </c>
      <c r="I449" t="s">
        <v>1135</v>
      </c>
      <c r="J449">
        <v>85</v>
      </c>
      <c r="K449" t="s">
        <v>87</v>
      </c>
      <c r="L449" t="s">
        <v>88</v>
      </c>
      <c r="M449" t="s">
        <v>89</v>
      </c>
      <c r="N449">
        <v>2</v>
      </c>
      <c r="O449" s="1">
        <v>44747.494340277779</v>
      </c>
      <c r="P449" s="1">
        <v>44747.578229166669</v>
      </c>
      <c r="Q449">
        <v>5802</v>
      </c>
      <c r="R449">
        <v>1446</v>
      </c>
      <c r="S449" t="b">
        <v>0</v>
      </c>
      <c r="T449" t="s">
        <v>90</v>
      </c>
      <c r="U449" t="b">
        <v>0</v>
      </c>
      <c r="V449" t="s">
        <v>128</v>
      </c>
      <c r="W449" s="1">
        <v>44747.52547453704</v>
      </c>
      <c r="X449">
        <v>1179</v>
      </c>
      <c r="Y449">
        <v>44</v>
      </c>
      <c r="Z449">
        <v>0</v>
      </c>
      <c r="AA449">
        <v>44</v>
      </c>
      <c r="AB449">
        <v>0</v>
      </c>
      <c r="AC449">
        <v>22</v>
      </c>
      <c r="AD449">
        <v>41</v>
      </c>
      <c r="AE449">
        <v>0</v>
      </c>
      <c r="AF449">
        <v>0</v>
      </c>
      <c r="AG449">
        <v>0</v>
      </c>
      <c r="AH449" t="s">
        <v>92</v>
      </c>
      <c r="AI449" s="1">
        <v>44747.578229166669</v>
      </c>
      <c r="AJ449">
        <v>254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41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914</v>
      </c>
      <c r="BG449">
        <v>120</v>
      </c>
      <c r="BH449" t="s">
        <v>275</v>
      </c>
    </row>
    <row r="450" spans="1:60">
      <c r="A450" t="s">
        <v>1136</v>
      </c>
      <c r="B450" t="s">
        <v>82</v>
      </c>
      <c r="C450" t="s">
        <v>899</v>
      </c>
      <c r="D450" t="s">
        <v>84</v>
      </c>
      <c r="E450" s="2" t="str">
        <f>HYPERLINK("capsilon://?command=openfolder&amp;siteaddress=FAM.docvelocity-na8.net&amp;folderid=FX72FA85D8-F344-EFEC-1260-0EFA0CD87B78","FX22065410")</f>
        <v>FX22065410</v>
      </c>
      <c r="F450" t="s">
        <v>19</v>
      </c>
      <c r="G450" t="s">
        <v>19</v>
      </c>
      <c r="H450" t="s">
        <v>85</v>
      </c>
      <c r="I450" t="s">
        <v>1050</v>
      </c>
      <c r="J450">
        <v>132</v>
      </c>
      <c r="K450" t="s">
        <v>87</v>
      </c>
      <c r="L450" t="s">
        <v>88</v>
      </c>
      <c r="M450" t="s">
        <v>89</v>
      </c>
      <c r="N450">
        <v>2</v>
      </c>
      <c r="O450" s="1">
        <v>44747.494502314818</v>
      </c>
      <c r="P450" s="1">
        <v>44747.56150462963</v>
      </c>
      <c r="Q450">
        <v>4316</v>
      </c>
      <c r="R450">
        <v>1473</v>
      </c>
      <c r="S450" t="b">
        <v>0</v>
      </c>
      <c r="T450" t="s">
        <v>90</v>
      </c>
      <c r="U450" t="b">
        <v>1</v>
      </c>
      <c r="V450" t="s">
        <v>128</v>
      </c>
      <c r="W450" s="1">
        <v>44747.511817129627</v>
      </c>
      <c r="X450">
        <v>998</v>
      </c>
      <c r="Y450">
        <v>104</v>
      </c>
      <c r="Z450">
        <v>0</v>
      </c>
      <c r="AA450">
        <v>104</v>
      </c>
      <c r="AB450">
        <v>0</v>
      </c>
      <c r="AC450">
        <v>24</v>
      </c>
      <c r="AD450">
        <v>28</v>
      </c>
      <c r="AE450">
        <v>0</v>
      </c>
      <c r="AF450">
        <v>0</v>
      </c>
      <c r="AG450">
        <v>0</v>
      </c>
      <c r="AH450" t="s">
        <v>92</v>
      </c>
      <c r="AI450" s="1">
        <v>44747.56150462963</v>
      </c>
      <c r="AJ450">
        <v>464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28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914</v>
      </c>
      <c r="BG450">
        <v>96</v>
      </c>
      <c r="BH450" t="s">
        <v>94</v>
      </c>
    </row>
    <row r="451" spans="1:60">
      <c r="A451" t="s">
        <v>1137</v>
      </c>
      <c r="B451" t="s">
        <v>82</v>
      </c>
      <c r="C451" t="s">
        <v>1134</v>
      </c>
      <c r="D451" t="s">
        <v>84</v>
      </c>
      <c r="E451" s="2" t="str">
        <f>HYPERLINK("capsilon://?command=openfolder&amp;siteaddress=FAM.docvelocity-na8.net&amp;folderid=FX17F10E5E-2E12-3F88-7539-9BBDE5724CC3","FX22065132")</f>
        <v>FX22065132</v>
      </c>
      <c r="F451" t="s">
        <v>19</v>
      </c>
      <c r="G451" t="s">
        <v>19</v>
      </c>
      <c r="H451" t="s">
        <v>85</v>
      </c>
      <c r="I451" t="s">
        <v>1138</v>
      </c>
      <c r="J451">
        <v>64</v>
      </c>
      <c r="K451" t="s">
        <v>87</v>
      </c>
      <c r="L451" t="s">
        <v>88</v>
      </c>
      <c r="M451" t="s">
        <v>89</v>
      </c>
      <c r="N451">
        <v>2</v>
      </c>
      <c r="O451" s="1">
        <v>44747.494652777779</v>
      </c>
      <c r="P451" s="1">
        <v>44747.581666666665</v>
      </c>
      <c r="Q451">
        <v>6685</v>
      </c>
      <c r="R451">
        <v>833</v>
      </c>
      <c r="S451" t="b">
        <v>0</v>
      </c>
      <c r="T451" t="s">
        <v>90</v>
      </c>
      <c r="U451" t="b">
        <v>0</v>
      </c>
      <c r="V451" t="s">
        <v>819</v>
      </c>
      <c r="W451" s="1">
        <v>44747.535115740742</v>
      </c>
      <c r="X451">
        <v>508</v>
      </c>
      <c r="Y451">
        <v>44</v>
      </c>
      <c r="Z451">
        <v>0</v>
      </c>
      <c r="AA451">
        <v>44</v>
      </c>
      <c r="AB451">
        <v>0</v>
      </c>
      <c r="AC451">
        <v>19</v>
      </c>
      <c r="AD451">
        <v>20</v>
      </c>
      <c r="AE451">
        <v>0</v>
      </c>
      <c r="AF451">
        <v>0</v>
      </c>
      <c r="AG451">
        <v>0</v>
      </c>
      <c r="AH451" t="s">
        <v>92</v>
      </c>
      <c r="AI451" s="1">
        <v>44747.581666666665</v>
      </c>
      <c r="AJ451">
        <v>296</v>
      </c>
      <c r="AK451">
        <v>1</v>
      </c>
      <c r="AL451">
        <v>0</v>
      </c>
      <c r="AM451">
        <v>1</v>
      </c>
      <c r="AN451">
        <v>5</v>
      </c>
      <c r="AO451">
        <v>1</v>
      </c>
      <c r="AP451">
        <v>19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914</v>
      </c>
      <c r="BG451">
        <v>125</v>
      </c>
      <c r="BH451" t="s">
        <v>275</v>
      </c>
    </row>
    <row r="452" spans="1:60">
      <c r="A452" t="s">
        <v>1139</v>
      </c>
      <c r="B452" t="s">
        <v>82</v>
      </c>
      <c r="C452" t="s">
        <v>1134</v>
      </c>
      <c r="D452" t="s">
        <v>84</v>
      </c>
      <c r="E452" s="2" t="str">
        <f>HYPERLINK("capsilon://?command=openfolder&amp;siteaddress=FAM.docvelocity-na8.net&amp;folderid=FX17F10E5E-2E12-3F88-7539-9BBDE5724CC3","FX22065132")</f>
        <v>FX22065132</v>
      </c>
      <c r="F452" t="s">
        <v>19</v>
      </c>
      <c r="G452" t="s">
        <v>19</v>
      </c>
      <c r="H452" t="s">
        <v>85</v>
      </c>
      <c r="I452" t="s">
        <v>1140</v>
      </c>
      <c r="J452">
        <v>92</v>
      </c>
      <c r="K452" t="s">
        <v>87</v>
      </c>
      <c r="L452" t="s">
        <v>88</v>
      </c>
      <c r="M452" t="s">
        <v>89</v>
      </c>
      <c r="N452">
        <v>2</v>
      </c>
      <c r="O452" s="1">
        <v>44747.494675925926</v>
      </c>
      <c r="P452" s="1">
        <v>44747.583298611113</v>
      </c>
      <c r="Q452">
        <v>7080</v>
      </c>
      <c r="R452">
        <v>577</v>
      </c>
      <c r="S452" t="b">
        <v>0</v>
      </c>
      <c r="T452" t="s">
        <v>90</v>
      </c>
      <c r="U452" t="b">
        <v>0</v>
      </c>
      <c r="V452" t="s">
        <v>819</v>
      </c>
      <c r="W452" s="1">
        <v>44747.540185185186</v>
      </c>
      <c r="X452">
        <v>437</v>
      </c>
      <c r="Y452">
        <v>54</v>
      </c>
      <c r="Z452">
        <v>0</v>
      </c>
      <c r="AA452">
        <v>54</v>
      </c>
      <c r="AB452">
        <v>0</v>
      </c>
      <c r="AC452">
        <v>29</v>
      </c>
      <c r="AD452">
        <v>38</v>
      </c>
      <c r="AE452">
        <v>0</v>
      </c>
      <c r="AF452">
        <v>0</v>
      </c>
      <c r="AG452">
        <v>0</v>
      </c>
      <c r="AH452" t="s">
        <v>92</v>
      </c>
      <c r="AI452" s="1">
        <v>44747.583298611113</v>
      </c>
      <c r="AJ452">
        <v>140</v>
      </c>
      <c r="AK452">
        <v>1</v>
      </c>
      <c r="AL452">
        <v>0</v>
      </c>
      <c r="AM452">
        <v>1</v>
      </c>
      <c r="AN452">
        <v>5</v>
      </c>
      <c r="AO452">
        <v>1</v>
      </c>
      <c r="AP452">
        <v>37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914</v>
      </c>
      <c r="BG452">
        <v>127</v>
      </c>
      <c r="BH452" t="s">
        <v>275</v>
      </c>
    </row>
    <row r="453" spans="1:60">
      <c r="A453" t="s">
        <v>1141</v>
      </c>
      <c r="B453" t="s">
        <v>82</v>
      </c>
      <c r="C453" t="s">
        <v>1134</v>
      </c>
      <c r="D453" t="s">
        <v>84</v>
      </c>
      <c r="E453" s="2" t="str">
        <f>HYPERLINK("capsilon://?command=openfolder&amp;siteaddress=FAM.docvelocity-na8.net&amp;folderid=FX17F10E5E-2E12-3F88-7539-9BBDE5724CC3","FX22065132")</f>
        <v>FX22065132</v>
      </c>
      <c r="F453" t="s">
        <v>19</v>
      </c>
      <c r="G453" t="s">
        <v>19</v>
      </c>
      <c r="H453" t="s">
        <v>85</v>
      </c>
      <c r="I453" t="s">
        <v>1142</v>
      </c>
      <c r="J453">
        <v>87</v>
      </c>
      <c r="K453" t="s">
        <v>87</v>
      </c>
      <c r="L453" t="s">
        <v>88</v>
      </c>
      <c r="M453" t="s">
        <v>89</v>
      </c>
      <c r="N453">
        <v>2</v>
      </c>
      <c r="O453" s="1">
        <v>44747.494849537034</v>
      </c>
      <c r="P453" s="1">
        <v>44747.584606481483</v>
      </c>
      <c r="Q453">
        <v>7342</v>
      </c>
      <c r="R453">
        <v>413</v>
      </c>
      <c r="S453" t="b">
        <v>0</v>
      </c>
      <c r="T453" t="s">
        <v>90</v>
      </c>
      <c r="U453" t="b">
        <v>0</v>
      </c>
      <c r="V453" t="s">
        <v>819</v>
      </c>
      <c r="W453" s="1">
        <v>44747.543680555558</v>
      </c>
      <c r="X453">
        <v>301</v>
      </c>
      <c r="Y453">
        <v>44</v>
      </c>
      <c r="Z453">
        <v>0</v>
      </c>
      <c r="AA453">
        <v>44</v>
      </c>
      <c r="AB453">
        <v>0</v>
      </c>
      <c r="AC453">
        <v>19</v>
      </c>
      <c r="AD453">
        <v>43</v>
      </c>
      <c r="AE453">
        <v>0</v>
      </c>
      <c r="AF453">
        <v>0</v>
      </c>
      <c r="AG453">
        <v>0</v>
      </c>
      <c r="AH453" t="s">
        <v>92</v>
      </c>
      <c r="AI453" s="1">
        <v>44747.584606481483</v>
      </c>
      <c r="AJ453">
        <v>112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43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914</v>
      </c>
      <c r="BG453">
        <v>129</v>
      </c>
      <c r="BH453" t="s">
        <v>275</v>
      </c>
    </row>
    <row r="454" spans="1:60">
      <c r="A454" t="s">
        <v>1143</v>
      </c>
      <c r="B454" t="s">
        <v>82</v>
      </c>
      <c r="C454" t="s">
        <v>1134</v>
      </c>
      <c r="D454" t="s">
        <v>84</v>
      </c>
      <c r="E454" s="2" t="str">
        <f>HYPERLINK("capsilon://?command=openfolder&amp;siteaddress=FAM.docvelocity-na8.net&amp;folderid=FX17F10E5E-2E12-3F88-7539-9BBDE5724CC3","FX22065132")</f>
        <v>FX22065132</v>
      </c>
      <c r="F454" t="s">
        <v>19</v>
      </c>
      <c r="G454" t="s">
        <v>19</v>
      </c>
      <c r="H454" t="s">
        <v>85</v>
      </c>
      <c r="I454" t="s">
        <v>1144</v>
      </c>
      <c r="J454">
        <v>84</v>
      </c>
      <c r="K454" t="s">
        <v>87</v>
      </c>
      <c r="L454" t="s">
        <v>88</v>
      </c>
      <c r="M454" t="s">
        <v>89</v>
      </c>
      <c r="N454">
        <v>2</v>
      </c>
      <c r="O454" s="1">
        <v>44747.494942129626</v>
      </c>
      <c r="P454" s="1">
        <v>44747.59134259259</v>
      </c>
      <c r="Q454">
        <v>6992</v>
      </c>
      <c r="R454">
        <v>1337</v>
      </c>
      <c r="S454" t="b">
        <v>0</v>
      </c>
      <c r="T454" t="s">
        <v>90</v>
      </c>
      <c r="U454" t="b">
        <v>0</v>
      </c>
      <c r="V454" t="s">
        <v>128</v>
      </c>
      <c r="W454" s="1">
        <v>44747.550509259258</v>
      </c>
      <c r="X454">
        <v>756</v>
      </c>
      <c r="Y454">
        <v>49</v>
      </c>
      <c r="Z454">
        <v>0</v>
      </c>
      <c r="AA454">
        <v>49</v>
      </c>
      <c r="AB454">
        <v>0</v>
      </c>
      <c r="AC454">
        <v>21</v>
      </c>
      <c r="AD454">
        <v>35</v>
      </c>
      <c r="AE454">
        <v>0</v>
      </c>
      <c r="AF454">
        <v>0</v>
      </c>
      <c r="AG454">
        <v>0</v>
      </c>
      <c r="AH454" t="s">
        <v>92</v>
      </c>
      <c r="AI454" s="1">
        <v>44747.59134259259</v>
      </c>
      <c r="AJ454">
        <v>581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35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914</v>
      </c>
      <c r="BG454">
        <v>138</v>
      </c>
      <c r="BH454" t="s">
        <v>275</v>
      </c>
    </row>
    <row r="455" spans="1:60">
      <c r="A455" t="s">
        <v>1145</v>
      </c>
      <c r="B455" t="s">
        <v>82</v>
      </c>
      <c r="C455" t="s">
        <v>1134</v>
      </c>
      <c r="D455" t="s">
        <v>84</v>
      </c>
      <c r="E455" s="2" t="str">
        <f>HYPERLINK("capsilon://?command=openfolder&amp;siteaddress=FAM.docvelocity-na8.net&amp;folderid=FX17F10E5E-2E12-3F88-7539-9BBDE5724CC3","FX22065132")</f>
        <v>FX22065132</v>
      </c>
      <c r="F455" t="s">
        <v>19</v>
      </c>
      <c r="G455" t="s">
        <v>19</v>
      </c>
      <c r="H455" t="s">
        <v>85</v>
      </c>
      <c r="I455" t="s">
        <v>1146</v>
      </c>
      <c r="J455">
        <v>89</v>
      </c>
      <c r="K455" t="s">
        <v>87</v>
      </c>
      <c r="L455" t="s">
        <v>88</v>
      </c>
      <c r="M455" t="s">
        <v>89</v>
      </c>
      <c r="N455">
        <v>2</v>
      </c>
      <c r="O455" s="1">
        <v>44747.495150462964</v>
      </c>
      <c r="P455" s="1">
        <v>44747.593333333331</v>
      </c>
      <c r="Q455">
        <v>7810</v>
      </c>
      <c r="R455">
        <v>673</v>
      </c>
      <c r="S455" t="b">
        <v>0</v>
      </c>
      <c r="T455" t="s">
        <v>90</v>
      </c>
      <c r="U455" t="b">
        <v>0</v>
      </c>
      <c r="V455" t="s">
        <v>819</v>
      </c>
      <c r="W455" s="1">
        <v>44747.549502314818</v>
      </c>
      <c r="X455">
        <v>502</v>
      </c>
      <c r="Y455">
        <v>49</v>
      </c>
      <c r="Z455">
        <v>0</v>
      </c>
      <c r="AA455">
        <v>49</v>
      </c>
      <c r="AB455">
        <v>0</v>
      </c>
      <c r="AC455">
        <v>19</v>
      </c>
      <c r="AD455">
        <v>40</v>
      </c>
      <c r="AE455">
        <v>0</v>
      </c>
      <c r="AF455">
        <v>0</v>
      </c>
      <c r="AG455">
        <v>0</v>
      </c>
      <c r="AH455" t="s">
        <v>92</v>
      </c>
      <c r="AI455" s="1">
        <v>44747.593333333331</v>
      </c>
      <c r="AJ455">
        <v>171</v>
      </c>
      <c r="AK455">
        <v>1</v>
      </c>
      <c r="AL455">
        <v>0</v>
      </c>
      <c r="AM455">
        <v>1</v>
      </c>
      <c r="AN455">
        <v>0</v>
      </c>
      <c r="AO455">
        <v>1</v>
      </c>
      <c r="AP455">
        <v>39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914</v>
      </c>
      <c r="BG455">
        <v>141</v>
      </c>
      <c r="BH455" t="s">
        <v>275</v>
      </c>
    </row>
    <row r="456" spans="1:60">
      <c r="A456" t="s">
        <v>1147</v>
      </c>
      <c r="B456" t="s">
        <v>82</v>
      </c>
      <c r="C456" t="s">
        <v>1134</v>
      </c>
      <c r="D456" t="s">
        <v>84</v>
      </c>
      <c r="E456" s="2" t="str">
        <f>HYPERLINK("capsilon://?command=openfolder&amp;siteaddress=FAM.docvelocity-na8.net&amp;folderid=FX17F10E5E-2E12-3F88-7539-9BBDE5724CC3","FX22065132")</f>
        <v>FX22065132</v>
      </c>
      <c r="F456" t="s">
        <v>19</v>
      </c>
      <c r="G456" t="s">
        <v>19</v>
      </c>
      <c r="H456" t="s">
        <v>85</v>
      </c>
      <c r="I456" t="s">
        <v>1148</v>
      </c>
      <c r="J456">
        <v>66</v>
      </c>
      <c r="K456" t="s">
        <v>87</v>
      </c>
      <c r="L456" t="s">
        <v>88</v>
      </c>
      <c r="M456" t="s">
        <v>89</v>
      </c>
      <c r="N456">
        <v>2</v>
      </c>
      <c r="O456" s="1">
        <v>44747.49554398148</v>
      </c>
      <c r="P456" s="1">
        <v>44747.594722222224</v>
      </c>
      <c r="Q456">
        <v>8263</v>
      </c>
      <c r="R456">
        <v>306</v>
      </c>
      <c r="S456" t="b">
        <v>0</v>
      </c>
      <c r="T456" t="s">
        <v>90</v>
      </c>
      <c r="U456" t="b">
        <v>0</v>
      </c>
      <c r="V456" t="s">
        <v>819</v>
      </c>
      <c r="W456" s="1">
        <v>44747.551180555558</v>
      </c>
      <c r="X456">
        <v>144</v>
      </c>
      <c r="Y456">
        <v>52</v>
      </c>
      <c r="Z456">
        <v>0</v>
      </c>
      <c r="AA456">
        <v>52</v>
      </c>
      <c r="AB456">
        <v>0</v>
      </c>
      <c r="AC456">
        <v>2</v>
      </c>
      <c r="AD456">
        <v>14</v>
      </c>
      <c r="AE456">
        <v>0</v>
      </c>
      <c r="AF456">
        <v>0</v>
      </c>
      <c r="AG456">
        <v>0</v>
      </c>
      <c r="AH456" t="s">
        <v>92</v>
      </c>
      <c r="AI456" s="1">
        <v>44747.594722222224</v>
      </c>
      <c r="AJ456">
        <v>119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14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914</v>
      </c>
      <c r="BG456">
        <v>142</v>
      </c>
      <c r="BH456" t="s">
        <v>275</v>
      </c>
    </row>
    <row r="457" spans="1:60">
      <c r="A457" t="s">
        <v>1149</v>
      </c>
      <c r="B457" t="s">
        <v>82</v>
      </c>
      <c r="C457" t="s">
        <v>814</v>
      </c>
      <c r="D457" t="s">
        <v>84</v>
      </c>
      <c r="E457" s="2" t="str">
        <f>HYPERLINK("capsilon://?command=openfolder&amp;siteaddress=FAM.docvelocity-na8.net&amp;folderid=FXBB803DB1-BF11-8C7A-64D9-4F951A5613D9","FX22065641")</f>
        <v>FX22065641</v>
      </c>
      <c r="F457" t="s">
        <v>19</v>
      </c>
      <c r="G457" t="s">
        <v>19</v>
      </c>
      <c r="H457" t="s">
        <v>85</v>
      </c>
      <c r="I457" t="s">
        <v>1150</v>
      </c>
      <c r="J457">
        <v>30</v>
      </c>
      <c r="K457" t="s">
        <v>87</v>
      </c>
      <c r="L457" t="s">
        <v>88</v>
      </c>
      <c r="M457" t="s">
        <v>89</v>
      </c>
      <c r="N457">
        <v>2</v>
      </c>
      <c r="O457" s="1">
        <v>44767.34002314815</v>
      </c>
      <c r="P457" s="1">
        <v>44767.386944444443</v>
      </c>
      <c r="Q457">
        <v>3789</v>
      </c>
      <c r="R457">
        <v>265</v>
      </c>
      <c r="S457" t="b">
        <v>0</v>
      </c>
      <c r="T457" t="s">
        <v>90</v>
      </c>
      <c r="U457" t="b">
        <v>0</v>
      </c>
      <c r="V457" t="s">
        <v>188</v>
      </c>
      <c r="W457" s="1">
        <v>44767.382916666669</v>
      </c>
      <c r="X457">
        <v>95</v>
      </c>
      <c r="Y457">
        <v>10</v>
      </c>
      <c r="Z457">
        <v>0</v>
      </c>
      <c r="AA457">
        <v>10</v>
      </c>
      <c r="AB457">
        <v>0</v>
      </c>
      <c r="AC457">
        <v>1</v>
      </c>
      <c r="AD457">
        <v>20</v>
      </c>
      <c r="AE457">
        <v>0</v>
      </c>
      <c r="AF457">
        <v>0</v>
      </c>
      <c r="AG457">
        <v>0</v>
      </c>
      <c r="AH457" t="s">
        <v>193</v>
      </c>
      <c r="AI457" s="1">
        <v>44767.386944444443</v>
      </c>
      <c r="AJ457">
        <v>154</v>
      </c>
      <c r="AK457">
        <v>1</v>
      </c>
      <c r="AL457">
        <v>0</v>
      </c>
      <c r="AM457">
        <v>1</v>
      </c>
      <c r="AN457">
        <v>0</v>
      </c>
      <c r="AO457">
        <v>1</v>
      </c>
      <c r="AP457">
        <v>19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1151</v>
      </c>
      <c r="BG457">
        <v>67</v>
      </c>
      <c r="BH457" t="s">
        <v>94</v>
      </c>
    </row>
    <row r="458" spans="1:60">
      <c r="A458" t="s">
        <v>1152</v>
      </c>
      <c r="B458" t="s">
        <v>82</v>
      </c>
      <c r="C458" t="s">
        <v>814</v>
      </c>
      <c r="D458" t="s">
        <v>84</v>
      </c>
      <c r="E458" s="2" t="str">
        <f>HYPERLINK("capsilon://?command=openfolder&amp;siteaddress=FAM.docvelocity-na8.net&amp;folderid=FXBB803DB1-BF11-8C7A-64D9-4F951A5613D9","FX22065641")</f>
        <v>FX22065641</v>
      </c>
      <c r="F458" t="s">
        <v>19</v>
      </c>
      <c r="G458" t="s">
        <v>19</v>
      </c>
      <c r="H458" t="s">
        <v>85</v>
      </c>
      <c r="I458" t="s">
        <v>1153</v>
      </c>
      <c r="J458">
        <v>0</v>
      </c>
      <c r="K458" t="s">
        <v>87</v>
      </c>
      <c r="L458" t="s">
        <v>88</v>
      </c>
      <c r="M458" t="s">
        <v>89</v>
      </c>
      <c r="N458">
        <v>1</v>
      </c>
      <c r="O458" s="1">
        <v>44767.358368055553</v>
      </c>
      <c r="P458" s="1">
        <v>44767.385046296295</v>
      </c>
      <c r="Q458">
        <v>2121</v>
      </c>
      <c r="R458">
        <v>184</v>
      </c>
      <c r="S458" t="b">
        <v>0</v>
      </c>
      <c r="T458" t="s">
        <v>90</v>
      </c>
      <c r="U458" t="b">
        <v>0</v>
      </c>
      <c r="V458" t="s">
        <v>188</v>
      </c>
      <c r="W458" s="1">
        <v>44767.385046296295</v>
      </c>
      <c r="X458">
        <v>184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37</v>
      </c>
      <c r="AF458">
        <v>0</v>
      </c>
      <c r="AG458">
        <v>5</v>
      </c>
      <c r="AH458" t="s">
        <v>90</v>
      </c>
      <c r="AI458" t="s">
        <v>90</v>
      </c>
      <c r="AJ458" t="s">
        <v>90</v>
      </c>
      <c r="AK458" t="s">
        <v>90</v>
      </c>
      <c r="AL458" t="s">
        <v>90</v>
      </c>
      <c r="AM458" t="s">
        <v>90</v>
      </c>
      <c r="AN458" t="s">
        <v>90</v>
      </c>
      <c r="AO458" t="s">
        <v>90</v>
      </c>
      <c r="AP458" t="s">
        <v>90</v>
      </c>
      <c r="AQ458" t="s">
        <v>90</v>
      </c>
      <c r="AR458" t="s">
        <v>90</v>
      </c>
      <c r="AS458" t="s">
        <v>90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1151</v>
      </c>
      <c r="BG458">
        <v>38</v>
      </c>
      <c r="BH458" t="s">
        <v>94</v>
      </c>
    </row>
    <row r="459" spans="1:60">
      <c r="A459" t="s">
        <v>1154</v>
      </c>
      <c r="B459" t="s">
        <v>82</v>
      </c>
      <c r="C459" t="s">
        <v>406</v>
      </c>
      <c r="D459" t="s">
        <v>84</v>
      </c>
      <c r="E459" s="2" t="str">
        <f>HYPERLINK("capsilon://?command=openfolder&amp;siteaddress=FAM.docvelocity-na8.net&amp;folderid=FX0D3AC7D1-51EA-80AA-7E59-956BA1ECB3AB","FX22066989")</f>
        <v>FX22066989</v>
      </c>
      <c r="F459" t="s">
        <v>19</v>
      </c>
      <c r="G459" t="s">
        <v>19</v>
      </c>
      <c r="H459" t="s">
        <v>85</v>
      </c>
      <c r="I459" t="s">
        <v>1155</v>
      </c>
      <c r="J459">
        <v>0</v>
      </c>
      <c r="K459" t="s">
        <v>87</v>
      </c>
      <c r="L459" t="s">
        <v>88</v>
      </c>
      <c r="M459" t="s">
        <v>89</v>
      </c>
      <c r="N459">
        <v>1</v>
      </c>
      <c r="O459" s="1">
        <v>44767.361631944441</v>
      </c>
      <c r="P459" s="1">
        <v>44767.386666666665</v>
      </c>
      <c r="Q459">
        <v>2024</v>
      </c>
      <c r="R459">
        <v>139</v>
      </c>
      <c r="S459" t="b">
        <v>0</v>
      </c>
      <c r="T459" t="s">
        <v>90</v>
      </c>
      <c r="U459" t="b">
        <v>0</v>
      </c>
      <c r="V459" t="s">
        <v>188</v>
      </c>
      <c r="W459" s="1">
        <v>44767.386666666665</v>
      </c>
      <c r="X459">
        <v>139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37</v>
      </c>
      <c r="AF459">
        <v>0</v>
      </c>
      <c r="AG459">
        <v>5</v>
      </c>
      <c r="AH459" t="s">
        <v>90</v>
      </c>
      <c r="AI459" t="s">
        <v>90</v>
      </c>
      <c r="AJ459" t="s">
        <v>90</v>
      </c>
      <c r="AK459" t="s">
        <v>90</v>
      </c>
      <c r="AL459" t="s">
        <v>90</v>
      </c>
      <c r="AM459" t="s">
        <v>90</v>
      </c>
      <c r="AN459" t="s">
        <v>90</v>
      </c>
      <c r="AO459" t="s">
        <v>90</v>
      </c>
      <c r="AP459" t="s">
        <v>90</v>
      </c>
      <c r="AQ459" t="s">
        <v>90</v>
      </c>
      <c r="AR459" t="s">
        <v>90</v>
      </c>
      <c r="AS459" t="s">
        <v>90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1151</v>
      </c>
      <c r="BG459">
        <v>36</v>
      </c>
      <c r="BH459" t="s">
        <v>94</v>
      </c>
    </row>
    <row r="460" spans="1:60">
      <c r="A460" t="s">
        <v>1156</v>
      </c>
      <c r="B460" t="s">
        <v>82</v>
      </c>
      <c r="C460" t="s">
        <v>814</v>
      </c>
      <c r="D460" t="s">
        <v>84</v>
      </c>
      <c r="E460" s="2" t="str">
        <f>HYPERLINK("capsilon://?command=openfolder&amp;siteaddress=FAM.docvelocity-na8.net&amp;folderid=FXBB803DB1-BF11-8C7A-64D9-4F951A5613D9","FX22065641")</f>
        <v>FX22065641</v>
      </c>
      <c r="F460" t="s">
        <v>19</v>
      </c>
      <c r="G460" t="s">
        <v>19</v>
      </c>
      <c r="H460" t="s">
        <v>85</v>
      </c>
      <c r="I460" t="s">
        <v>1153</v>
      </c>
      <c r="J460">
        <v>0</v>
      </c>
      <c r="K460" t="s">
        <v>87</v>
      </c>
      <c r="L460" t="s">
        <v>88</v>
      </c>
      <c r="M460" t="s">
        <v>89</v>
      </c>
      <c r="N460">
        <v>2</v>
      </c>
      <c r="O460" s="1">
        <v>44767.385416666664</v>
      </c>
      <c r="P460" s="1">
        <v>44767.395555555559</v>
      </c>
      <c r="Q460">
        <v>136</v>
      </c>
      <c r="R460">
        <v>740</v>
      </c>
      <c r="S460" t="b">
        <v>0</v>
      </c>
      <c r="T460" t="s">
        <v>90</v>
      </c>
      <c r="U460" t="b">
        <v>1</v>
      </c>
      <c r="V460" t="s">
        <v>188</v>
      </c>
      <c r="W460" s="1">
        <v>44767.391215277778</v>
      </c>
      <c r="X460">
        <v>392</v>
      </c>
      <c r="Y460">
        <v>111</v>
      </c>
      <c r="Z460">
        <v>0</v>
      </c>
      <c r="AA460">
        <v>111</v>
      </c>
      <c r="AB460">
        <v>74</v>
      </c>
      <c r="AC460">
        <v>74</v>
      </c>
      <c r="AD460">
        <v>-111</v>
      </c>
      <c r="AE460">
        <v>0</v>
      </c>
      <c r="AF460">
        <v>0</v>
      </c>
      <c r="AG460">
        <v>0</v>
      </c>
      <c r="AH460" t="s">
        <v>193</v>
      </c>
      <c r="AI460" s="1">
        <v>44767.395555555559</v>
      </c>
      <c r="AJ460">
        <v>348</v>
      </c>
      <c r="AK460">
        <v>1</v>
      </c>
      <c r="AL460">
        <v>0</v>
      </c>
      <c r="AM460">
        <v>1</v>
      </c>
      <c r="AN460">
        <v>74</v>
      </c>
      <c r="AO460">
        <v>1</v>
      </c>
      <c r="AP460">
        <v>-112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1151</v>
      </c>
      <c r="BG460">
        <v>14</v>
      </c>
      <c r="BH460" t="s">
        <v>94</v>
      </c>
    </row>
    <row r="461" spans="1:60">
      <c r="A461" t="s">
        <v>1157</v>
      </c>
      <c r="B461" t="s">
        <v>82</v>
      </c>
      <c r="C461" t="s">
        <v>406</v>
      </c>
      <c r="D461" t="s">
        <v>84</v>
      </c>
      <c r="E461" s="2" t="str">
        <f>HYPERLINK("capsilon://?command=openfolder&amp;siteaddress=FAM.docvelocity-na8.net&amp;folderid=FX0D3AC7D1-51EA-80AA-7E59-956BA1ECB3AB","FX22066989")</f>
        <v>FX22066989</v>
      </c>
      <c r="F461" t="s">
        <v>19</v>
      </c>
      <c r="G461" t="s">
        <v>19</v>
      </c>
      <c r="H461" t="s">
        <v>85</v>
      </c>
      <c r="I461" t="s">
        <v>1155</v>
      </c>
      <c r="J461">
        <v>0</v>
      </c>
      <c r="K461" t="s">
        <v>87</v>
      </c>
      <c r="L461" t="s">
        <v>88</v>
      </c>
      <c r="M461" t="s">
        <v>89</v>
      </c>
      <c r="N461">
        <v>2</v>
      </c>
      <c r="O461" s="1">
        <v>44767.387048611112</v>
      </c>
      <c r="P461" s="1">
        <v>44767.44195601852</v>
      </c>
      <c r="Q461">
        <v>3813</v>
      </c>
      <c r="R461">
        <v>931</v>
      </c>
      <c r="S461" t="b">
        <v>0</v>
      </c>
      <c r="T461" t="s">
        <v>90</v>
      </c>
      <c r="U461" t="b">
        <v>1</v>
      </c>
      <c r="V461" t="s">
        <v>188</v>
      </c>
      <c r="W461" s="1">
        <v>44767.395208333335</v>
      </c>
      <c r="X461">
        <v>344</v>
      </c>
      <c r="Y461">
        <v>111</v>
      </c>
      <c r="Z461">
        <v>0</v>
      </c>
      <c r="AA461">
        <v>111</v>
      </c>
      <c r="AB461">
        <v>74</v>
      </c>
      <c r="AC461">
        <v>74</v>
      </c>
      <c r="AD461">
        <v>-111</v>
      </c>
      <c r="AE461">
        <v>0</v>
      </c>
      <c r="AF461">
        <v>0</v>
      </c>
      <c r="AG461">
        <v>0</v>
      </c>
      <c r="AH461" t="s">
        <v>305</v>
      </c>
      <c r="AI461" s="1">
        <v>44767.44195601852</v>
      </c>
      <c r="AJ461">
        <v>460</v>
      </c>
      <c r="AK461">
        <v>0</v>
      </c>
      <c r="AL461">
        <v>0</v>
      </c>
      <c r="AM461">
        <v>0</v>
      </c>
      <c r="AN461">
        <v>74</v>
      </c>
      <c r="AO461">
        <v>0</v>
      </c>
      <c r="AP461">
        <v>-111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1151</v>
      </c>
      <c r="BG461">
        <v>79</v>
      </c>
      <c r="BH461" t="s">
        <v>94</v>
      </c>
    </row>
    <row r="462" spans="1:60">
      <c r="A462" t="s">
        <v>1158</v>
      </c>
      <c r="B462" t="s">
        <v>82</v>
      </c>
      <c r="C462" t="s">
        <v>782</v>
      </c>
      <c r="D462" t="s">
        <v>84</v>
      </c>
      <c r="E462" s="2" t="str">
        <f>HYPERLINK("capsilon://?command=openfolder&amp;siteaddress=FAM.docvelocity-na8.net&amp;folderid=FXAD69EB6F-3227-A927-349E-247624D9B7BF","FX22065920")</f>
        <v>FX22065920</v>
      </c>
      <c r="F462" t="s">
        <v>19</v>
      </c>
      <c r="G462" t="s">
        <v>19</v>
      </c>
      <c r="H462" t="s">
        <v>85</v>
      </c>
      <c r="I462" t="s">
        <v>1159</v>
      </c>
      <c r="J462">
        <v>21</v>
      </c>
      <c r="K462" t="s">
        <v>87</v>
      </c>
      <c r="L462" t="s">
        <v>88</v>
      </c>
      <c r="M462" t="s">
        <v>89</v>
      </c>
      <c r="N462">
        <v>2</v>
      </c>
      <c r="O462" s="1">
        <v>44767.401736111111</v>
      </c>
      <c r="P462" s="1">
        <v>44767.438842592594</v>
      </c>
      <c r="Q462">
        <v>3159</v>
      </c>
      <c r="R462">
        <v>47</v>
      </c>
      <c r="S462" t="b">
        <v>0</v>
      </c>
      <c r="T462" t="s">
        <v>90</v>
      </c>
      <c r="U462" t="b">
        <v>0</v>
      </c>
      <c r="V462" t="s">
        <v>188</v>
      </c>
      <c r="W462" s="1">
        <v>44767.417233796295</v>
      </c>
      <c r="X462">
        <v>18</v>
      </c>
      <c r="Y462">
        <v>0</v>
      </c>
      <c r="Z462">
        <v>0</v>
      </c>
      <c r="AA462">
        <v>0</v>
      </c>
      <c r="AB462">
        <v>10</v>
      </c>
      <c r="AC462">
        <v>0</v>
      </c>
      <c r="AD462">
        <v>21</v>
      </c>
      <c r="AE462">
        <v>0</v>
      </c>
      <c r="AF462">
        <v>0</v>
      </c>
      <c r="AG462">
        <v>0</v>
      </c>
      <c r="AH462" t="s">
        <v>184</v>
      </c>
      <c r="AI462" s="1">
        <v>44767.438842592594</v>
      </c>
      <c r="AJ462">
        <v>29</v>
      </c>
      <c r="AK462">
        <v>0</v>
      </c>
      <c r="AL462">
        <v>0</v>
      </c>
      <c r="AM462">
        <v>0</v>
      </c>
      <c r="AN462">
        <v>10</v>
      </c>
      <c r="AO462">
        <v>0</v>
      </c>
      <c r="AP462">
        <v>21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1151</v>
      </c>
      <c r="BG462">
        <v>53</v>
      </c>
      <c r="BH462" t="s">
        <v>94</v>
      </c>
    </row>
    <row r="463" spans="1:60">
      <c r="A463" t="s">
        <v>1160</v>
      </c>
      <c r="B463" t="s">
        <v>82</v>
      </c>
      <c r="C463" t="s">
        <v>1057</v>
      </c>
      <c r="D463" t="s">
        <v>84</v>
      </c>
      <c r="E463" s="2" t="str">
        <f>HYPERLINK("capsilon://?command=openfolder&amp;siteaddress=FAM.docvelocity-na8.net&amp;folderid=FX00E57AFD-D185-2140-0131-EF8E16265F5C","FX2207836")</f>
        <v>FX2207836</v>
      </c>
      <c r="F463" t="s">
        <v>19</v>
      </c>
      <c r="G463" t="s">
        <v>19</v>
      </c>
      <c r="H463" t="s">
        <v>85</v>
      </c>
      <c r="I463" t="s">
        <v>1161</v>
      </c>
      <c r="J463">
        <v>67</v>
      </c>
      <c r="K463" t="s">
        <v>87</v>
      </c>
      <c r="L463" t="s">
        <v>88</v>
      </c>
      <c r="M463" t="s">
        <v>89</v>
      </c>
      <c r="N463">
        <v>2</v>
      </c>
      <c r="O463" s="1">
        <v>44767.404305555552</v>
      </c>
      <c r="P463" s="1">
        <v>44767.440451388888</v>
      </c>
      <c r="Q463">
        <v>2796</v>
      </c>
      <c r="R463">
        <v>327</v>
      </c>
      <c r="S463" t="b">
        <v>0</v>
      </c>
      <c r="T463" t="s">
        <v>90</v>
      </c>
      <c r="U463" t="b">
        <v>0</v>
      </c>
      <c r="V463" t="s">
        <v>188</v>
      </c>
      <c r="W463" s="1">
        <v>44767.419351851851</v>
      </c>
      <c r="X463">
        <v>182</v>
      </c>
      <c r="Y463">
        <v>52</v>
      </c>
      <c r="Z463">
        <v>0</v>
      </c>
      <c r="AA463">
        <v>52</v>
      </c>
      <c r="AB463">
        <v>0</v>
      </c>
      <c r="AC463">
        <v>13</v>
      </c>
      <c r="AD463">
        <v>15</v>
      </c>
      <c r="AE463">
        <v>0</v>
      </c>
      <c r="AF463">
        <v>0</v>
      </c>
      <c r="AG463">
        <v>0</v>
      </c>
      <c r="AH463" t="s">
        <v>184</v>
      </c>
      <c r="AI463" s="1">
        <v>44767.440451388888</v>
      </c>
      <c r="AJ463">
        <v>138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15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1151</v>
      </c>
      <c r="BG463">
        <v>52</v>
      </c>
      <c r="BH463" t="s">
        <v>94</v>
      </c>
    </row>
    <row r="464" spans="1:60">
      <c r="A464" t="s">
        <v>1162</v>
      </c>
      <c r="B464" t="s">
        <v>82</v>
      </c>
      <c r="C464" t="s">
        <v>1163</v>
      </c>
      <c r="D464" t="s">
        <v>84</v>
      </c>
      <c r="E464" s="2" t="str">
        <f>HYPERLINK("capsilon://?command=openfolder&amp;siteaddress=FAM.docvelocity-na8.net&amp;folderid=FX4F399974-E614-6F5C-9B0E-18DC07BF6B36","FX22061836")</f>
        <v>FX22061836</v>
      </c>
      <c r="F464" t="s">
        <v>19</v>
      </c>
      <c r="G464" t="s">
        <v>19</v>
      </c>
      <c r="H464" t="s">
        <v>85</v>
      </c>
      <c r="I464" t="s">
        <v>1164</v>
      </c>
      <c r="J464">
        <v>67</v>
      </c>
      <c r="K464" t="s">
        <v>87</v>
      </c>
      <c r="L464" t="s">
        <v>88</v>
      </c>
      <c r="M464" t="s">
        <v>89</v>
      </c>
      <c r="N464">
        <v>2</v>
      </c>
      <c r="O464" s="1">
        <v>44767.438321759262</v>
      </c>
      <c r="P464" s="1">
        <v>44767.459467592591</v>
      </c>
      <c r="Q464">
        <v>1779</v>
      </c>
      <c r="R464">
        <v>48</v>
      </c>
      <c r="S464" t="b">
        <v>0</v>
      </c>
      <c r="T464" t="s">
        <v>90</v>
      </c>
      <c r="U464" t="b">
        <v>0</v>
      </c>
      <c r="V464" t="s">
        <v>188</v>
      </c>
      <c r="W464" s="1">
        <v>44767.445868055554</v>
      </c>
      <c r="X464">
        <v>19</v>
      </c>
      <c r="Y464">
        <v>0</v>
      </c>
      <c r="Z464">
        <v>0</v>
      </c>
      <c r="AA464">
        <v>0</v>
      </c>
      <c r="AB464">
        <v>52</v>
      </c>
      <c r="AC464">
        <v>0</v>
      </c>
      <c r="AD464">
        <v>67</v>
      </c>
      <c r="AE464">
        <v>0</v>
      </c>
      <c r="AF464">
        <v>0</v>
      </c>
      <c r="AG464">
        <v>0</v>
      </c>
      <c r="AH464" t="s">
        <v>193</v>
      </c>
      <c r="AI464" s="1">
        <v>44767.459467592591</v>
      </c>
      <c r="AJ464">
        <v>29</v>
      </c>
      <c r="AK464">
        <v>0</v>
      </c>
      <c r="AL464">
        <v>0</v>
      </c>
      <c r="AM464">
        <v>0</v>
      </c>
      <c r="AN464">
        <v>52</v>
      </c>
      <c r="AO464">
        <v>0</v>
      </c>
      <c r="AP464">
        <v>67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1151</v>
      </c>
      <c r="BG464">
        <v>30</v>
      </c>
      <c r="BH464" t="s">
        <v>94</v>
      </c>
    </row>
    <row r="465" spans="1:60">
      <c r="A465" t="s">
        <v>1165</v>
      </c>
      <c r="B465" t="s">
        <v>82</v>
      </c>
      <c r="C465" t="s">
        <v>1166</v>
      </c>
      <c r="D465" t="s">
        <v>84</v>
      </c>
      <c r="E465" s="2" t="str">
        <f>HYPERLINK("capsilon://?command=openfolder&amp;siteaddress=FAM.docvelocity-na8.net&amp;folderid=FXA05891EC-7771-6C40-C078-9CECF819EF52","FX22074311")</f>
        <v>FX22074311</v>
      </c>
      <c r="F465" t="s">
        <v>19</v>
      </c>
      <c r="G465" t="s">
        <v>19</v>
      </c>
      <c r="H465" t="s">
        <v>85</v>
      </c>
      <c r="I465" t="s">
        <v>1167</v>
      </c>
      <c r="J465">
        <v>201</v>
      </c>
      <c r="K465" t="s">
        <v>87</v>
      </c>
      <c r="L465" t="s">
        <v>88</v>
      </c>
      <c r="M465" t="s">
        <v>89</v>
      </c>
      <c r="N465">
        <v>2</v>
      </c>
      <c r="O465" s="1">
        <v>44767.442488425928</v>
      </c>
      <c r="P465" s="1">
        <v>44767.462129629632</v>
      </c>
      <c r="Q465">
        <v>1172</v>
      </c>
      <c r="R465">
        <v>525</v>
      </c>
      <c r="S465" t="b">
        <v>0</v>
      </c>
      <c r="T465" t="s">
        <v>90</v>
      </c>
      <c r="U465" t="b">
        <v>0</v>
      </c>
      <c r="V465" t="s">
        <v>188</v>
      </c>
      <c r="W465" s="1">
        <v>44767.449305555558</v>
      </c>
      <c r="X465">
        <v>296</v>
      </c>
      <c r="Y465">
        <v>156</v>
      </c>
      <c r="Z465">
        <v>0</v>
      </c>
      <c r="AA465">
        <v>156</v>
      </c>
      <c r="AB465">
        <v>0</v>
      </c>
      <c r="AC465">
        <v>8</v>
      </c>
      <c r="AD465">
        <v>45</v>
      </c>
      <c r="AE465">
        <v>0</v>
      </c>
      <c r="AF465">
        <v>0</v>
      </c>
      <c r="AG465">
        <v>0</v>
      </c>
      <c r="AH465" t="s">
        <v>193</v>
      </c>
      <c r="AI465" s="1">
        <v>44767.462129629632</v>
      </c>
      <c r="AJ465">
        <v>229</v>
      </c>
      <c r="AK465">
        <v>3</v>
      </c>
      <c r="AL465">
        <v>0</v>
      </c>
      <c r="AM465">
        <v>3</v>
      </c>
      <c r="AN465">
        <v>0</v>
      </c>
      <c r="AO465">
        <v>3</v>
      </c>
      <c r="AP465">
        <v>42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1151</v>
      </c>
      <c r="BG465">
        <v>28</v>
      </c>
      <c r="BH465" t="s">
        <v>94</v>
      </c>
    </row>
    <row r="466" spans="1:60">
      <c r="A466" t="s">
        <v>1168</v>
      </c>
      <c r="B466" t="s">
        <v>82</v>
      </c>
      <c r="C466" t="s">
        <v>1166</v>
      </c>
      <c r="D466" t="s">
        <v>84</v>
      </c>
      <c r="E466" s="2" t="str">
        <f>HYPERLINK("capsilon://?command=openfolder&amp;siteaddress=FAM.docvelocity-na8.net&amp;folderid=FXA05891EC-7771-6C40-C078-9CECF819EF52","FX22074311")</f>
        <v>FX22074311</v>
      </c>
      <c r="F466" t="s">
        <v>19</v>
      </c>
      <c r="G466" t="s">
        <v>19</v>
      </c>
      <c r="H466" t="s">
        <v>85</v>
      </c>
      <c r="I466" t="s">
        <v>1169</v>
      </c>
      <c r="J466">
        <v>67</v>
      </c>
      <c r="K466" t="s">
        <v>87</v>
      </c>
      <c r="L466" t="s">
        <v>88</v>
      </c>
      <c r="M466" t="s">
        <v>89</v>
      </c>
      <c r="N466">
        <v>2</v>
      </c>
      <c r="O466" s="1">
        <v>44767.459814814814</v>
      </c>
      <c r="P466" s="1">
        <v>44767.475092592591</v>
      </c>
      <c r="Q466">
        <v>1084</v>
      </c>
      <c r="R466">
        <v>236</v>
      </c>
      <c r="S466" t="b">
        <v>0</v>
      </c>
      <c r="T466" t="s">
        <v>90</v>
      </c>
      <c r="U466" t="b">
        <v>0</v>
      </c>
      <c r="V466" t="s">
        <v>188</v>
      </c>
      <c r="W466" s="1">
        <v>44767.473298611112</v>
      </c>
      <c r="X466">
        <v>117</v>
      </c>
      <c r="Y466">
        <v>52</v>
      </c>
      <c r="Z466">
        <v>0</v>
      </c>
      <c r="AA466">
        <v>52</v>
      </c>
      <c r="AB466">
        <v>0</v>
      </c>
      <c r="AC466">
        <v>1</v>
      </c>
      <c r="AD466">
        <v>15</v>
      </c>
      <c r="AE466">
        <v>0</v>
      </c>
      <c r="AF466">
        <v>0</v>
      </c>
      <c r="AG466">
        <v>0</v>
      </c>
      <c r="AH466" t="s">
        <v>193</v>
      </c>
      <c r="AI466" s="1">
        <v>44767.475092592591</v>
      </c>
      <c r="AJ466">
        <v>107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14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1151</v>
      </c>
      <c r="BG466">
        <v>22</v>
      </c>
      <c r="BH466" t="s">
        <v>94</v>
      </c>
    </row>
    <row r="467" spans="1:60">
      <c r="A467" t="s">
        <v>1170</v>
      </c>
      <c r="B467" t="s">
        <v>82</v>
      </c>
      <c r="C467" t="s">
        <v>1166</v>
      </c>
      <c r="D467" t="s">
        <v>84</v>
      </c>
      <c r="E467" s="2" t="str">
        <f>HYPERLINK("capsilon://?command=openfolder&amp;siteaddress=FAM.docvelocity-na8.net&amp;folderid=FXA05891EC-7771-6C40-C078-9CECF819EF52","FX22074311")</f>
        <v>FX22074311</v>
      </c>
      <c r="F467" t="s">
        <v>19</v>
      </c>
      <c r="G467" t="s">
        <v>19</v>
      </c>
      <c r="H467" t="s">
        <v>85</v>
      </c>
      <c r="I467" t="s">
        <v>1171</v>
      </c>
      <c r="J467">
        <v>67</v>
      </c>
      <c r="K467" t="s">
        <v>87</v>
      </c>
      <c r="L467" t="s">
        <v>88</v>
      </c>
      <c r="M467" t="s">
        <v>89</v>
      </c>
      <c r="N467">
        <v>2</v>
      </c>
      <c r="O467" s="1">
        <v>44767.460300925923</v>
      </c>
      <c r="P467" s="1">
        <v>44767.475393518522</v>
      </c>
      <c r="Q467">
        <v>1222</v>
      </c>
      <c r="R467">
        <v>82</v>
      </c>
      <c r="S467" t="b">
        <v>0</v>
      </c>
      <c r="T467" t="s">
        <v>90</v>
      </c>
      <c r="U467" t="b">
        <v>0</v>
      </c>
      <c r="V467" t="s">
        <v>188</v>
      </c>
      <c r="W467" s="1">
        <v>44767.473969907405</v>
      </c>
      <c r="X467">
        <v>57</v>
      </c>
      <c r="Y467">
        <v>52</v>
      </c>
      <c r="Z467">
        <v>0</v>
      </c>
      <c r="AA467">
        <v>52</v>
      </c>
      <c r="AB467">
        <v>0</v>
      </c>
      <c r="AC467">
        <v>1</v>
      </c>
      <c r="AD467">
        <v>15</v>
      </c>
      <c r="AE467">
        <v>0</v>
      </c>
      <c r="AF467">
        <v>0</v>
      </c>
      <c r="AG467">
        <v>0</v>
      </c>
      <c r="AH467" t="s">
        <v>193</v>
      </c>
      <c r="AI467" s="1">
        <v>44767.475393518522</v>
      </c>
      <c r="AJ467">
        <v>25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15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1151</v>
      </c>
      <c r="BG467">
        <v>21</v>
      </c>
      <c r="BH467" t="s">
        <v>94</v>
      </c>
    </row>
    <row r="468" spans="1:60">
      <c r="A468" t="s">
        <v>1172</v>
      </c>
      <c r="B468" t="s">
        <v>82</v>
      </c>
      <c r="C468" t="s">
        <v>1166</v>
      </c>
      <c r="D468" t="s">
        <v>84</v>
      </c>
      <c r="E468" s="2" t="str">
        <f>HYPERLINK("capsilon://?command=openfolder&amp;siteaddress=FAM.docvelocity-na8.net&amp;folderid=FXA05891EC-7771-6C40-C078-9CECF819EF52","FX22074311")</f>
        <v>FX22074311</v>
      </c>
      <c r="F468" t="s">
        <v>19</v>
      </c>
      <c r="G468" t="s">
        <v>19</v>
      </c>
      <c r="H468" t="s">
        <v>85</v>
      </c>
      <c r="I468" t="s">
        <v>1173</v>
      </c>
      <c r="J468">
        <v>67</v>
      </c>
      <c r="K468" t="s">
        <v>87</v>
      </c>
      <c r="L468" t="s">
        <v>88</v>
      </c>
      <c r="M468" t="s">
        <v>89</v>
      </c>
      <c r="N468">
        <v>2</v>
      </c>
      <c r="O468" s="1">
        <v>44767.460879629631</v>
      </c>
      <c r="P468" s="1">
        <v>44767.476018518515</v>
      </c>
      <c r="Q468">
        <v>1173</v>
      </c>
      <c r="R468">
        <v>135</v>
      </c>
      <c r="S468" t="b">
        <v>0</v>
      </c>
      <c r="T468" t="s">
        <v>90</v>
      </c>
      <c r="U468" t="b">
        <v>0</v>
      </c>
      <c r="V468" t="s">
        <v>188</v>
      </c>
      <c r="W468" s="1">
        <v>44767.474930555552</v>
      </c>
      <c r="X468">
        <v>82</v>
      </c>
      <c r="Y468">
        <v>52</v>
      </c>
      <c r="Z468">
        <v>0</v>
      </c>
      <c r="AA468">
        <v>52</v>
      </c>
      <c r="AB468">
        <v>0</v>
      </c>
      <c r="AC468">
        <v>3</v>
      </c>
      <c r="AD468">
        <v>15</v>
      </c>
      <c r="AE468">
        <v>0</v>
      </c>
      <c r="AF468">
        <v>0</v>
      </c>
      <c r="AG468">
        <v>0</v>
      </c>
      <c r="AH468" t="s">
        <v>193</v>
      </c>
      <c r="AI468" s="1">
        <v>44767.476018518515</v>
      </c>
      <c r="AJ468">
        <v>53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15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1151</v>
      </c>
      <c r="BG468">
        <v>21</v>
      </c>
      <c r="BH468" t="s">
        <v>94</v>
      </c>
    </row>
    <row r="469" spans="1:60">
      <c r="A469" t="s">
        <v>1174</v>
      </c>
      <c r="B469" t="s">
        <v>82</v>
      </c>
      <c r="C469" t="s">
        <v>992</v>
      </c>
      <c r="D469" t="s">
        <v>84</v>
      </c>
      <c r="E469" s="2" t="str">
        <f>HYPERLINK("capsilon://?command=openfolder&amp;siteaddress=FAM.docvelocity-na8.net&amp;folderid=FX5035B300-8A91-CA8C-3C4F-5164A8C3BBF3","FX2207911")</f>
        <v>FX2207911</v>
      </c>
      <c r="F469" t="s">
        <v>19</v>
      </c>
      <c r="G469" t="s">
        <v>19</v>
      </c>
      <c r="H469" t="s">
        <v>85</v>
      </c>
      <c r="I469" t="s">
        <v>1175</v>
      </c>
      <c r="J469">
        <v>75</v>
      </c>
      <c r="K469" t="s">
        <v>87</v>
      </c>
      <c r="L469" t="s">
        <v>88</v>
      </c>
      <c r="M469" t="s">
        <v>89</v>
      </c>
      <c r="N469">
        <v>2</v>
      </c>
      <c r="O469" s="1">
        <v>44767.464131944442</v>
      </c>
      <c r="P469" s="1">
        <v>44767.518009259256</v>
      </c>
      <c r="Q469">
        <v>4265</v>
      </c>
      <c r="R469">
        <v>390</v>
      </c>
      <c r="S469" t="b">
        <v>0</v>
      </c>
      <c r="T469" t="s">
        <v>90</v>
      </c>
      <c r="U469" t="b">
        <v>0</v>
      </c>
      <c r="V469" t="s">
        <v>128</v>
      </c>
      <c r="W469" s="1">
        <v>44767.494305555556</v>
      </c>
      <c r="X469">
        <v>157</v>
      </c>
      <c r="Y469">
        <v>48</v>
      </c>
      <c r="Z469">
        <v>0</v>
      </c>
      <c r="AA469">
        <v>48</v>
      </c>
      <c r="AB469">
        <v>0</v>
      </c>
      <c r="AC469">
        <v>8</v>
      </c>
      <c r="AD469">
        <v>27</v>
      </c>
      <c r="AE469">
        <v>0</v>
      </c>
      <c r="AF469">
        <v>0</v>
      </c>
      <c r="AG469">
        <v>0</v>
      </c>
      <c r="AH469" t="s">
        <v>130</v>
      </c>
      <c r="AI469" s="1">
        <v>44767.518009259256</v>
      </c>
      <c r="AJ469">
        <v>205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27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1151</v>
      </c>
      <c r="BG469">
        <v>77</v>
      </c>
      <c r="BH469" t="s">
        <v>94</v>
      </c>
    </row>
    <row r="470" spans="1:60">
      <c r="A470" t="s">
        <v>1176</v>
      </c>
      <c r="B470" t="s">
        <v>82</v>
      </c>
      <c r="C470" t="s">
        <v>992</v>
      </c>
      <c r="D470" t="s">
        <v>84</v>
      </c>
      <c r="E470" s="2" t="str">
        <f>HYPERLINK("capsilon://?command=openfolder&amp;siteaddress=FAM.docvelocity-na8.net&amp;folderid=FX5035B300-8A91-CA8C-3C4F-5164A8C3BBF3","FX2207911")</f>
        <v>FX2207911</v>
      </c>
      <c r="F470" t="s">
        <v>19</v>
      </c>
      <c r="G470" t="s">
        <v>19</v>
      </c>
      <c r="H470" t="s">
        <v>85</v>
      </c>
      <c r="I470" t="s">
        <v>1177</v>
      </c>
      <c r="J470">
        <v>75</v>
      </c>
      <c r="K470" t="s">
        <v>87</v>
      </c>
      <c r="L470" t="s">
        <v>88</v>
      </c>
      <c r="M470" t="s">
        <v>89</v>
      </c>
      <c r="N470">
        <v>2</v>
      </c>
      <c r="O470" s="1">
        <v>44767.464525462965</v>
      </c>
      <c r="P470" s="1">
        <v>44767.519456018519</v>
      </c>
      <c r="Q470">
        <v>4442</v>
      </c>
      <c r="R470">
        <v>304</v>
      </c>
      <c r="S470" t="b">
        <v>0</v>
      </c>
      <c r="T470" t="s">
        <v>90</v>
      </c>
      <c r="U470" t="b">
        <v>0</v>
      </c>
      <c r="V470" t="s">
        <v>128</v>
      </c>
      <c r="W470" s="1">
        <v>44767.496400462966</v>
      </c>
      <c r="X470">
        <v>180</v>
      </c>
      <c r="Y470">
        <v>48</v>
      </c>
      <c r="Z470">
        <v>0</v>
      </c>
      <c r="AA470">
        <v>48</v>
      </c>
      <c r="AB470">
        <v>0</v>
      </c>
      <c r="AC470">
        <v>4</v>
      </c>
      <c r="AD470">
        <v>27</v>
      </c>
      <c r="AE470">
        <v>0</v>
      </c>
      <c r="AF470">
        <v>0</v>
      </c>
      <c r="AG470">
        <v>0</v>
      </c>
      <c r="AH470" t="s">
        <v>130</v>
      </c>
      <c r="AI470" s="1">
        <v>44767.519456018519</v>
      </c>
      <c r="AJ470">
        <v>124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27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1151</v>
      </c>
      <c r="BG470">
        <v>79</v>
      </c>
      <c r="BH470" t="s">
        <v>94</v>
      </c>
    </row>
    <row r="471" spans="1:60">
      <c r="A471" t="s">
        <v>1178</v>
      </c>
      <c r="B471" t="s">
        <v>82</v>
      </c>
      <c r="C471" t="s">
        <v>1179</v>
      </c>
      <c r="D471" t="s">
        <v>84</v>
      </c>
      <c r="E471" s="2" t="str">
        <f>HYPERLINK("capsilon://?command=openfolder&amp;siteaddress=FAM.docvelocity-na8.net&amp;folderid=FX7AA3C69E-B975-EFCD-24B4-6C8F471D069D","FX22071322")</f>
        <v>FX22071322</v>
      </c>
      <c r="F471" t="s">
        <v>19</v>
      </c>
      <c r="G471" t="s">
        <v>19</v>
      </c>
      <c r="H471" t="s">
        <v>85</v>
      </c>
      <c r="I471" t="s">
        <v>1180</v>
      </c>
      <c r="J471">
        <v>67</v>
      </c>
      <c r="K471" t="s">
        <v>87</v>
      </c>
      <c r="L471" t="s">
        <v>88</v>
      </c>
      <c r="M471" t="s">
        <v>89</v>
      </c>
      <c r="N471">
        <v>2</v>
      </c>
      <c r="O471" s="1">
        <v>44767.557210648149</v>
      </c>
      <c r="P471" s="1">
        <v>44767.659467592595</v>
      </c>
      <c r="Q471">
        <v>7616</v>
      </c>
      <c r="R471">
        <v>1219</v>
      </c>
      <c r="S471" t="b">
        <v>0</v>
      </c>
      <c r="T471" t="s">
        <v>90</v>
      </c>
      <c r="U471" t="b">
        <v>0</v>
      </c>
      <c r="V471" t="s">
        <v>128</v>
      </c>
      <c r="W471" s="1">
        <v>44767.576319444444</v>
      </c>
      <c r="X471">
        <v>761</v>
      </c>
      <c r="Y471">
        <v>52</v>
      </c>
      <c r="Z471">
        <v>0</v>
      </c>
      <c r="AA471">
        <v>52</v>
      </c>
      <c r="AB471">
        <v>0</v>
      </c>
      <c r="AC471">
        <v>27</v>
      </c>
      <c r="AD471">
        <v>15</v>
      </c>
      <c r="AE471">
        <v>0</v>
      </c>
      <c r="AF471">
        <v>0</v>
      </c>
      <c r="AG471">
        <v>0</v>
      </c>
      <c r="AH471" t="s">
        <v>309</v>
      </c>
      <c r="AI471" s="1">
        <v>44767.659467592595</v>
      </c>
      <c r="AJ471">
        <v>458</v>
      </c>
      <c r="AK471">
        <v>3</v>
      </c>
      <c r="AL471">
        <v>0</v>
      </c>
      <c r="AM471">
        <v>3</v>
      </c>
      <c r="AN471">
        <v>0</v>
      </c>
      <c r="AO471">
        <v>3</v>
      </c>
      <c r="AP471">
        <v>12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1151</v>
      </c>
      <c r="BG471">
        <v>147</v>
      </c>
      <c r="BH471" t="s">
        <v>275</v>
      </c>
    </row>
    <row r="472" spans="1:60">
      <c r="A472" t="s">
        <v>1181</v>
      </c>
      <c r="B472" t="s">
        <v>82</v>
      </c>
      <c r="C472" t="s">
        <v>1179</v>
      </c>
      <c r="D472" t="s">
        <v>84</v>
      </c>
      <c r="E472" s="2" t="str">
        <f>HYPERLINK("capsilon://?command=openfolder&amp;siteaddress=FAM.docvelocity-na8.net&amp;folderid=FX7AA3C69E-B975-EFCD-24B4-6C8F471D069D","FX22071322")</f>
        <v>FX22071322</v>
      </c>
      <c r="F472" t="s">
        <v>19</v>
      </c>
      <c r="G472" t="s">
        <v>19</v>
      </c>
      <c r="H472" t="s">
        <v>85</v>
      </c>
      <c r="I472" t="s">
        <v>1182</v>
      </c>
      <c r="J472">
        <v>67</v>
      </c>
      <c r="K472" t="s">
        <v>87</v>
      </c>
      <c r="L472" t="s">
        <v>88</v>
      </c>
      <c r="M472" t="s">
        <v>89</v>
      </c>
      <c r="N472">
        <v>2</v>
      </c>
      <c r="O472" s="1">
        <v>44767.55736111111</v>
      </c>
      <c r="P472" s="1">
        <v>44767.677361111113</v>
      </c>
      <c r="Q472">
        <v>8540</v>
      </c>
      <c r="R472">
        <v>1828</v>
      </c>
      <c r="S472" t="b">
        <v>0</v>
      </c>
      <c r="T472" t="s">
        <v>90</v>
      </c>
      <c r="U472" t="b">
        <v>0</v>
      </c>
      <c r="V472" t="s">
        <v>128</v>
      </c>
      <c r="W472" s="1">
        <v>44767.579606481479</v>
      </c>
      <c r="X472">
        <v>283</v>
      </c>
      <c r="Y472">
        <v>52</v>
      </c>
      <c r="Z472">
        <v>0</v>
      </c>
      <c r="AA472">
        <v>52</v>
      </c>
      <c r="AB472">
        <v>0</v>
      </c>
      <c r="AC472">
        <v>24</v>
      </c>
      <c r="AD472">
        <v>15</v>
      </c>
      <c r="AE472">
        <v>0</v>
      </c>
      <c r="AF472">
        <v>0</v>
      </c>
      <c r="AG472">
        <v>0</v>
      </c>
      <c r="AH472" t="s">
        <v>309</v>
      </c>
      <c r="AI472" s="1">
        <v>44767.677361111113</v>
      </c>
      <c r="AJ472">
        <v>1545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15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1151</v>
      </c>
      <c r="BG472">
        <v>172</v>
      </c>
      <c r="BH472" t="s">
        <v>275</v>
      </c>
    </row>
    <row r="473" spans="1:60">
      <c r="A473" t="s">
        <v>1183</v>
      </c>
      <c r="B473" t="s">
        <v>82</v>
      </c>
      <c r="C473" t="s">
        <v>1184</v>
      </c>
      <c r="D473" t="s">
        <v>84</v>
      </c>
      <c r="E473" s="2" t="str">
        <f>HYPERLINK("capsilon://?command=openfolder&amp;siteaddress=FAM.docvelocity-na8.net&amp;folderid=FX9FC6BBB2-E7C1-5317-D137-E9546B2C5436","FX22069084")</f>
        <v>FX22069084</v>
      </c>
      <c r="F473" t="s">
        <v>19</v>
      </c>
      <c r="G473" t="s">
        <v>19</v>
      </c>
      <c r="H473" t="s">
        <v>85</v>
      </c>
      <c r="I473" t="s">
        <v>1185</v>
      </c>
      <c r="J473">
        <v>396</v>
      </c>
      <c r="K473" t="s">
        <v>87</v>
      </c>
      <c r="L473" t="s">
        <v>88</v>
      </c>
      <c r="M473" t="s">
        <v>89</v>
      </c>
      <c r="N473">
        <v>1</v>
      </c>
      <c r="O473" s="1">
        <v>44767.559004629627</v>
      </c>
      <c r="P473" s="1">
        <v>44767.584351851852</v>
      </c>
      <c r="Q473">
        <v>1780</v>
      </c>
      <c r="R473">
        <v>410</v>
      </c>
      <c r="S473" t="b">
        <v>0</v>
      </c>
      <c r="T473" t="s">
        <v>90</v>
      </c>
      <c r="U473" t="b">
        <v>0</v>
      </c>
      <c r="V473" t="s">
        <v>105</v>
      </c>
      <c r="W473" s="1">
        <v>44767.584351851852</v>
      </c>
      <c r="X473">
        <v>349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396</v>
      </c>
      <c r="AE473">
        <v>382</v>
      </c>
      <c r="AF473">
        <v>0</v>
      </c>
      <c r="AG473">
        <v>10</v>
      </c>
      <c r="AH473" t="s">
        <v>90</v>
      </c>
      <c r="AI473" t="s">
        <v>90</v>
      </c>
      <c r="AJ473" t="s">
        <v>90</v>
      </c>
      <c r="AK473" t="s">
        <v>90</v>
      </c>
      <c r="AL473" t="s">
        <v>90</v>
      </c>
      <c r="AM473" t="s">
        <v>90</v>
      </c>
      <c r="AN473" t="s">
        <v>90</v>
      </c>
      <c r="AO473" t="s">
        <v>90</v>
      </c>
      <c r="AP473" t="s">
        <v>90</v>
      </c>
      <c r="AQ473" t="s">
        <v>90</v>
      </c>
      <c r="AR473" t="s">
        <v>90</v>
      </c>
      <c r="AS473" t="s">
        <v>90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1151</v>
      </c>
      <c r="BG473">
        <v>36</v>
      </c>
      <c r="BH473" t="s">
        <v>94</v>
      </c>
    </row>
    <row r="474" spans="1:60">
      <c r="A474" t="s">
        <v>1186</v>
      </c>
      <c r="B474" t="s">
        <v>82</v>
      </c>
      <c r="C474" t="s">
        <v>1187</v>
      </c>
      <c r="D474" t="s">
        <v>84</v>
      </c>
      <c r="E474" s="2" t="str">
        <f>HYPERLINK("capsilon://?command=openfolder&amp;siteaddress=FAM.docvelocity-na8.net&amp;folderid=FX75C4528B-AAFE-06FA-8240-91E40248F26D","FX22072459")</f>
        <v>FX22072459</v>
      </c>
      <c r="F474" t="s">
        <v>19</v>
      </c>
      <c r="G474" t="s">
        <v>19</v>
      </c>
      <c r="H474" t="s">
        <v>85</v>
      </c>
      <c r="I474" t="s">
        <v>1188</v>
      </c>
      <c r="J474">
        <v>30</v>
      </c>
      <c r="K474" t="s">
        <v>87</v>
      </c>
      <c r="L474" t="s">
        <v>88</v>
      </c>
      <c r="M474" t="s">
        <v>89</v>
      </c>
      <c r="N474">
        <v>2</v>
      </c>
      <c r="O474" s="1">
        <v>44767.565057870372</v>
      </c>
      <c r="P474" s="1">
        <v>44767.678749999999</v>
      </c>
      <c r="Q474">
        <v>9563</v>
      </c>
      <c r="R474">
        <v>260</v>
      </c>
      <c r="S474" t="b">
        <v>0</v>
      </c>
      <c r="T474" t="s">
        <v>90</v>
      </c>
      <c r="U474" t="b">
        <v>0</v>
      </c>
      <c r="V474" t="s">
        <v>121</v>
      </c>
      <c r="W474" s="1">
        <v>44767.578148148146</v>
      </c>
      <c r="X474">
        <v>141</v>
      </c>
      <c r="Y474">
        <v>10</v>
      </c>
      <c r="Z474">
        <v>0</v>
      </c>
      <c r="AA474">
        <v>10</v>
      </c>
      <c r="AB474">
        <v>0</v>
      </c>
      <c r="AC474">
        <v>1</v>
      </c>
      <c r="AD474">
        <v>20</v>
      </c>
      <c r="AE474">
        <v>0</v>
      </c>
      <c r="AF474">
        <v>0</v>
      </c>
      <c r="AG474">
        <v>0</v>
      </c>
      <c r="AH474" t="s">
        <v>309</v>
      </c>
      <c r="AI474" s="1">
        <v>44767.678749999999</v>
      </c>
      <c r="AJ474">
        <v>119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20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1151</v>
      </c>
      <c r="BG474">
        <v>163</v>
      </c>
      <c r="BH474" t="s">
        <v>275</v>
      </c>
    </row>
    <row r="475" spans="1:60">
      <c r="A475" t="s">
        <v>1189</v>
      </c>
      <c r="B475" t="s">
        <v>82</v>
      </c>
      <c r="C475" t="s">
        <v>1190</v>
      </c>
      <c r="D475" t="s">
        <v>84</v>
      </c>
      <c r="E475" s="2" t="str">
        <f>HYPERLINK("capsilon://?command=openfolder&amp;siteaddress=FAM.docvelocity-na8.net&amp;folderid=FX7F4E4FE6-B329-ED8D-76BE-CD2A19D1A7DE","FX22069047")</f>
        <v>FX22069047</v>
      </c>
      <c r="F475" t="s">
        <v>19</v>
      </c>
      <c r="G475" t="s">
        <v>19</v>
      </c>
      <c r="H475" t="s">
        <v>85</v>
      </c>
      <c r="I475" t="s">
        <v>1191</v>
      </c>
      <c r="J475">
        <v>67</v>
      </c>
      <c r="K475" t="s">
        <v>87</v>
      </c>
      <c r="L475" t="s">
        <v>88</v>
      </c>
      <c r="M475" t="s">
        <v>89</v>
      </c>
      <c r="N475">
        <v>2</v>
      </c>
      <c r="O475" s="1">
        <v>44767.567083333335</v>
      </c>
      <c r="P475" s="1">
        <v>44767.701851851853</v>
      </c>
      <c r="Q475">
        <v>9149</v>
      </c>
      <c r="R475">
        <v>2495</v>
      </c>
      <c r="S475" t="b">
        <v>0</v>
      </c>
      <c r="T475" t="s">
        <v>90</v>
      </c>
      <c r="U475" t="b">
        <v>0</v>
      </c>
      <c r="V475" t="s">
        <v>121</v>
      </c>
      <c r="W475" s="1">
        <v>44767.583935185183</v>
      </c>
      <c r="X475">
        <v>499</v>
      </c>
      <c r="Y475">
        <v>52</v>
      </c>
      <c r="Z475">
        <v>0</v>
      </c>
      <c r="AA475">
        <v>52</v>
      </c>
      <c r="AB475">
        <v>0</v>
      </c>
      <c r="AC475">
        <v>13</v>
      </c>
      <c r="AD475">
        <v>15</v>
      </c>
      <c r="AE475">
        <v>0</v>
      </c>
      <c r="AF475">
        <v>0</v>
      </c>
      <c r="AG475">
        <v>0</v>
      </c>
      <c r="AH475" t="s">
        <v>309</v>
      </c>
      <c r="AI475" s="1">
        <v>44767.701851851853</v>
      </c>
      <c r="AJ475">
        <v>1996</v>
      </c>
      <c r="AK475">
        <v>0</v>
      </c>
      <c r="AL475">
        <v>0</v>
      </c>
      <c r="AM475">
        <v>0</v>
      </c>
      <c r="AN475">
        <v>0</v>
      </c>
      <c r="AO475">
        <v>1</v>
      </c>
      <c r="AP475">
        <v>15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1151</v>
      </c>
      <c r="BG475">
        <v>194</v>
      </c>
      <c r="BH475" t="s">
        <v>275</v>
      </c>
    </row>
    <row r="476" spans="1:60">
      <c r="A476" t="s">
        <v>1192</v>
      </c>
      <c r="B476" t="s">
        <v>82</v>
      </c>
      <c r="C476" t="s">
        <v>1184</v>
      </c>
      <c r="D476" t="s">
        <v>84</v>
      </c>
      <c r="E476" s="2" t="str">
        <f>HYPERLINK("capsilon://?command=openfolder&amp;siteaddress=FAM.docvelocity-na8.net&amp;folderid=FX9FC6BBB2-E7C1-5317-D137-E9546B2C5436","FX22069084")</f>
        <v>FX22069084</v>
      </c>
      <c r="F476" t="s">
        <v>19</v>
      </c>
      <c r="G476" t="s">
        <v>19</v>
      </c>
      <c r="H476" t="s">
        <v>85</v>
      </c>
      <c r="I476" t="s">
        <v>1185</v>
      </c>
      <c r="J476">
        <v>576</v>
      </c>
      <c r="K476" t="s">
        <v>87</v>
      </c>
      <c r="L476" t="s">
        <v>88</v>
      </c>
      <c r="M476" t="s">
        <v>89</v>
      </c>
      <c r="N476">
        <v>2</v>
      </c>
      <c r="O476" s="1">
        <v>44767.586087962962</v>
      </c>
      <c r="P476" s="1">
        <v>44767.679074074076</v>
      </c>
      <c r="Q476">
        <v>4630</v>
      </c>
      <c r="R476">
        <v>3404</v>
      </c>
      <c r="S476" t="b">
        <v>0</v>
      </c>
      <c r="T476" t="s">
        <v>90</v>
      </c>
      <c r="U476" t="b">
        <v>1</v>
      </c>
      <c r="V476" t="s">
        <v>128</v>
      </c>
      <c r="W476" s="1">
        <v>44767.610462962963</v>
      </c>
      <c r="X476">
        <v>2102</v>
      </c>
      <c r="Y476">
        <v>414</v>
      </c>
      <c r="Z476">
        <v>0</v>
      </c>
      <c r="AA476">
        <v>414</v>
      </c>
      <c r="AB476">
        <v>67</v>
      </c>
      <c r="AC476">
        <v>81</v>
      </c>
      <c r="AD476">
        <v>162</v>
      </c>
      <c r="AE476">
        <v>0</v>
      </c>
      <c r="AF476">
        <v>0</v>
      </c>
      <c r="AG476">
        <v>0</v>
      </c>
      <c r="AH476" t="s">
        <v>365</v>
      </c>
      <c r="AI476" s="1">
        <v>44767.679074074076</v>
      </c>
      <c r="AJ476">
        <v>1195</v>
      </c>
      <c r="AK476">
        <v>5</v>
      </c>
      <c r="AL476">
        <v>0</v>
      </c>
      <c r="AM476">
        <v>5</v>
      </c>
      <c r="AN476">
        <v>67</v>
      </c>
      <c r="AO476">
        <v>5</v>
      </c>
      <c r="AP476">
        <v>157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1151</v>
      </c>
      <c r="BG476">
        <v>133</v>
      </c>
      <c r="BH476" t="s">
        <v>275</v>
      </c>
    </row>
    <row r="477" spans="1:60">
      <c r="A477" t="s">
        <v>1193</v>
      </c>
      <c r="B477" t="s">
        <v>82</v>
      </c>
      <c r="C477" t="s">
        <v>547</v>
      </c>
      <c r="D477" t="s">
        <v>84</v>
      </c>
      <c r="E477" s="2" t="str">
        <f>HYPERLINK("capsilon://?command=openfolder&amp;siteaddress=FAM.docvelocity-na8.net&amp;folderid=FX971C0B40-2E15-BD09-3242-AB45B4002F60","FX2207982")</f>
        <v>FX2207982</v>
      </c>
      <c r="F477" t="s">
        <v>19</v>
      </c>
      <c r="G477" t="s">
        <v>19</v>
      </c>
      <c r="H477" t="s">
        <v>85</v>
      </c>
      <c r="I477" t="s">
        <v>1194</v>
      </c>
      <c r="J477">
        <v>67</v>
      </c>
      <c r="K477" t="s">
        <v>87</v>
      </c>
      <c r="L477" t="s">
        <v>88</v>
      </c>
      <c r="M477" t="s">
        <v>89</v>
      </c>
      <c r="N477">
        <v>2</v>
      </c>
      <c r="O477" s="1">
        <v>44767.605740740742</v>
      </c>
      <c r="P477" s="1">
        <v>44767.681284722225</v>
      </c>
      <c r="Q477">
        <v>6122</v>
      </c>
      <c r="R477">
        <v>405</v>
      </c>
      <c r="S477" t="b">
        <v>0</v>
      </c>
      <c r="T477" t="s">
        <v>90</v>
      </c>
      <c r="U477" t="b">
        <v>0</v>
      </c>
      <c r="V477" t="s">
        <v>128</v>
      </c>
      <c r="W477" s="1">
        <v>44767.612905092596</v>
      </c>
      <c r="X477">
        <v>210</v>
      </c>
      <c r="Y477">
        <v>52</v>
      </c>
      <c r="Z477">
        <v>0</v>
      </c>
      <c r="AA477">
        <v>52</v>
      </c>
      <c r="AB477">
        <v>0</v>
      </c>
      <c r="AC477">
        <v>15</v>
      </c>
      <c r="AD477">
        <v>15</v>
      </c>
      <c r="AE477">
        <v>0</v>
      </c>
      <c r="AF477">
        <v>0</v>
      </c>
      <c r="AG477">
        <v>0</v>
      </c>
      <c r="AH477" t="s">
        <v>365</v>
      </c>
      <c r="AI477" s="1">
        <v>44767.681284722225</v>
      </c>
      <c r="AJ477">
        <v>191</v>
      </c>
      <c r="AK477">
        <v>1</v>
      </c>
      <c r="AL477">
        <v>0</v>
      </c>
      <c r="AM477">
        <v>1</v>
      </c>
      <c r="AN477">
        <v>0</v>
      </c>
      <c r="AO477">
        <v>1</v>
      </c>
      <c r="AP477">
        <v>14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1151</v>
      </c>
      <c r="BG477">
        <v>108</v>
      </c>
      <c r="BH477" t="s">
        <v>94</v>
      </c>
    </row>
    <row r="478" spans="1:60">
      <c r="A478" t="s">
        <v>1195</v>
      </c>
      <c r="B478" t="s">
        <v>82</v>
      </c>
      <c r="C478" t="s">
        <v>1196</v>
      </c>
      <c r="D478" t="s">
        <v>84</v>
      </c>
      <c r="E478" s="2" t="str">
        <f>HYPERLINK("capsilon://?command=openfolder&amp;siteaddress=FAM.docvelocity-na8.net&amp;folderid=FX8AFE41E5-1C67-EE0D-4EAA-E84E51CF470E","FX22066330")</f>
        <v>FX22066330</v>
      </c>
      <c r="F478" t="s">
        <v>19</v>
      </c>
      <c r="G478" t="s">
        <v>19</v>
      </c>
      <c r="H478" t="s">
        <v>85</v>
      </c>
      <c r="I478" t="s">
        <v>1197</v>
      </c>
      <c r="J478">
        <v>191</v>
      </c>
      <c r="K478" t="s">
        <v>87</v>
      </c>
      <c r="L478" t="s">
        <v>88</v>
      </c>
      <c r="M478" t="s">
        <v>89</v>
      </c>
      <c r="N478">
        <v>2</v>
      </c>
      <c r="O478" s="1">
        <v>44747.526585648149</v>
      </c>
      <c r="P478" s="1">
        <v>44747.633252314816</v>
      </c>
      <c r="Q478">
        <v>6777</v>
      </c>
      <c r="R478">
        <v>2439</v>
      </c>
      <c r="S478" t="b">
        <v>0</v>
      </c>
      <c r="T478" t="s">
        <v>90</v>
      </c>
      <c r="U478" t="b">
        <v>0</v>
      </c>
      <c r="V478" t="s">
        <v>819</v>
      </c>
      <c r="W478" s="1">
        <v>44747.564745370371</v>
      </c>
      <c r="X478">
        <v>1171</v>
      </c>
      <c r="Y478">
        <v>84</v>
      </c>
      <c r="Z478">
        <v>0</v>
      </c>
      <c r="AA478">
        <v>84</v>
      </c>
      <c r="AB478">
        <v>3</v>
      </c>
      <c r="AC478">
        <v>10</v>
      </c>
      <c r="AD478">
        <v>107</v>
      </c>
      <c r="AE478">
        <v>0</v>
      </c>
      <c r="AF478">
        <v>0</v>
      </c>
      <c r="AG478">
        <v>0</v>
      </c>
      <c r="AH478" t="s">
        <v>1106</v>
      </c>
      <c r="AI478" s="1">
        <v>44747.633252314816</v>
      </c>
      <c r="AJ478">
        <v>1116</v>
      </c>
      <c r="AK478">
        <v>3</v>
      </c>
      <c r="AL478">
        <v>0</v>
      </c>
      <c r="AM478">
        <v>3</v>
      </c>
      <c r="AN478">
        <v>0</v>
      </c>
      <c r="AO478">
        <v>3</v>
      </c>
      <c r="AP478">
        <v>104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914</v>
      </c>
      <c r="BG478">
        <v>153</v>
      </c>
      <c r="BH478" t="s">
        <v>275</v>
      </c>
    </row>
    <row r="479" spans="1:60">
      <c r="A479" t="s">
        <v>1198</v>
      </c>
      <c r="B479" t="s">
        <v>82</v>
      </c>
      <c r="C479" t="s">
        <v>1199</v>
      </c>
      <c r="D479" t="s">
        <v>84</v>
      </c>
      <c r="E479" s="2" t="str">
        <f>HYPERLINK("capsilon://?command=openfolder&amp;siteaddress=FAM.docvelocity-na8.net&amp;folderid=FX2028E249-68EC-577A-2EC8-77BF9A9096F1","FX22073337")</f>
        <v>FX22073337</v>
      </c>
      <c r="F479" t="s">
        <v>19</v>
      </c>
      <c r="G479" t="s">
        <v>19</v>
      </c>
      <c r="H479" t="s">
        <v>85</v>
      </c>
      <c r="I479" t="s">
        <v>1200</v>
      </c>
      <c r="J479">
        <v>316</v>
      </c>
      <c r="K479" t="s">
        <v>87</v>
      </c>
      <c r="L479" t="s">
        <v>88</v>
      </c>
      <c r="M479" t="s">
        <v>89</v>
      </c>
      <c r="N479">
        <v>1</v>
      </c>
      <c r="O479" s="1">
        <v>44767.673078703701</v>
      </c>
      <c r="P479" s="1">
        <v>44767.697650462964</v>
      </c>
      <c r="Q479">
        <v>1918</v>
      </c>
      <c r="R479">
        <v>205</v>
      </c>
      <c r="S479" t="b">
        <v>0</v>
      </c>
      <c r="T479" t="s">
        <v>90</v>
      </c>
      <c r="U479" t="b">
        <v>0</v>
      </c>
      <c r="V479" t="s">
        <v>105</v>
      </c>
      <c r="W479" s="1">
        <v>44767.697650462964</v>
      </c>
      <c r="X479">
        <v>168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316</v>
      </c>
      <c r="AE479">
        <v>316</v>
      </c>
      <c r="AF479">
        <v>0</v>
      </c>
      <c r="AG479">
        <v>4</v>
      </c>
      <c r="AH479" t="s">
        <v>90</v>
      </c>
      <c r="AI479" t="s">
        <v>90</v>
      </c>
      <c r="AJ479" t="s">
        <v>90</v>
      </c>
      <c r="AK479" t="s">
        <v>90</v>
      </c>
      <c r="AL479" t="s">
        <v>90</v>
      </c>
      <c r="AM479" t="s">
        <v>90</v>
      </c>
      <c r="AN479" t="s">
        <v>90</v>
      </c>
      <c r="AO479" t="s">
        <v>90</v>
      </c>
      <c r="AP479" t="s">
        <v>90</v>
      </c>
      <c r="AQ479" t="s">
        <v>90</v>
      </c>
      <c r="AR479" t="s">
        <v>90</v>
      </c>
      <c r="AS479" t="s">
        <v>90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1151</v>
      </c>
      <c r="BG479">
        <v>35</v>
      </c>
      <c r="BH479" t="s">
        <v>94</v>
      </c>
    </row>
    <row r="480" spans="1:60">
      <c r="A480" t="s">
        <v>1201</v>
      </c>
      <c r="B480" t="s">
        <v>82</v>
      </c>
      <c r="C480" t="s">
        <v>1199</v>
      </c>
      <c r="D480" t="s">
        <v>84</v>
      </c>
      <c r="E480" s="2" t="str">
        <f>HYPERLINK("capsilon://?command=openfolder&amp;siteaddress=FAM.docvelocity-na8.net&amp;folderid=FX2028E249-68EC-577A-2EC8-77BF9A9096F1","FX22073337")</f>
        <v>FX22073337</v>
      </c>
      <c r="F480" t="s">
        <v>19</v>
      </c>
      <c r="G480" t="s">
        <v>19</v>
      </c>
      <c r="H480" t="s">
        <v>85</v>
      </c>
      <c r="I480" t="s">
        <v>1200</v>
      </c>
      <c r="J480">
        <v>388</v>
      </c>
      <c r="K480" t="s">
        <v>87</v>
      </c>
      <c r="L480" t="s">
        <v>88</v>
      </c>
      <c r="M480" t="s">
        <v>89</v>
      </c>
      <c r="N480">
        <v>2</v>
      </c>
      <c r="O480" s="1">
        <v>44767.699131944442</v>
      </c>
      <c r="P480" s="1">
        <v>44767.734236111108</v>
      </c>
      <c r="Q480">
        <v>399</v>
      </c>
      <c r="R480">
        <v>2634</v>
      </c>
      <c r="S480" t="b">
        <v>0</v>
      </c>
      <c r="T480" t="s">
        <v>90</v>
      </c>
      <c r="U480" t="b">
        <v>1</v>
      </c>
      <c r="V480" t="s">
        <v>128</v>
      </c>
      <c r="W480" s="1">
        <v>44767.721354166664</v>
      </c>
      <c r="X480">
        <v>1902</v>
      </c>
      <c r="Y480">
        <v>310</v>
      </c>
      <c r="Z480">
        <v>0</v>
      </c>
      <c r="AA480">
        <v>310</v>
      </c>
      <c r="AB480">
        <v>0</v>
      </c>
      <c r="AC480">
        <v>76</v>
      </c>
      <c r="AD480">
        <v>78</v>
      </c>
      <c r="AE480">
        <v>0</v>
      </c>
      <c r="AF480">
        <v>0</v>
      </c>
      <c r="AG480">
        <v>0</v>
      </c>
      <c r="AH480" t="s">
        <v>130</v>
      </c>
      <c r="AI480" s="1">
        <v>44767.734236111108</v>
      </c>
      <c r="AJ480">
        <v>732</v>
      </c>
      <c r="AK480">
        <v>3</v>
      </c>
      <c r="AL480">
        <v>0</v>
      </c>
      <c r="AM480">
        <v>3</v>
      </c>
      <c r="AN480">
        <v>0</v>
      </c>
      <c r="AO480">
        <v>3</v>
      </c>
      <c r="AP480">
        <v>75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1151</v>
      </c>
      <c r="BG480">
        <v>50</v>
      </c>
      <c r="BH480" t="s">
        <v>94</v>
      </c>
    </row>
    <row r="481" spans="1:60">
      <c r="A481" t="s">
        <v>1202</v>
      </c>
      <c r="B481" t="s">
        <v>82</v>
      </c>
      <c r="C481" t="s">
        <v>1203</v>
      </c>
      <c r="D481" t="s">
        <v>84</v>
      </c>
      <c r="E481" s="2" t="str">
        <f>HYPERLINK("capsilon://?command=openfolder&amp;siteaddress=FAM.docvelocity-na8.net&amp;folderid=FX614A9E32-6210-3001-D205-D133C2229BB2","FX22074968")</f>
        <v>FX22074968</v>
      </c>
      <c r="F481" t="s">
        <v>19</v>
      </c>
      <c r="G481" t="s">
        <v>19</v>
      </c>
      <c r="H481" t="s">
        <v>85</v>
      </c>
      <c r="I481" t="s">
        <v>1204</v>
      </c>
      <c r="J481">
        <v>74</v>
      </c>
      <c r="K481" t="s">
        <v>87</v>
      </c>
      <c r="L481" t="s">
        <v>88</v>
      </c>
      <c r="M481" t="s">
        <v>89</v>
      </c>
      <c r="N481">
        <v>2</v>
      </c>
      <c r="O481" s="1">
        <v>44767.724456018521</v>
      </c>
      <c r="P481" s="1">
        <v>44767.750821759262</v>
      </c>
      <c r="Q481">
        <v>1604</v>
      </c>
      <c r="R481">
        <v>674</v>
      </c>
      <c r="S481" t="b">
        <v>0</v>
      </c>
      <c r="T481" t="s">
        <v>90</v>
      </c>
      <c r="U481" t="b">
        <v>0</v>
      </c>
      <c r="V481" t="s">
        <v>121</v>
      </c>
      <c r="W481" s="1">
        <v>44767.74050925926</v>
      </c>
      <c r="X481">
        <v>320</v>
      </c>
      <c r="Y481">
        <v>71</v>
      </c>
      <c r="Z481">
        <v>0</v>
      </c>
      <c r="AA481">
        <v>71</v>
      </c>
      <c r="AB481">
        <v>0</v>
      </c>
      <c r="AC481">
        <v>15</v>
      </c>
      <c r="AD481">
        <v>3</v>
      </c>
      <c r="AE481">
        <v>0</v>
      </c>
      <c r="AF481">
        <v>0</v>
      </c>
      <c r="AG481">
        <v>0</v>
      </c>
      <c r="AH481" t="s">
        <v>130</v>
      </c>
      <c r="AI481" s="1">
        <v>44767.750821759262</v>
      </c>
      <c r="AJ481">
        <v>354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2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1151</v>
      </c>
      <c r="BG481">
        <v>37</v>
      </c>
      <c r="BH481" t="s">
        <v>94</v>
      </c>
    </row>
    <row r="482" spans="1:60">
      <c r="A482" t="s">
        <v>1205</v>
      </c>
      <c r="B482" t="s">
        <v>82</v>
      </c>
      <c r="C482" t="s">
        <v>1203</v>
      </c>
      <c r="D482" t="s">
        <v>84</v>
      </c>
      <c r="E482" s="2" t="str">
        <f>HYPERLINK("capsilon://?command=openfolder&amp;siteaddress=FAM.docvelocity-na8.net&amp;folderid=FX614A9E32-6210-3001-D205-D133C2229BB2","FX22074968")</f>
        <v>FX22074968</v>
      </c>
      <c r="F482" t="s">
        <v>19</v>
      </c>
      <c r="G482" t="s">
        <v>19</v>
      </c>
      <c r="H482" t="s">
        <v>85</v>
      </c>
      <c r="I482" t="s">
        <v>1206</v>
      </c>
      <c r="J482">
        <v>69</v>
      </c>
      <c r="K482" t="s">
        <v>87</v>
      </c>
      <c r="L482" t="s">
        <v>88</v>
      </c>
      <c r="M482" t="s">
        <v>89</v>
      </c>
      <c r="N482">
        <v>2</v>
      </c>
      <c r="O482" s="1">
        <v>44767.724618055552</v>
      </c>
      <c r="P482" s="1">
        <v>44767.772731481484</v>
      </c>
      <c r="Q482">
        <v>3326</v>
      </c>
      <c r="R482">
        <v>831</v>
      </c>
      <c r="S482" t="b">
        <v>0</v>
      </c>
      <c r="T482" t="s">
        <v>90</v>
      </c>
      <c r="U482" t="b">
        <v>0</v>
      </c>
      <c r="V482" t="s">
        <v>128</v>
      </c>
      <c r="W482" s="1">
        <v>44767.752326388887</v>
      </c>
      <c r="X482">
        <v>461</v>
      </c>
      <c r="Y482">
        <v>66</v>
      </c>
      <c r="Z482">
        <v>0</v>
      </c>
      <c r="AA482">
        <v>66</v>
      </c>
      <c r="AB482">
        <v>0</v>
      </c>
      <c r="AC482">
        <v>9</v>
      </c>
      <c r="AD482">
        <v>3</v>
      </c>
      <c r="AE482">
        <v>0</v>
      </c>
      <c r="AF482">
        <v>0</v>
      </c>
      <c r="AG482">
        <v>0</v>
      </c>
      <c r="AH482" t="s">
        <v>130</v>
      </c>
      <c r="AI482" s="1">
        <v>44767.772731481484</v>
      </c>
      <c r="AJ482">
        <v>229</v>
      </c>
      <c r="AK482">
        <v>2</v>
      </c>
      <c r="AL482">
        <v>0</v>
      </c>
      <c r="AM482">
        <v>2</v>
      </c>
      <c r="AN482">
        <v>0</v>
      </c>
      <c r="AO482">
        <v>2</v>
      </c>
      <c r="AP482">
        <v>1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1151</v>
      </c>
      <c r="BG482">
        <v>69</v>
      </c>
      <c r="BH482" t="s">
        <v>94</v>
      </c>
    </row>
    <row r="483" spans="1:60">
      <c r="A483" t="s">
        <v>1207</v>
      </c>
      <c r="B483" t="s">
        <v>82</v>
      </c>
      <c r="C483" t="s">
        <v>1203</v>
      </c>
      <c r="D483" t="s">
        <v>84</v>
      </c>
      <c r="E483" s="2" t="str">
        <f>HYPERLINK("capsilon://?command=openfolder&amp;siteaddress=FAM.docvelocity-na8.net&amp;folderid=FX614A9E32-6210-3001-D205-D133C2229BB2","FX22074968")</f>
        <v>FX22074968</v>
      </c>
      <c r="F483" t="s">
        <v>19</v>
      </c>
      <c r="G483" t="s">
        <v>19</v>
      </c>
      <c r="H483" t="s">
        <v>85</v>
      </c>
      <c r="I483" t="s">
        <v>1208</v>
      </c>
      <c r="J483">
        <v>69</v>
      </c>
      <c r="K483" t="s">
        <v>87</v>
      </c>
      <c r="L483" t="s">
        <v>88</v>
      </c>
      <c r="M483" t="s">
        <v>89</v>
      </c>
      <c r="N483">
        <v>2</v>
      </c>
      <c r="O483" s="1">
        <v>44767.725173611114</v>
      </c>
      <c r="P483" s="1">
        <v>44767.775069444448</v>
      </c>
      <c r="Q483">
        <v>3122</v>
      </c>
      <c r="R483">
        <v>1189</v>
      </c>
      <c r="S483" t="b">
        <v>0</v>
      </c>
      <c r="T483" t="s">
        <v>90</v>
      </c>
      <c r="U483" t="b">
        <v>0</v>
      </c>
      <c r="V483" t="s">
        <v>128</v>
      </c>
      <c r="W483" s="1">
        <v>44767.763761574075</v>
      </c>
      <c r="X483">
        <v>988</v>
      </c>
      <c r="Y483">
        <v>66</v>
      </c>
      <c r="Z483">
        <v>0</v>
      </c>
      <c r="AA483">
        <v>66</v>
      </c>
      <c r="AB483">
        <v>0</v>
      </c>
      <c r="AC483">
        <v>46</v>
      </c>
      <c r="AD483">
        <v>3</v>
      </c>
      <c r="AE483">
        <v>0</v>
      </c>
      <c r="AF483">
        <v>0</v>
      </c>
      <c r="AG483">
        <v>0</v>
      </c>
      <c r="AH483" t="s">
        <v>130</v>
      </c>
      <c r="AI483" s="1">
        <v>44767.775069444448</v>
      </c>
      <c r="AJ483">
        <v>201</v>
      </c>
      <c r="AK483">
        <v>1</v>
      </c>
      <c r="AL483">
        <v>0</v>
      </c>
      <c r="AM483">
        <v>1</v>
      </c>
      <c r="AN483">
        <v>0</v>
      </c>
      <c r="AO483">
        <v>1</v>
      </c>
      <c r="AP483">
        <v>2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1151</v>
      </c>
      <c r="BG483">
        <v>71</v>
      </c>
      <c r="BH483" t="s">
        <v>94</v>
      </c>
    </row>
    <row r="484" spans="1:60">
      <c r="A484" t="s">
        <v>1209</v>
      </c>
      <c r="B484" t="s">
        <v>82</v>
      </c>
      <c r="C484" t="s">
        <v>1203</v>
      </c>
      <c r="D484" t="s">
        <v>84</v>
      </c>
      <c r="E484" s="2" t="str">
        <f>HYPERLINK("capsilon://?command=openfolder&amp;siteaddress=FAM.docvelocity-na8.net&amp;folderid=FX614A9E32-6210-3001-D205-D133C2229BB2","FX22074968")</f>
        <v>FX22074968</v>
      </c>
      <c r="F484" t="s">
        <v>19</v>
      </c>
      <c r="G484" t="s">
        <v>19</v>
      </c>
      <c r="H484" t="s">
        <v>85</v>
      </c>
      <c r="I484" t="s">
        <v>1210</v>
      </c>
      <c r="J484">
        <v>94</v>
      </c>
      <c r="K484" t="s">
        <v>87</v>
      </c>
      <c r="L484" t="s">
        <v>88</v>
      </c>
      <c r="M484" t="s">
        <v>89</v>
      </c>
      <c r="N484">
        <v>2</v>
      </c>
      <c r="O484" s="1">
        <v>44767.725335648145</v>
      </c>
      <c r="P484" s="1">
        <v>44767.777199074073</v>
      </c>
      <c r="Q484">
        <v>4010</v>
      </c>
      <c r="R484">
        <v>471</v>
      </c>
      <c r="S484" t="b">
        <v>0</v>
      </c>
      <c r="T484" t="s">
        <v>90</v>
      </c>
      <c r="U484" t="b">
        <v>0</v>
      </c>
      <c r="V484" t="s">
        <v>105</v>
      </c>
      <c r="W484" s="1">
        <v>44767.761412037034</v>
      </c>
      <c r="X484">
        <v>288</v>
      </c>
      <c r="Y484">
        <v>91</v>
      </c>
      <c r="Z484">
        <v>0</v>
      </c>
      <c r="AA484">
        <v>91</v>
      </c>
      <c r="AB484">
        <v>0</v>
      </c>
      <c r="AC484">
        <v>7</v>
      </c>
      <c r="AD484">
        <v>3</v>
      </c>
      <c r="AE484">
        <v>0</v>
      </c>
      <c r="AF484">
        <v>0</v>
      </c>
      <c r="AG484">
        <v>0</v>
      </c>
      <c r="AH484" t="s">
        <v>130</v>
      </c>
      <c r="AI484" s="1">
        <v>44767.777199074073</v>
      </c>
      <c r="AJ484">
        <v>183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3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1151</v>
      </c>
      <c r="BG484">
        <v>74</v>
      </c>
      <c r="BH484" t="s">
        <v>94</v>
      </c>
    </row>
    <row r="485" spans="1:60">
      <c r="A485" t="s">
        <v>1211</v>
      </c>
      <c r="B485" t="s">
        <v>82</v>
      </c>
      <c r="C485" t="s">
        <v>1212</v>
      </c>
      <c r="D485" t="s">
        <v>84</v>
      </c>
      <c r="E485" s="2" t="str">
        <f>HYPERLINK("capsilon://?command=openfolder&amp;siteaddress=FAM.docvelocity-na8.net&amp;folderid=FX701A8CE2-D9AB-E7FC-4F82-AFF8F1956882","FX22074366")</f>
        <v>FX22074366</v>
      </c>
      <c r="F485" t="s">
        <v>19</v>
      </c>
      <c r="G485" t="s">
        <v>19</v>
      </c>
      <c r="H485" t="s">
        <v>85</v>
      </c>
      <c r="I485" t="s">
        <v>1213</v>
      </c>
      <c r="J485">
        <v>21</v>
      </c>
      <c r="K485" t="s">
        <v>87</v>
      </c>
      <c r="L485" t="s">
        <v>88</v>
      </c>
      <c r="M485" t="s">
        <v>89</v>
      </c>
      <c r="N485">
        <v>2</v>
      </c>
      <c r="O485" s="1">
        <v>44767.855208333334</v>
      </c>
      <c r="P485" s="1">
        <v>44767.980370370373</v>
      </c>
      <c r="Q485">
        <v>10617</v>
      </c>
      <c r="R485">
        <v>197</v>
      </c>
      <c r="S485" t="b">
        <v>0</v>
      </c>
      <c r="T485" t="s">
        <v>90</v>
      </c>
      <c r="U485" t="b">
        <v>0</v>
      </c>
      <c r="V485" t="s">
        <v>1132</v>
      </c>
      <c r="W485" s="1">
        <v>44767.882118055553</v>
      </c>
      <c r="X485">
        <v>79</v>
      </c>
      <c r="Y485">
        <v>1</v>
      </c>
      <c r="Z485">
        <v>0</v>
      </c>
      <c r="AA485">
        <v>1</v>
      </c>
      <c r="AB485">
        <v>10</v>
      </c>
      <c r="AC485">
        <v>0</v>
      </c>
      <c r="AD485">
        <v>20</v>
      </c>
      <c r="AE485">
        <v>0</v>
      </c>
      <c r="AF485">
        <v>0</v>
      </c>
      <c r="AG485">
        <v>0</v>
      </c>
      <c r="AH485" t="s">
        <v>726</v>
      </c>
      <c r="AI485" s="1">
        <v>44767.980370370373</v>
      </c>
      <c r="AJ485">
        <v>118</v>
      </c>
      <c r="AK485">
        <v>0</v>
      </c>
      <c r="AL485">
        <v>0</v>
      </c>
      <c r="AM485">
        <v>0</v>
      </c>
      <c r="AN485">
        <v>10</v>
      </c>
      <c r="AO485">
        <v>0</v>
      </c>
      <c r="AP485">
        <v>20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1151</v>
      </c>
      <c r="BG485">
        <v>180</v>
      </c>
      <c r="BH485" t="s">
        <v>275</v>
      </c>
    </row>
    <row r="486" spans="1:60">
      <c r="A486" t="s">
        <v>1214</v>
      </c>
      <c r="B486" t="s">
        <v>82</v>
      </c>
      <c r="C486" t="s">
        <v>1190</v>
      </c>
      <c r="D486" t="s">
        <v>84</v>
      </c>
      <c r="E486" s="2" t="str">
        <f>HYPERLINK("capsilon://?command=openfolder&amp;siteaddress=FAM.docvelocity-na8.net&amp;folderid=FX7F4E4FE6-B329-ED8D-76BE-CD2A19D1A7DE","FX22069047")</f>
        <v>FX22069047</v>
      </c>
      <c r="F486" t="s">
        <v>19</v>
      </c>
      <c r="G486" t="s">
        <v>19</v>
      </c>
      <c r="H486" t="s">
        <v>85</v>
      </c>
      <c r="I486" t="s">
        <v>1215</v>
      </c>
      <c r="J486">
        <v>67</v>
      </c>
      <c r="K486" t="s">
        <v>87</v>
      </c>
      <c r="L486" t="s">
        <v>88</v>
      </c>
      <c r="M486" t="s">
        <v>89</v>
      </c>
      <c r="N486">
        <v>2</v>
      </c>
      <c r="O486" s="1">
        <v>44767.943819444445</v>
      </c>
      <c r="P486" s="1">
        <v>44768.064513888887</v>
      </c>
      <c r="Q486">
        <v>9225</v>
      </c>
      <c r="R486">
        <v>1203</v>
      </c>
      <c r="S486" t="b">
        <v>0</v>
      </c>
      <c r="T486" t="s">
        <v>90</v>
      </c>
      <c r="U486" t="b">
        <v>0</v>
      </c>
      <c r="V486" t="s">
        <v>1132</v>
      </c>
      <c r="W486" s="1">
        <v>44768.051400462966</v>
      </c>
      <c r="X486">
        <v>761</v>
      </c>
      <c r="Y486">
        <v>52</v>
      </c>
      <c r="Z486">
        <v>0</v>
      </c>
      <c r="AA486">
        <v>52</v>
      </c>
      <c r="AB486">
        <v>0</v>
      </c>
      <c r="AC486">
        <v>23</v>
      </c>
      <c r="AD486">
        <v>15</v>
      </c>
      <c r="AE486">
        <v>0</v>
      </c>
      <c r="AF486">
        <v>0</v>
      </c>
      <c r="AG486">
        <v>0</v>
      </c>
      <c r="AH486" t="s">
        <v>747</v>
      </c>
      <c r="AI486" s="1">
        <v>44768.064513888887</v>
      </c>
      <c r="AJ486">
        <v>428</v>
      </c>
      <c r="AK486">
        <v>3</v>
      </c>
      <c r="AL486">
        <v>0</v>
      </c>
      <c r="AM486">
        <v>3</v>
      </c>
      <c r="AN486">
        <v>0</v>
      </c>
      <c r="AO486">
        <v>3</v>
      </c>
      <c r="AP486">
        <v>12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1151</v>
      </c>
      <c r="BG486">
        <v>173</v>
      </c>
      <c r="BH486" t="s">
        <v>275</v>
      </c>
    </row>
    <row r="487" spans="1:60">
      <c r="A487" t="s">
        <v>1216</v>
      </c>
      <c r="B487" t="s">
        <v>82</v>
      </c>
      <c r="C487" t="s">
        <v>406</v>
      </c>
      <c r="D487" t="s">
        <v>84</v>
      </c>
      <c r="E487" s="2" t="str">
        <f>HYPERLINK("capsilon://?command=openfolder&amp;siteaddress=FAM.docvelocity-na8.net&amp;folderid=FX0D3AC7D1-51EA-80AA-7E59-956BA1ECB3AB","FX22066989")</f>
        <v>FX22066989</v>
      </c>
      <c r="F487" t="s">
        <v>19</v>
      </c>
      <c r="G487" t="s">
        <v>19</v>
      </c>
      <c r="H487" t="s">
        <v>85</v>
      </c>
      <c r="I487" t="s">
        <v>1217</v>
      </c>
      <c r="J487">
        <v>30</v>
      </c>
      <c r="K487" t="s">
        <v>87</v>
      </c>
      <c r="L487" t="s">
        <v>88</v>
      </c>
      <c r="M487" t="s">
        <v>89</v>
      </c>
      <c r="N487">
        <v>2</v>
      </c>
      <c r="O487" s="1">
        <v>44768.377615740741</v>
      </c>
      <c r="P487" s="1">
        <v>44768.407280092593</v>
      </c>
      <c r="Q487">
        <v>2377</v>
      </c>
      <c r="R487">
        <v>186</v>
      </c>
      <c r="S487" t="b">
        <v>0</v>
      </c>
      <c r="T487" t="s">
        <v>90</v>
      </c>
      <c r="U487" t="b">
        <v>0</v>
      </c>
      <c r="V487" t="s">
        <v>188</v>
      </c>
      <c r="W487" s="1">
        <v>44768.405034722222</v>
      </c>
      <c r="X487">
        <v>69</v>
      </c>
      <c r="Y487">
        <v>10</v>
      </c>
      <c r="Z487">
        <v>0</v>
      </c>
      <c r="AA487">
        <v>10</v>
      </c>
      <c r="AB487">
        <v>0</v>
      </c>
      <c r="AC487">
        <v>1</v>
      </c>
      <c r="AD487">
        <v>20</v>
      </c>
      <c r="AE487">
        <v>0</v>
      </c>
      <c r="AF487">
        <v>0</v>
      </c>
      <c r="AG487">
        <v>0</v>
      </c>
      <c r="AH487" t="s">
        <v>193</v>
      </c>
      <c r="AI487" s="1">
        <v>44768.407280092593</v>
      </c>
      <c r="AJ487">
        <v>117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20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1218</v>
      </c>
      <c r="BG487">
        <v>42</v>
      </c>
      <c r="BH487" t="s">
        <v>94</v>
      </c>
    </row>
    <row r="488" spans="1:60">
      <c r="A488" t="s">
        <v>1219</v>
      </c>
      <c r="B488" t="s">
        <v>82</v>
      </c>
      <c r="C488" t="s">
        <v>1220</v>
      </c>
      <c r="D488" t="s">
        <v>84</v>
      </c>
      <c r="E488" s="2" t="str">
        <f>HYPERLINK("capsilon://?command=openfolder&amp;siteaddress=FAM.docvelocity-na8.net&amp;folderid=FX0213FD75-6D5A-4A91-8FE7-ED2B01C2F8E3","FX22066320")</f>
        <v>FX22066320</v>
      </c>
      <c r="F488" t="s">
        <v>19</v>
      </c>
      <c r="G488" t="s">
        <v>19</v>
      </c>
      <c r="H488" t="s">
        <v>85</v>
      </c>
      <c r="I488" t="s">
        <v>1221</v>
      </c>
      <c r="J488">
        <v>67</v>
      </c>
      <c r="K488" t="s">
        <v>87</v>
      </c>
      <c r="L488" t="s">
        <v>88</v>
      </c>
      <c r="M488" t="s">
        <v>89</v>
      </c>
      <c r="N488">
        <v>2</v>
      </c>
      <c r="O488" s="1">
        <v>44768.388692129629</v>
      </c>
      <c r="P488" s="1">
        <v>44768.457060185188</v>
      </c>
      <c r="Q488">
        <v>5495</v>
      </c>
      <c r="R488">
        <v>412</v>
      </c>
      <c r="S488" t="b">
        <v>0</v>
      </c>
      <c r="T488" t="s">
        <v>90</v>
      </c>
      <c r="U488" t="b">
        <v>0</v>
      </c>
      <c r="V488" t="s">
        <v>188</v>
      </c>
      <c r="W488" s="1">
        <v>44768.408483796295</v>
      </c>
      <c r="X488">
        <v>297</v>
      </c>
      <c r="Y488">
        <v>52</v>
      </c>
      <c r="Z488">
        <v>0</v>
      </c>
      <c r="AA488">
        <v>52</v>
      </c>
      <c r="AB488">
        <v>0</v>
      </c>
      <c r="AC488">
        <v>9</v>
      </c>
      <c r="AD488">
        <v>15</v>
      </c>
      <c r="AE488">
        <v>0</v>
      </c>
      <c r="AF488">
        <v>0</v>
      </c>
      <c r="AG488">
        <v>0</v>
      </c>
      <c r="AH488" t="s">
        <v>193</v>
      </c>
      <c r="AI488" s="1">
        <v>44768.457060185188</v>
      </c>
      <c r="AJ488">
        <v>115</v>
      </c>
      <c r="AK488">
        <v>1</v>
      </c>
      <c r="AL488">
        <v>0</v>
      </c>
      <c r="AM488">
        <v>1</v>
      </c>
      <c r="AN488">
        <v>0</v>
      </c>
      <c r="AO488">
        <v>1</v>
      </c>
      <c r="AP488">
        <v>14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1218</v>
      </c>
      <c r="BG488">
        <v>98</v>
      </c>
      <c r="BH488" t="s">
        <v>94</v>
      </c>
    </row>
    <row r="489" spans="1:60">
      <c r="A489" t="s">
        <v>1222</v>
      </c>
      <c r="B489" t="s">
        <v>82</v>
      </c>
      <c r="C489" t="s">
        <v>995</v>
      </c>
      <c r="D489" t="s">
        <v>84</v>
      </c>
      <c r="E489" s="2" t="str">
        <f>HYPERLINK("capsilon://?command=openfolder&amp;siteaddress=FAM.docvelocity-na8.net&amp;folderid=FX508029D9-18CE-1767-3841-2682608DF96F","FX2207325")</f>
        <v>FX2207325</v>
      </c>
      <c r="F489" t="s">
        <v>19</v>
      </c>
      <c r="G489" t="s">
        <v>19</v>
      </c>
      <c r="H489" t="s">
        <v>85</v>
      </c>
      <c r="I489" t="s">
        <v>1223</v>
      </c>
      <c r="J489">
        <v>144</v>
      </c>
      <c r="K489" t="s">
        <v>87</v>
      </c>
      <c r="L489" t="s">
        <v>88</v>
      </c>
      <c r="M489" t="s">
        <v>89</v>
      </c>
      <c r="N489">
        <v>1</v>
      </c>
      <c r="O489" s="1">
        <v>44768.440960648149</v>
      </c>
      <c r="P489" s="1">
        <v>44768.4606712963</v>
      </c>
      <c r="Q489">
        <v>1612</v>
      </c>
      <c r="R489">
        <v>91</v>
      </c>
      <c r="S489" t="b">
        <v>0</v>
      </c>
      <c r="T489" t="s">
        <v>90</v>
      </c>
      <c r="U489" t="b">
        <v>0</v>
      </c>
      <c r="V489" t="s">
        <v>188</v>
      </c>
      <c r="W489" s="1">
        <v>44768.4606712963</v>
      </c>
      <c r="X489">
        <v>73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144</v>
      </c>
      <c r="AE489">
        <v>144</v>
      </c>
      <c r="AF489">
        <v>0</v>
      </c>
      <c r="AG489">
        <v>4</v>
      </c>
      <c r="AH489" t="s">
        <v>90</v>
      </c>
      <c r="AI489" t="s">
        <v>90</v>
      </c>
      <c r="AJ489" t="s">
        <v>90</v>
      </c>
      <c r="AK489" t="s">
        <v>90</v>
      </c>
      <c r="AL489" t="s">
        <v>90</v>
      </c>
      <c r="AM489" t="s">
        <v>90</v>
      </c>
      <c r="AN489" t="s">
        <v>90</v>
      </c>
      <c r="AO489" t="s">
        <v>90</v>
      </c>
      <c r="AP489" t="s">
        <v>90</v>
      </c>
      <c r="AQ489" t="s">
        <v>90</v>
      </c>
      <c r="AR489" t="s">
        <v>90</v>
      </c>
      <c r="AS489" t="s">
        <v>90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1218</v>
      </c>
      <c r="BG489">
        <v>28</v>
      </c>
      <c r="BH489" t="s">
        <v>94</v>
      </c>
    </row>
    <row r="490" spans="1:60">
      <c r="A490" t="s">
        <v>1224</v>
      </c>
      <c r="B490" t="s">
        <v>82</v>
      </c>
      <c r="C490" t="s">
        <v>547</v>
      </c>
      <c r="D490" t="s">
        <v>84</v>
      </c>
      <c r="E490" s="2" t="str">
        <f>HYPERLINK("capsilon://?command=openfolder&amp;siteaddress=FAM.docvelocity-na8.net&amp;folderid=FX971C0B40-2E15-BD09-3242-AB45B4002F60","FX2207982")</f>
        <v>FX2207982</v>
      </c>
      <c r="F490" t="s">
        <v>19</v>
      </c>
      <c r="G490" t="s">
        <v>19</v>
      </c>
      <c r="H490" t="s">
        <v>85</v>
      </c>
      <c r="I490" t="s">
        <v>1225</v>
      </c>
      <c r="J490">
        <v>30</v>
      </c>
      <c r="K490" t="s">
        <v>87</v>
      </c>
      <c r="L490" t="s">
        <v>88</v>
      </c>
      <c r="M490" t="s">
        <v>89</v>
      </c>
      <c r="N490">
        <v>2</v>
      </c>
      <c r="O490" s="1">
        <v>44768.452673611115</v>
      </c>
      <c r="P490" s="1">
        <v>44768.468900462962</v>
      </c>
      <c r="Q490">
        <v>1273</v>
      </c>
      <c r="R490">
        <v>129</v>
      </c>
      <c r="S490" t="b">
        <v>0</v>
      </c>
      <c r="T490" t="s">
        <v>90</v>
      </c>
      <c r="U490" t="b">
        <v>0</v>
      </c>
      <c r="V490" t="s">
        <v>188</v>
      </c>
      <c r="W490" s="1">
        <v>44768.461504629631</v>
      </c>
      <c r="X490">
        <v>71</v>
      </c>
      <c r="Y490">
        <v>10</v>
      </c>
      <c r="Z490">
        <v>0</v>
      </c>
      <c r="AA490">
        <v>10</v>
      </c>
      <c r="AB490">
        <v>0</v>
      </c>
      <c r="AC490">
        <v>1</v>
      </c>
      <c r="AD490">
        <v>20</v>
      </c>
      <c r="AE490">
        <v>0</v>
      </c>
      <c r="AF490">
        <v>0</v>
      </c>
      <c r="AG490">
        <v>0</v>
      </c>
      <c r="AH490" t="s">
        <v>193</v>
      </c>
      <c r="AI490" s="1">
        <v>44768.468900462962</v>
      </c>
      <c r="AJ490">
        <v>58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20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1218</v>
      </c>
      <c r="BG490">
        <v>23</v>
      </c>
      <c r="BH490" t="s">
        <v>94</v>
      </c>
    </row>
    <row r="491" spans="1:60">
      <c r="A491" t="s">
        <v>1226</v>
      </c>
      <c r="B491" t="s">
        <v>82</v>
      </c>
      <c r="C491" t="s">
        <v>995</v>
      </c>
      <c r="D491" t="s">
        <v>84</v>
      </c>
      <c r="E491" s="2" t="str">
        <f>HYPERLINK("capsilon://?command=openfolder&amp;siteaddress=FAM.docvelocity-na8.net&amp;folderid=FX508029D9-18CE-1767-3841-2682608DF96F","FX2207325")</f>
        <v>FX2207325</v>
      </c>
      <c r="F491" t="s">
        <v>19</v>
      </c>
      <c r="G491" t="s">
        <v>19</v>
      </c>
      <c r="H491" t="s">
        <v>85</v>
      </c>
      <c r="I491" t="s">
        <v>1223</v>
      </c>
      <c r="J491">
        <v>216</v>
      </c>
      <c r="K491" t="s">
        <v>87</v>
      </c>
      <c r="L491" t="s">
        <v>88</v>
      </c>
      <c r="M491" t="s">
        <v>89</v>
      </c>
      <c r="N491">
        <v>2</v>
      </c>
      <c r="O491" s="1">
        <v>44768.461840277778</v>
      </c>
      <c r="P491" s="1">
        <v>44768.517951388887</v>
      </c>
      <c r="Q491">
        <v>3088</v>
      </c>
      <c r="R491">
        <v>1760</v>
      </c>
      <c r="S491" t="b">
        <v>0</v>
      </c>
      <c r="T491" t="s">
        <v>90</v>
      </c>
      <c r="U491" t="b">
        <v>1</v>
      </c>
      <c r="V491" t="s">
        <v>121</v>
      </c>
      <c r="W491" s="1">
        <v>44768.509456018517</v>
      </c>
      <c r="X491">
        <v>1118</v>
      </c>
      <c r="Y491">
        <v>216</v>
      </c>
      <c r="Z491">
        <v>0</v>
      </c>
      <c r="AA491">
        <v>216</v>
      </c>
      <c r="AB491">
        <v>0</v>
      </c>
      <c r="AC491">
        <v>65</v>
      </c>
      <c r="AD491">
        <v>0</v>
      </c>
      <c r="AE491">
        <v>0</v>
      </c>
      <c r="AF491">
        <v>0</v>
      </c>
      <c r="AG491">
        <v>0</v>
      </c>
      <c r="AH491" t="s">
        <v>130</v>
      </c>
      <c r="AI491" s="1">
        <v>44768.517951388887</v>
      </c>
      <c r="AJ491">
        <v>587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-1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1218</v>
      </c>
      <c r="BG491">
        <v>80</v>
      </c>
      <c r="BH491" t="s">
        <v>94</v>
      </c>
    </row>
    <row r="492" spans="1:60">
      <c r="A492" t="s">
        <v>1227</v>
      </c>
      <c r="B492" t="s">
        <v>82</v>
      </c>
      <c r="C492" t="s">
        <v>1228</v>
      </c>
      <c r="D492" t="s">
        <v>84</v>
      </c>
      <c r="E492" s="2" t="str">
        <f>HYPERLINK("capsilon://?command=openfolder&amp;siteaddress=FAM.docvelocity-na8.net&amp;folderid=FX4A858287-D8C2-265F-716D-F02C9BACABD7","FX22074945")</f>
        <v>FX22074945</v>
      </c>
      <c r="F492" t="s">
        <v>19</v>
      </c>
      <c r="G492" t="s">
        <v>19</v>
      </c>
      <c r="H492" t="s">
        <v>85</v>
      </c>
      <c r="I492" t="s">
        <v>1229</v>
      </c>
      <c r="J492">
        <v>67</v>
      </c>
      <c r="K492" t="s">
        <v>87</v>
      </c>
      <c r="L492" t="s">
        <v>88</v>
      </c>
      <c r="M492" t="s">
        <v>89</v>
      </c>
      <c r="N492">
        <v>2</v>
      </c>
      <c r="O492" s="1">
        <v>44768.490555555552</v>
      </c>
      <c r="P492" s="1">
        <v>44768.503738425927</v>
      </c>
      <c r="Q492">
        <v>577</v>
      </c>
      <c r="R492">
        <v>562</v>
      </c>
      <c r="S492" t="b">
        <v>0</v>
      </c>
      <c r="T492" t="s">
        <v>90</v>
      </c>
      <c r="U492" t="b">
        <v>0</v>
      </c>
      <c r="V492" t="s">
        <v>1006</v>
      </c>
      <c r="W492" s="1">
        <v>44768.499618055554</v>
      </c>
      <c r="X492">
        <v>245</v>
      </c>
      <c r="Y492">
        <v>52</v>
      </c>
      <c r="Z492">
        <v>0</v>
      </c>
      <c r="AA492">
        <v>52</v>
      </c>
      <c r="AB492">
        <v>0</v>
      </c>
      <c r="AC492">
        <v>25</v>
      </c>
      <c r="AD492">
        <v>15</v>
      </c>
      <c r="AE492">
        <v>0</v>
      </c>
      <c r="AF492">
        <v>0</v>
      </c>
      <c r="AG492">
        <v>0</v>
      </c>
      <c r="AH492" t="s">
        <v>130</v>
      </c>
      <c r="AI492" s="1">
        <v>44768.503738425927</v>
      </c>
      <c r="AJ492">
        <v>312</v>
      </c>
      <c r="AK492">
        <v>1</v>
      </c>
      <c r="AL492">
        <v>0</v>
      </c>
      <c r="AM492">
        <v>1</v>
      </c>
      <c r="AN492">
        <v>0</v>
      </c>
      <c r="AO492">
        <v>1</v>
      </c>
      <c r="AP492">
        <v>14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1218</v>
      </c>
      <c r="BG492">
        <v>18</v>
      </c>
      <c r="BH492" t="s">
        <v>94</v>
      </c>
    </row>
    <row r="493" spans="1:60">
      <c r="A493" t="s">
        <v>1230</v>
      </c>
      <c r="B493" t="s">
        <v>82</v>
      </c>
      <c r="C493" t="s">
        <v>1231</v>
      </c>
      <c r="D493" t="s">
        <v>84</v>
      </c>
      <c r="E493" s="2" t="str">
        <f>HYPERLINK("capsilon://?command=openfolder&amp;siteaddress=FAM.docvelocity-na8.net&amp;folderid=FX569EA43C-2AAE-0B06-D1DD-C24FB0F857A4","FX22072517")</f>
        <v>FX22072517</v>
      </c>
      <c r="F493" t="s">
        <v>19</v>
      </c>
      <c r="G493" t="s">
        <v>19</v>
      </c>
      <c r="H493" t="s">
        <v>85</v>
      </c>
      <c r="I493" t="s">
        <v>1232</v>
      </c>
      <c r="J493">
        <v>29</v>
      </c>
      <c r="K493" t="s">
        <v>87</v>
      </c>
      <c r="L493" t="s">
        <v>88</v>
      </c>
      <c r="M493" t="s">
        <v>89</v>
      </c>
      <c r="N493">
        <v>1</v>
      </c>
      <c r="O493" s="1">
        <v>44768.494583333333</v>
      </c>
      <c r="P493" s="1">
        <v>44768.501018518517</v>
      </c>
      <c r="Q493">
        <v>436</v>
      </c>
      <c r="R493">
        <v>120</v>
      </c>
      <c r="S493" t="b">
        <v>0</v>
      </c>
      <c r="T493" t="s">
        <v>90</v>
      </c>
      <c r="U493" t="b">
        <v>0</v>
      </c>
      <c r="V493" t="s">
        <v>1006</v>
      </c>
      <c r="W493" s="1">
        <v>44768.501018518517</v>
      </c>
      <c r="X493">
        <v>120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29</v>
      </c>
      <c r="AE493">
        <v>21</v>
      </c>
      <c r="AF493">
        <v>0</v>
      </c>
      <c r="AG493">
        <v>2</v>
      </c>
      <c r="AH493" t="s">
        <v>90</v>
      </c>
      <c r="AI493" t="s">
        <v>90</v>
      </c>
      <c r="AJ493" t="s">
        <v>90</v>
      </c>
      <c r="AK493" t="s">
        <v>90</v>
      </c>
      <c r="AL493" t="s">
        <v>90</v>
      </c>
      <c r="AM493" t="s">
        <v>90</v>
      </c>
      <c r="AN493" t="s">
        <v>90</v>
      </c>
      <c r="AO493" t="s">
        <v>90</v>
      </c>
      <c r="AP493" t="s">
        <v>90</v>
      </c>
      <c r="AQ493" t="s">
        <v>90</v>
      </c>
      <c r="AR493" t="s">
        <v>90</v>
      </c>
      <c r="AS493" t="s">
        <v>90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1218</v>
      </c>
      <c r="BG493">
        <v>9</v>
      </c>
      <c r="BH493" t="s">
        <v>94</v>
      </c>
    </row>
    <row r="494" spans="1:60">
      <c r="A494" t="s">
        <v>1233</v>
      </c>
      <c r="B494" t="s">
        <v>82</v>
      </c>
      <c r="C494" t="s">
        <v>1231</v>
      </c>
      <c r="D494" t="s">
        <v>84</v>
      </c>
      <c r="E494" s="2" t="str">
        <f>HYPERLINK("capsilon://?command=openfolder&amp;siteaddress=FAM.docvelocity-na8.net&amp;folderid=FX569EA43C-2AAE-0B06-D1DD-C24FB0F857A4","FX22072517")</f>
        <v>FX22072517</v>
      </c>
      <c r="F494" t="s">
        <v>19</v>
      </c>
      <c r="G494" t="s">
        <v>19</v>
      </c>
      <c r="H494" t="s">
        <v>85</v>
      </c>
      <c r="I494" t="s">
        <v>1232</v>
      </c>
      <c r="J494">
        <v>56</v>
      </c>
      <c r="K494" t="s">
        <v>87</v>
      </c>
      <c r="L494" t="s">
        <v>88</v>
      </c>
      <c r="M494" t="s">
        <v>89</v>
      </c>
      <c r="N494">
        <v>2</v>
      </c>
      <c r="O494" s="1">
        <v>44768.502268518518</v>
      </c>
      <c r="P494" s="1">
        <v>44768.511145833334</v>
      </c>
      <c r="Q494">
        <v>418</v>
      </c>
      <c r="R494">
        <v>349</v>
      </c>
      <c r="S494" t="b">
        <v>0</v>
      </c>
      <c r="T494" t="s">
        <v>90</v>
      </c>
      <c r="U494" t="b">
        <v>1</v>
      </c>
      <c r="V494" t="s">
        <v>1006</v>
      </c>
      <c r="W494" s="1">
        <v>44768.504560185182</v>
      </c>
      <c r="X494">
        <v>196</v>
      </c>
      <c r="Y494">
        <v>42</v>
      </c>
      <c r="Z494">
        <v>0</v>
      </c>
      <c r="AA494">
        <v>42</v>
      </c>
      <c r="AB494">
        <v>0</v>
      </c>
      <c r="AC494">
        <v>0</v>
      </c>
      <c r="AD494">
        <v>14</v>
      </c>
      <c r="AE494">
        <v>0</v>
      </c>
      <c r="AF494">
        <v>0</v>
      </c>
      <c r="AG494">
        <v>0</v>
      </c>
      <c r="AH494" t="s">
        <v>130</v>
      </c>
      <c r="AI494" s="1">
        <v>44768.511145833334</v>
      </c>
      <c r="AJ494">
        <v>153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14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1218</v>
      </c>
      <c r="BG494">
        <v>12</v>
      </c>
      <c r="BH494" t="s">
        <v>94</v>
      </c>
    </row>
    <row r="495" spans="1:60">
      <c r="A495" t="s">
        <v>1234</v>
      </c>
      <c r="B495" t="s">
        <v>82</v>
      </c>
      <c r="C495" t="s">
        <v>557</v>
      </c>
      <c r="D495" t="s">
        <v>84</v>
      </c>
      <c r="E495" s="2" t="str">
        <f>HYPERLINK("capsilon://?command=openfolder&amp;siteaddress=FAM.docvelocity-na8.net&amp;folderid=FX7114935F-9E27-B77F-78F6-13238C1D447F","FX220311951")</f>
        <v>FX220311951</v>
      </c>
      <c r="F495" t="s">
        <v>19</v>
      </c>
      <c r="G495" t="s">
        <v>19</v>
      </c>
      <c r="H495" t="s">
        <v>85</v>
      </c>
      <c r="I495" t="s">
        <v>1235</v>
      </c>
      <c r="J495">
        <v>30</v>
      </c>
      <c r="K495" t="s">
        <v>87</v>
      </c>
      <c r="L495" t="s">
        <v>88</v>
      </c>
      <c r="M495" t="s">
        <v>89</v>
      </c>
      <c r="N495">
        <v>2</v>
      </c>
      <c r="O495" s="1">
        <v>44768.515173611115</v>
      </c>
      <c r="P495" s="1">
        <v>44768.51871527778</v>
      </c>
      <c r="Q495">
        <v>105</v>
      </c>
      <c r="R495">
        <v>201</v>
      </c>
      <c r="S495" t="b">
        <v>0</v>
      </c>
      <c r="T495" t="s">
        <v>90</v>
      </c>
      <c r="U495" t="b">
        <v>0</v>
      </c>
      <c r="V495" t="s">
        <v>121</v>
      </c>
      <c r="W495" s="1">
        <v>44768.51699074074</v>
      </c>
      <c r="X495">
        <v>136</v>
      </c>
      <c r="Y495">
        <v>10</v>
      </c>
      <c r="Z495">
        <v>0</v>
      </c>
      <c r="AA495">
        <v>10</v>
      </c>
      <c r="AB495">
        <v>0</v>
      </c>
      <c r="AC495">
        <v>1</v>
      </c>
      <c r="AD495">
        <v>20</v>
      </c>
      <c r="AE495">
        <v>0</v>
      </c>
      <c r="AF495">
        <v>0</v>
      </c>
      <c r="AG495">
        <v>0</v>
      </c>
      <c r="AH495" t="s">
        <v>130</v>
      </c>
      <c r="AI495" s="1">
        <v>44768.51871527778</v>
      </c>
      <c r="AJ495">
        <v>65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20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1218</v>
      </c>
      <c r="BG495">
        <v>5</v>
      </c>
      <c r="BH495" t="s">
        <v>94</v>
      </c>
    </row>
    <row r="496" spans="1:60">
      <c r="A496" t="s">
        <v>1236</v>
      </c>
      <c r="B496" t="s">
        <v>82</v>
      </c>
      <c r="C496" t="s">
        <v>995</v>
      </c>
      <c r="D496" t="s">
        <v>84</v>
      </c>
      <c r="E496" s="2" t="str">
        <f>HYPERLINK("capsilon://?command=openfolder&amp;siteaddress=FAM.docvelocity-na8.net&amp;folderid=FX508029D9-18CE-1767-3841-2682608DF96F","FX2207325")</f>
        <v>FX2207325</v>
      </c>
      <c r="F496" t="s">
        <v>19</v>
      </c>
      <c r="G496" t="s">
        <v>19</v>
      </c>
      <c r="H496" t="s">
        <v>85</v>
      </c>
      <c r="I496" t="s">
        <v>1237</v>
      </c>
      <c r="J496">
        <v>67</v>
      </c>
      <c r="K496" t="s">
        <v>87</v>
      </c>
      <c r="L496" t="s">
        <v>88</v>
      </c>
      <c r="M496" t="s">
        <v>89</v>
      </c>
      <c r="N496">
        <v>2</v>
      </c>
      <c r="O496" s="1">
        <v>44768.517002314817</v>
      </c>
      <c r="P496" s="1">
        <v>44768.619120370371</v>
      </c>
      <c r="Q496">
        <v>8492</v>
      </c>
      <c r="R496">
        <v>331</v>
      </c>
      <c r="S496" t="b">
        <v>0</v>
      </c>
      <c r="T496" t="s">
        <v>90</v>
      </c>
      <c r="U496" t="b">
        <v>0</v>
      </c>
      <c r="V496" t="s">
        <v>1006</v>
      </c>
      <c r="W496" s="1">
        <v>44768.519456018519</v>
      </c>
      <c r="X496">
        <v>183</v>
      </c>
      <c r="Y496">
        <v>52</v>
      </c>
      <c r="Z496">
        <v>0</v>
      </c>
      <c r="AA496">
        <v>52</v>
      </c>
      <c r="AB496">
        <v>0</v>
      </c>
      <c r="AC496">
        <v>14</v>
      </c>
      <c r="AD496">
        <v>15</v>
      </c>
      <c r="AE496">
        <v>0</v>
      </c>
      <c r="AF496">
        <v>0</v>
      </c>
      <c r="AG496">
        <v>0</v>
      </c>
      <c r="AH496" t="s">
        <v>130</v>
      </c>
      <c r="AI496" s="1">
        <v>44768.619120370371</v>
      </c>
      <c r="AJ496">
        <v>148</v>
      </c>
      <c r="AK496">
        <v>4</v>
      </c>
      <c r="AL496">
        <v>0</v>
      </c>
      <c r="AM496">
        <v>4</v>
      </c>
      <c r="AN496">
        <v>0</v>
      </c>
      <c r="AO496">
        <v>4</v>
      </c>
      <c r="AP496">
        <v>11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1218</v>
      </c>
      <c r="BG496">
        <v>147</v>
      </c>
      <c r="BH496" t="s">
        <v>275</v>
      </c>
    </row>
    <row r="497" spans="1:60">
      <c r="A497" t="s">
        <v>1238</v>
      </c>
      <c r="B497" t="s">
        <v>82</v>
      </c>
      <c r="C497" t="s">
        <v>1203</v>
      </c>
      <c r="D497" t="s">
        <v>84</v>
      </c>
      <c r="E497" s="2" t="str">
        <f>HYPERLINK("capsilon://?command=openfolder&amp;siteaddress=FAM.docvelocity-na8.net&amp;folderid=FX614A9E32-6210-3001-D205-D133C2229BB2","FX22074968")</f>
        <v>FX22074968</v>
      </c>
      <c r="F497" t="s">
        <v>19</v>
      </c>
      <c r="G497" t="s">
        <v>19</v>
      </c>
      <c r="H497" t="s">
        <v>85</v>
      </c>
      <c r="I497" t="s">
        <v>1239</v>
      </c>
      <c r="J497">
        <v>69</v>
      </c>
      <c r="K497" t="s">
        <v>87</v>
      </c>
      <c r="L497" t="s">
        <v>88</v>
      </c>
      <c r="M497" t="s">
        <v>89</v>
      </c>
      <c r="N497">
        <v>2</v>
      </c>
      <c r="O497" s="1">
        <v>44768.524155092593</v>
      </c>
      <c r="P497" s="1">
        <v>44768.623402777775</v>
      </c>
      <c r="Q497">
        <v>7598</v>
      </c>
      <c r="R497">
        <v>977</v>
      </c>
      <c r="S497" t="b">
        <v>0</v>
      </c>
      <c r="T497" t="s">
        <v>90</v>
      </c>
      <c r="U497" t="b">
        <v>0</v>
      </c>
      <c r="V497" t="s">
        <v>121</v>
      </c>
      <c r="W497" s="1">
        <v>44768.531782407408</v>
      </c>
      <c r="X497">
        <v>596</v>
      </c>
      <c r="Y497">
        <v>66</v>
      </c>
      <c r="Z497">
        <v>0</v>
      </c>
      <c r="AA497">
        <v>66</v>
      </c>
      <c r="AB497">
        <v>0</v>
      </c>
      <c r="AC497">
        <v>20</v>
      </c>
      <c r="AD497">
        <v>3</v>
      </c>
      <c r="AE497">
        <v>0</v>
      </c>
      <c r="AF497">
        <v>0</v>
      </c>
      <c r="AG497">
        <v>0</v>
      </c>
      <c r="AH497" t="s">
        <v>130</v>
      </c>
      <c r="AI497" s="1">
        <v>44768.623402777775</v>
      </c>
      <c r="AJ497">
        <v>369</v>
      </c>
      <c r="AK497">
        <v>1</v>
      </c>
      <c r="AL497">
        <v>0</v>
      </c>
      <c r="AM497">
        <v>1</v>
      </c>
      <c r="AN497">
        <v>0</v>
      </c>
      <c r="AO497">
        <v>1</v>
      </c>
      <c r="AP497">
        <v>2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1218</v>
      </c>
      <c r="BG497">
        <v>142</v>
      </c>
      <c r="BH497" t="s">
        <v>275</v>
      </c>
    </row>
    <row r="498" spans="1:60">
      <c r="A498" t="s">
        <v>1240</v>
      </c>
      <c r="B498" t="s">
        <v>82</v>
      </c>
      <c r="C498" t="s">
        <v>1203</v>
      </c>
      <c r="D498" t="s">
        <v>84</v>
      </c>
      <c r="E498" s="2" t="str">
        <f>HYPERLINK("capsilon://?command=openfolder&amp;siteaddress=FAM.docvelocity-na8.net&amp;folderid=FX614A9E32-6210-3001-D205-D133C2229BB2","FX22074968")</f>
        <v>FX22074968</v>
      </c>
      <c r="F498" t="s">
        <v>19</v>
      </c>
      <c r="G498" t="s">
        <v>19</v>
      </c>
      <c r="H498" t="s">
        <v>85</v>
      </c>
      <c r="I498" t="s">
        <v>1241</v>
      </c>
      <c r="J498">
        <v>69</v>
      </c>
      <c r="K498" t="s">
        <v>87</v>
      </c>
      <c r="L498" t="s">
        <v>88</v>
      </c>
      <c r="M498" t="s">
        <v>89</v>
      </c>
      <c r="N498">
        <v>2</v>
      </c>
      <c r="O498" s="1">
        <v>44768.524224537039</v>
      </c>
      <c r="P498" s="1">
        <v>44768.625462962962</v>
      </c>
      <c r="Q498">
        <v>8204</v>
      </c>
      <c r="R498">
        <v>543</v>
      </c>
      <c r="S498" t="b">
        <v>0</v>
      </c>
      <c r="T498" t="s">
        <v>90</v>
      </c>
      <c r="U498" t="b">
        <v>0</v>
      </c>
      <c r="V498" t="s">
        <v>121</v>
      </c>
      <c r="W498" s="1">
        <v>44768.536030092589</v>
      </c>
      <c r="X498">
        <v>366</v>
      </c>
      <c r="Y498">
        <v>66</v>
      </c>
      <c r="Z498">
        <v>0</v>
      </c>
      <c r="AA498">
        <v>66</v>
      </c>
      <c r="AB498">
        <v>0</v>
      </c>
      <c r="AC498">
        <v>8</v>
      </c>
      <c r="AD498">
        <v>3</v>
      </c>
      <c r="AE498">
        <v>0</v>
      </c>
      <c r="AF498">
        <v>0</v>
      </c>
      <c r="AG498">
        <v>0</v>
      </c>
      <c r="AH498" t="s">
        <v>130</v>
      </c>
      <c r="AI498" s="1">
        <v>44768.625462962962</v>
      </c>
      <c r="AJ498">
        <v>177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2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1218</v>
      </c>
      <c r="BG498">
        <v>145</v>
      </c>
      <c r="BH498" t="s">
        <v>275</v>
      </c>
    </row>
    <row r="499" spans="1:60">
      <c r="A499" t="s">
        <v>1242</v>
      </c>
      <c r="B499" t="s">
        <v>82</v>
      </c>
      <c r="C499" t="s">
        <v>1203</v>
      </c>
      <c r="D499" t="s">
        <v>84</v>
      </c>
      <c r="E499" s="2" t="str">
        <f>HYPERLINK("capsilon://?command=openfolder&amp;siteaddress=FAM.docvelocity-na8.net&amp;folderid=FX614A9E32-6210-3001-D205-D133C2229BB2","FX22074968")</f>
        <v>FX22074968</v>
      </c>
      <c r="F499" t="s">
        <v>19</v>
      </c>
      <c r="G499" t="s">
        <v>19</v>
      </c>
      <c r="H499" t="s">
        <v>85</v>
      </c>
      <c r="I499" t="s">
        <v>1243</v>
      </c>
      <c r="J499">
        <v>74</v>
      </c>
      <c r="K499" t="s">
        <v>87</v>
      </c>
      <c r="L499" t="s">
        <v>88</v>
      </c>
      <c r="M499" t="s">
        <v>89</v>
      </c>
      <c r="N499">
        <v>2</v>
      </c>
      <c r="O499" s="1">
        <v>44768.524652777778</v>
      </c>
      <c r="P499" s="1">
        <v>44768.639479166668</v>
      </c>
      <c r="Q499">
        <v>8286</v>
      </c>
      <c r="R499">
        <v>1635</v>
      </c>
      <c r="S499" t="b">
        <v>0</v>
      </c>
      <c r="T499" t="s">
        <v>90</v>
      </c>
      <c r="U499" t="b">
        <v>0</v>
      </c>
      <c r="V499" t="s">
        <v>121</v>
      </c>
      <c r="W499" s="1">
        <v>44768.538807870369</v>
      </c>
      <c r="X499">
        <v>239</v>
      </c>
      <c r="Y499">
        <v>71</v>
      </c>
      <c r="Z499">
        <v>0</v>
      </c>
      <c r="AA499">
        <v>71</v>
      </c>
      <c r="AB499">
        <v>0</v>
      </c>
      <c r="AC499">
        <v>6</v>
      </c>
      <c r="AD499">
        <v>3</v>
      </c>
      <c r="AE499">
        <v>0</v>
      </c>
      <c r="AF499">
        <v>0</v>
      </c>
      <c r="AG499">
        <v>0</v>
      </c>
      <c r="AH499" t="s">
        <v>309</v>
      </c>
      <c r="AI499" s="1">
        <v>44768.639479166668</v>
      </c>
      <c r="AJ499">
        <v>1387</v>
      </c>
      <c r="AK499">
        <v>2</v>
      </c>
      <c r="AL499">
        <v>0</v>
      </c>
      <c r="AM499">
        <v>2</v>
      </c>
      <c r="AN499">
        <v>0</v>
      </c>
      <c r="AO499">
        <v>3</v>
      </c>
      <c r="AP499">
        <v>1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1218</v>
      </c>
      <c r="BG499">
        <v>165</v>
      </c>
      <c r="BH499" t="s">
        <v>275</v>
      </c>
    </row>
    <row r="500" spans="1:60">
      <c r="A500" t="s">
        <v>1244</v>
      </c>
      <c r="B500" t="s">
        <v>82</v>
      </c>
      <c r="C500" t="s">
        <v>1203</v>
      </c>
      <c r="D500" t="s">
        <v>84</v>
      </c>
      <c r="E500" s="2" t="str">
        <f>HYPERLINK("capsilon://?command=openfolder&amp;siteaddress=FAM.docvelocity-na8.net&amp;folderid=FX614A9E32-6210-3001-D205-D133C2229BB2","FX22074968")</f>
        <v>FX22074968</v>
      </c>
      <c r="F500" t="s">
        <v>19</v>
      </c>
      <c r="G500" t="s">
        <v>19</v>
      </c>
      <c r="H500" t="s">
        <v>85</v>
      </c>
      <c r="I500" t="s">
        <v>1245</v>
      </c>
      <c r="J500">
        <v>69</v>
      </c>
      <c r="K500" t="s">
        <v>87</v>
      </c>
      <c r="L500" t="s">
        <v>88</v>
      </c>
      <c r="M500" t="s">
        <v>89</v>
      </c>
      <c r="N500">
        <v>2</v>
      </c>
      <c r="O500" s="1">
        <v>44768.524953703702</v>
      </c>
      <c r="P500" s="1">
        <v>44768.627152777779</v>
      </c>
      <c r="Q500">
        <v>8487</v>
      </c>
      <c r="R500">
        <v>343</v>
      </c>
      <c r="S500" t="b">
        <v>0</v>
      </c>
      <c r="T500" t="s">
        <v>90</v>
      </c>
      <c r="U500" t="b">
        <v>0</v>
      </c>
      <c r="V500" t="s">
        <v>121</v>
      </c>
      <c r="W500" s="1">
        <v>44768.540995370371</v>
      </c>
      <c r="X500">
        <v>189</v>
      </c>
      <c r="Y500">
        <v>66</v>
      </c>
      <c r="Z500">
        <v>0</v>
      </c>
      <c r="AA500">
        <v>66</v>
      </c>
      <c r="AB500">
        <v>0</v>
      </c>
      <c r="AC500">
        <v>8</v>
      </c>
      <c r="AD500">
        <v>3</v>
      </c>
      <c r="AE500">
        <v>0</v>
      </c>
      <c r="AF500">
        <v>0</v>
      </c>
      <c r="AG500">
        <v>0</v>
      </c>
      <c r="AH500" t="s">
        <v>130</v>
      </c>
      <c r="AI500" s="1">
        <v>44768.627152777779</v>
      </c>
      <c r="AJ500">
        <v>145</v>
      </c>
      <c r="AK500">
        <v>1</v>
      </c>
      <c r="AL500">
        <v>0</v>
      </c>
      <c r="AM500">
        <v>1</v>
      </c>
      <c r="AN500">
        <v>0</v>
      </c>
      <c r="AO500">
        <v>1</v>
      </c>
      <c r="AP500">
        <v>2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1218</v>
      </c>
      <c r="BG500">
        <v>147</v>
      </c>
      <c r="BH500" t="s">
        <v>275</v>
      </c>
    </row>
    <row r="501" spans="1:60">
      <c r="A501" t="s">
        <v>1246</v>
      </c>
      <c r="B501" t="s">
        <v>82</v>
      </c>
      <c r="C501" t="s">
        <v>1203</v>
      </c>
      <c r="D501" t="s">
        <v>84</v>
      </c>
      <c r="E501" s="2" t="str">
        <f>HYPERLINK("capsilon://?command=openfolder&amp;siteaddress=FAM.docvelocity-na8.net&amp;folderid=FX614A9E32-6210-3001-D205-D133C2229BB2","FX22074968")</f>
        <v>FX22074968</v>
      </c>
      <c r="F501" t="s">
        <v>19</v>
      </c>
      <c r="G501" t="s">
        <v>19</v>
      </c>
      <c r="H501" t="s">
        <v>85</v>
      </c>
      <c r="I501" t="s">
        <v>1247</v>
      </c>
      <c r="J501">
        <v>69</v>
      </c>
      <c r="K501" t="s">
        <v>87</v>
      </c>
      <c r="L501" t="s">
        <v>88</v>
      </c>
      <c r="M501" t="s">
        <v>89</v>
      </c>
      <c r="N501">
        <v>2</v>
      </c>
      <c r="O501" s="1">
        <v>44768.525300925925</v>
      </c>
      <c r="P501" s="1">
        <v>44768.630057870374</v>
      </c>
      <c r="Q501">
        <v>6945</v>
      </c>
      <c r="R501">
        <v>2106</v>
      </c>
      <c r="S501" t="b">
        <v>0</v>
      </c>
      <c r="T501" t="s">
        <v>90</v>
      </c>
      <c r="U501" t="b">
        <v>0</v>
      </c>
      <c r="V501" t="s">
        <v>128</v>
      </c>
      <c r="W501" s="1">
        <v>44768.575740740744</v>
      </c>
      <c r="X501">
        <v>1818</v>
      </c>
      <c r="Y501">
        <v>66</v>
      </c>
      <c r="Z501">
        <v>0</v>
      </c>
      <c r="AA501">
        <v>66</v>
      </c>
      <c r="AB501">
        <v>0</v>
      </c>
      <c r="AC501">
        <v>47</v>
      </c>
      <c r="AD501">
        <v>3</v>
      </c>
      <c r="AE501">
        <v>0</v>
      </c>
      <c r="AF501">
        <v>0</v>
      </c>
      <c r="AG501">
        <v>0</v>
      </c>
      <c r="AH501" t="s">
        <v>130</v>
      </c>
      <c r="AI501" s="1">
        <v>44768.630057870374</v>
      </c>
      <c r="AJ501">
        <v>250</v>
      </c>
      <c r="AK501">
        <v>1</v>
      </c>
      <c r="AL501">
        <v>0</v>
      </c>
      <c r="AM501">
        <v>1</v>
      </c>
      <c r="AN501">
        <v>0</v>
      </c>
      <c r="AO501">
        <v>1</v>
      </c>
      <c r="AP501">
        <v>2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1218</v>
      </c>
      <c r="BG501">
        <v>150</v>
      </c>
      <c r="BH501" t="s">
        <v>275</v>
      </c>
    </row>
    <row r="502" spans="1:60">
      <c r="A502" t="s">
        <v>1248</v>
      </c>
      <c r="B502" t="s">
        <v>82</v>
      </c>
      <c r="C502" t="s">
        <v>1203</v>
      </c>
      <c r="D502" t="s">
        <v>84</v>
      </c>
      <c r="E502" s="2" t="str">
        <f>HYPERLINK("capsilon://?command=openfolder&amp;siteaddress=FAM.docvelocity-na8.net&amp;folderid=FX614A9E32-6210-3001-D205-D133C2229BB2","FX22074968")</f>
        <v>FX22074968</v>
      </c>
      <c r="F502" t="s">
        <v>19</v>
      </c>
      <c r="G502" t="s">
        <v>19</v>
      </c>
      <c r="H502" t="s">
        <v>85</v>
      </c>
      <c r="I502" t="s">
        <v>1249</v>
      </c>
      <c r="J502">
        <v>74</v>
      </c>
      <c r="K502" t="s">
        <v>87</v>
      </c>
      <c r="L502" t="s">
        <v>88</v>
      </c>
      <c r="M502" t="s">
        <v>89</v>
      </c>
      <c r="N502">
        <v>2</v>
      </c>
      <c r="O502" s="1">
        <v>44768.525740740741</v>
      </c>
      <c r="P502" s="1">
        <v>44768.632662037038</v>
      </c>
      <c r="Q502">
        <v>8787</v>
      </c>
      <c r="R502">
        <v>451</v>
      </c>
      <c r="S502" t="b">
        <v>0</v>
      </c>
      <c r="T502" t="s">
        <v>90</v>
      </c>
      <c r="U502" t="b">
        <v>0</v>
      </c>
      <c r="V502" t="s">
        <v>121</v>
      </c>
      <c r="W502" s="1">
        <v>44768.566099537034</v>
      </c>
      <c r="X502">
        <v>223</v>
      </c>
      <c r="Y502">
        <v>71</v>
      </c>
      <c r="Z502">
        <v>0</v>
      </c>
      <c r="AA502">
        <v>71</v>
      </c>
      <c r="AB502">
        <v>0</v>
      </c>
      <c r="AC502">
        <v>7</v>
      </c>
      <c r="AD502">
        <v>3</v>
      </c>
      <c r="AE502">
        <v>0</v>
      </c>
      <c r="AF502">
        <v>0</v>
      </c>
      <c r="AG502">
        <v>0</v>
      </c>
      <c r="AH502" t="s">
        <v>130</v>
      </c>
      <c r="AI502" s="1">
        <v>44768.632662037038</v>
      </c>
      <c r="AJ502">
        <v>224</v>
      </c>
      <c r="AK502">
        <v>1</v>
      </c>
      <c r="AL502">
        <v>0</v>
      </c>
      <c r="AM502">
        <v>1</v>
      </c>
      <c r="AN502">
        <v>0</v>
      </c>
      <c r="AO502">
        <v>1</v>
      </c>
      <c r="AP502">
        <v>2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1218</v>
      </c>
      <c r="BG502">
        <v>153</v>
      </c>
      <c r="BH502" t="s">
        <v>275</v>
      </c>
    </row>
    <row r="503" spans="1:60">
      <c r="A503" t="s">
        <v>1250</v>
      </c>
      <c r="B503" t="s">
        <v>82</v>
      </c>
      <c r="C503" t="s">
        <v>1203</v>
      </c>
      <c r="D503" t="s">
        <v>84</v>
      </c>
      <c r="E503" s="2" t="str">
        <f>HYPERLINK("capsilon://?command=openfolder&amp;siteaddress=FAM.docvelocity-na8.net&amp;folderid=FX614A9E32-6210-3001-D205-D133C2229BB2","FX22074968")</f>
        <v>FX22074968</v>
      </c>
      <c r="F503" t="s">
        <v>19</v>
      </c>
      <c r="G503" t="s">
        <v>19</v>
      </c>
      <c r="H503" t="s">
        <v>85</v>
      </c>
      <c r="I503" t="s">
        <v>1251</v>
      </c>
      <c r="J503">
        <v>94</v>
      </c>
      <c r="K503" t="s">
        <v>87</v>
      </c>
      <c r="L503" t="s">
        <v>88</v>
      </c>
      <c r="M503" t="s">
        <v>89</v>
      </c>
      <c r="N503">
        <v>2</v>
      </c>
      <c r="O503" s="1">
        <v>44768.526018518518</v>
      </c>
      <c r="P503" s="1">
        <v>44768.635682870372</v>
      </c>
      <c r="Q503">
        <v>8408</v>
      </c>
      <c r="R503">
        <v>1067</v>
      </c>
      <c r="S503" t="b">
        <v>0</v>
      </c>
      <c r="T503" t="s">
        <v>90</v>
      </c>
      <c r="U503" t="b">
        <v>0</v>
      </c>
      <c r="V503" t="s">
        <v>121</v>
      </c>
      <c r="W503" s="1">
        <v>44768.575370370374</v>
      </c>
      <c r="X503">
        <v>800</v>
      </c>
      <c r="Y503">
        <v>91</v>
      </c>
      <c r="Z503">
        <v>0</v>
      </c>
      <c r="AA503">
        <v>91</v>
      </c>
      <c r="AB503">
        <v>0</v>
      </c>
      <c r="AC503">
        <v>1</v>
      </c>
      <c r="AD503">
        <v>3</v>
      </c>
      <c r="AE503">
        <v>0</v>
      </c>
      <c r="AF503">
        <v>0</v>
      </c>
      <c r="AG503">
        <v>0</v>
      </c>
      <c r="AH503" t="s">
        <v>130</v>
      </c>
      <c r="AI503" s="1">
        <v>44768.635682870372</v>
      </c>
      <c r="AJ503">
        <v>260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2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1218</v>
      </c>
      <c r="BG503">
        <v>157</v>
      </c>
      <c r="BH503" t="s">
        <v>275</v>
      </c>
    </row>
    <row r="504" spans="1:60">
      <c r="A504" t="s">
        <v>1252</v>
      </c>
      <c r="B504" t="s">
        <v>82</v>
      </c>
      <c r="C504" t="s">
        <v>1187</v>
      </c>
      <c r="D504" t="s">
        <v>84</v>
      </c>
      <c r="E504" s="2" t="str">
        <f>HYPERLINK("capsilon://?command=openfolder&amp;siteaddress=FAM.docvelocity-na8.net&amp;folderid=FX75C4528B-AAFE-06FA-8240-91E40248F26D","FX22072459")</f>
        <v>FX22072459</v>
      </c>
      <c r="F504" t="s">
        <v>19</v>
      </c>
      <c r="G504" t="s">
        <v>19</v>
      </c>
      <c r="H504" t="s">
        <v>85</v>
      </c>
      <c r="I504" t="s">
        <v>1253</v>
      </c>
      <c r="J504">
        <v>30</v>
      </c>
      <c r="K504" t="s">
        <v>87</v>
      </c>
      <c r="L504" t="s">
        <v>88</v>
      </c>
      <c r="M504" t="s">
        <v>89</v>
      </c>
      <c r="N504">
        <v>2</v>
      </c>
      <c r="O504" s="1">
        <v>44768.528773148151</v>
      </c>
      <c r="P504" s="1">
        <v>44768.637638888889</v>
      </c>
      <c r="Q504">
        <v>9148</v>
      </c>
      <c r="R504">
        <v>258</v>
      </c>
      <c r="S504" t="b">
        <v>0</v>
      </c>
      <c r="T504" t="s">
        <v>90</v>
      </c>
      <c r="U504" t="b">
        <v>0</v>
      </c>
      <c r="V504" t="s">
        <v>1006</v>
      </c>
      <c r="W504" s="1">
        <v>44768.569085648145</v>
      </c>
      <c r="X504">
        <v>85</v>
      </c>
      <c r="Y504">
        <v>10</v>
      </c>
      <c r="Z504">
        <v>0</v>
      </c>
      <c r="AA504">
        <v>10</v>
      </c>
      <c r="AB504">
        <v>0</v>
      </c>
      <c r="AC504">
        <v>1</v>
      </c>
      <c r="AD504">
        <v>20</v>
      </c>
      <c r="AE504">
        <v>0</v>
      </c>
      <c r="AF504">
        <v>0</v>
      </c>
      <c r="AG504">
        <v>0</v>
      </c>
      <c r="AH504" t="s">
        <v>130</v>
      </c>
      <c r="AI504" s="1">
        <v>44768.637638888889</v>
      </c>
      <c r="AJ504">
        <v>168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20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1218</v>
      </c>
      <c r="BG504">
        <v>156</v>
      </c>
      <c r="BH504" t="s">
        <v>275</v>
      </c>
    </row>
    <row r="505" spans="1:60">
      <c r="A505" t="s">
        <v>1254</v>
      </c>
      <c r="B505" t="s">
        <v>82</v>
      </c>
      <c r="C505" t="s">
        <v>1187</v>
      </c>
      <c r="D505" t="s">
        <v>84</v>
      </c>
      <c r="E505" s="2" t="str">
        <f>HYPERLINK("capsilon://?command=openfolder&amp;siteaddress=FAM.docvelocity-na8.net&amp;folderid=FX75C4528B-AAFE-06FA-8240-91E40248F26D","FX22072459")</f>
        <v>FX22072459</v>
      </c>
      <c r="F505" t="s">
        <v>19</v>
      </c>
      <c r="G505" t="s">
        <v>19</v>
      </c>
      <c r="H505" t="s">
        <v>85</v>
      </c>
      <c r="I505" t="s">
        <v>1255</v>
      </c>
      <c r="J505">
        <v>21</v>
      </c>
      <c r="K505" t="s">
        <v>87</v>
      </c>
      <c r="L505" t="s">
        <v>88</v>
      </c>
      <c r="M505" t="s">
        <v>89</v>
      </c>
      <c r="N505">
        <v>2</v>
      </c>
      <c r="O505" s="1">
        <v>44768.531458333331</v>
      </c>
      <c r="P505" s="1">
        <v>44768.63789351852</v>
      </c>
      <c r="Q505">
        <v>9039</v>
      </c>
      <c r="R505">
        <v>157</v>
      </c>
      <c r="S505" t="b">
        <v>0</v>
      </c>
      <c r="T505" t="s">
        <v>90</v>
      </c>
      <c r="U505" t="b">
        <v>0</v>
      </c>
      <c r="V505" t="s">
        <v>105</v>
      </c>
      <c r="W505" s="1">
        <v>44768.574791666666</v>
      </c>
      <c r="X505">
        <v>12</v>
      </c>
      <c r="Y505">
        <v>0</v>
      </c>
      <c r="Z505">
        <v>0</v>
      </c>
      <c r="AA505">
        <v>0</v>
      </c>
      <c r="AB505">
        <v>10</v>
      </c>
      <c r="AC505">
        <v>0</v>
      </c>
      <c r="AD505">
        <v>21</v>
      </c>
      <c r="AE505">
        <v>0</v>
      </c>
      <c r="AF505">
        <v>0</v>
      </c>
      <c r="AG505">
        <v>0</v>
      </c>
      <c r="AH505" t="s">
        <v>130</v>
      </c>
      <c r="AI505" s="1">
        <v>44768.63789351852</v>
      </c>
      <c r="AJ505">
        <v>22</v>
      </c>
      <c r="AK505">
        <v>0</v>
      </c>
      <c r="AL505">
        <v>0</v>
      </c>
      <c r="AM505">
        <v>0</v>
      </c>
      <c r="AN505">
        <v>10</v>
      </c>
      <c r="AO505">
        <v>0</v>
      </c>
      <c r="AP505">
        <v>21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1218</v>
      </c>
      <c r="BG505">
        <v>153</v>
      </c>
      <c r="BH505" t="s">
        <v>275</v>
      </c>
    </row>
    <row r="506" spans="1:60">
      <c r="A506" t="s">
        <v>1256</v>
      </c>
      <c r="B506" t="s">
        <v>82</v>
      </c>
      <c r="C506" t="s">
        <v>944</v>
      </c>
      <c r="D506" t="s">
        <v>84</v>
      </c>
      <c r="E506" s="2" t="str">
        <f>HYPERLINK("capsilon://?command=openfolder&amp;siteaddress=FAM.docvelocity-na8.net&amp;folderid=FX8A5A66E0-B47D-9F50-35C6-D9BBF8FDF69A","FX22067672")</f>
        <v>FX22067672</v>
      </c>
      <c r="F506" t="s">
        <v>19</v>
      </c>
      <c r="G506" t="s">
        <v>19</v>
      </c>
      <c r="H506" t="s">
        <v>85</v>
      </c>
      <c r="I506" t="s">
        <v>1257</v>
      </c>
      <c r="J506">
        <v>67</v>
      </c>
      <c r="K506" t="s">
        <v>87</v>
      </c>
      <c r="L506" t="s">
        <v>88</v>
      </c>
      <c r="M506" t="s">
        <v>89</v>
      </c>
      <c r="N506">
        <v>2</v>
      </c>
      <c r="O506" s="1">
        <v>44768.534351851849</v>
      </c>
      <c r="P506" s="1">
        <v>44768.639293981483</v>
      </c>
      <c r="Q506">
        <v>8758</v>
      </c>
      <c r="R506">
        <v>309</v>
      </c>
      <c r="S506" t="b">
        <v>0</v>
      </c>
      <c r="T506" t="s">
        <v>90</v>
      </c>
      <c r="U506" t="b">
        <v>0</v>
      </c>
      <c r="V506" t="s">
        <v>1006</v>
      </c>
      <c r="W506" s="1">
        <v>44768.572581018518</v>
      </c>
      <c r="X506">
        <v>183</v>
      </c>
      <c r="Y506">
        <v>52</v>
      </c>
      <c r="Z506">
        <v>0</v>
      </c>
      <c r="AA506">
        <v>52</v>
      </c>
      <c r="AB506">
        <v>0</v>
      </c>
      <c r="AC506">
        <v>15</v>
      </c>
      <c r="AD506">
        <v>15</v>
      </c>
      <c r="AE506">
        <v>0</v>
      </c>
      <c r="AF506">
        <v>0</v>
      </c>
      <c r="AG506">
        <v>0</v>
      </c>
      <c r="AH506" t="s">
        <v>130</v>
      </c>
      <c r="AI506" s="1">
        <v>44768.639293981483</v>
      </c>
      <c r="AJ506">
        <v>121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15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1218</v>
      </c>
      <c r="BG506">
        <v>151</v>
      </c>
      <c r="BH506" t="s">
        <v>275</v>
      </c>
    </row>
    <row r="507" spans="1:60">
      <c r="A507" t="s">
        <v>1258</v>
      </c>
      <c r="B507" t="s">
        <v>82</v>
      </c>
      <c r="C507" t="s">
        <v>932</v>
      </c>
      <c r="D507" t="s">
        <v>84</v>
      </c>
      <c r="E507" s="2" t="str">
        <f>HYPERLINK("capsilon://?command=openfolder&amp;siteaddress=FAM.docvelocity-na8.net&amp;folderid=FX1D1C2E7A-543B-BF0B-EFF9-B292779C3D85","FX22066993")</f>
        <v>FX22066993</v>
      </c>
      <c r="F507" t="s">
        <v>19</v>
      </c>
      <c r="G507" t="s">
        <v>19</v>
      </c>
      <c r="H507" t="s">
        <v>85</v>
      </c>
      <c r="I507" t="s">
        <v>1259</v>
      </c>
      <c r="J507">
        <v>49</v>
      </c>
      <c r="K507" t="s">
        <v>87</v>
      </c>
      <c r="L507" t="s">
        <v>88</v>
      </c>
      <c r="M507" t="s">
        <v>89</v>
      </c>
      <c r="N507">
        <v>2</v>
      </c>
      <c r="O507" s="1">
        <v>44768.539733796293</v>
      </c>
      <c r="P507" s="1">
        <v>44768.6409375</v>
      </c>
      <c r="Q507">
        <v>8399</v>
      </c>
      <c r="R507">
        <v>345</v>
      </c>
      <c r="S507" t="b">
        <v>0</v>
      </c>
      <c r="T507" t="s">
        <v>90</v>
      </c>
      <c r="U507" t="b">
        <v>0</v>
      </c>
      <c r="V507" t="s">
        <v>1006</v>
      </c>
      <c r="W507" s="1">
        <v>44768.574907407405</v>
      </c>
      <c r="X507">
        <v>200</v>
      </c>
      <c r="Y507">
        <v>49</v>
      </c>
      <c r="Z507">
        <v>0</v>
      </c>
      <c r="AA507">
        <v>49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 t="s">
        <v>130</v>
      </c>
      <c r="AI507" s="1">
        <v>44768.6409375</v>
      </c>
      <c r="AJ507">
        <v>141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1218</v>
      </c>
      <c r="BG507">
        <v>145</v>
      </c>
      <c r="BH507" t="s">
        <v>275</v>
      </c>
    </row>
    <row r="508" spans="1:60">
      <c r="A508" t="s">
        <v>1260</v>
      </c>
      <c r="B508" t="s">
        <v>82</v>
      </c>
      <c r="C508" t="s">
        <v>932</v>
      </c>
      <c r="D508" t="s">
        <v>84</v>
      </c>
      <c r="E508" s="2" t="str">
        <f>HYPERLINK("capsilon://?command=openfolder&amp;siteaddress=FAM.docvelocity-na8.net&amp;folderid=FX1D1C2E7A-543B-BF0B-EFF9-B292779C3D85","FX22066993")</f>
        <v>FX22066993</v>
      </c>
      <c r="F508" t="s">
        <v>19</v>
      </c>
      <c r="G508" t="s">
        <v>19</v>
      </c>
      <c r="H508" t="s">
        <v>85</v>
      </c>
      <c r="I508" t="s">
        <v>1261</v>
      </c>
      <c r="J508">
        <v>0</v>
      </c>
      <c r="K508" t="s">
        <v>87</v>
      </c>
      <c r="L508" t="s">
        <v>88</v>
      </c>
      <c r="M508" t="s">
        <v>89</v>
      </c>
      <c r="N508">
        <v>2</v>
      </c>
      <c r="O508" s="1">
        <v>44768.540034722224</v>
      </c>
      <c r="P508" s="1">
        <v>44768.641215277778</v>
      </c>
      <c r="Q508">
        <v>8652</v>
      </c>
      <c r="R508">
        <v>90</v>
      </c>
      <c r="S508" t="b">
        <v>0</v>
      </c>
      <c r="T508" t="s">
        <v>90</v>
      </c>
      <c r="U508" t="b">
        <v>0</v>
      </c>
      <c r="V508" t="s">
        <v>105</v>
      </c>
      <c r="W508" s="1">
        <v>44768.575057870374</v>
      </c>
      <c r="X508">
        <v>22</v>
      </c>
      <c r="Y508">
        <v>0</v>
      </c>
      <c r="Z508">
        <v>0</v>
      </c>
      <c r="AA508">
        <v>0</v>
      </c>
      <c r="AB508">
        <v>37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130</v>
      </c>
      <c r="AI508" s="1">
        <v>44768.641215277778</v>
      </c>
      <c r="AJ508">
        <v>23</v>
      </c>
      <c r="AK508">
        <v>0</v>
      </c>
      <c r="AL508">
        <v>0</v>
      </c>
      <c r="AM508">
        <v>0</v>
      </c>
      <c r="AN508">
        <v>37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1218</v>
      </c>
      <c r="BG508">
        <v>145</v>
      </c>
      <c r="BH508" t="s">
        <v>275</v>
      </c>
    </row>
    <row r="509" spans="1:60">
      <c r="A509" t="s">
        <v>1262</v>
      </c>
      <c r="B509" t="s">
        <v>82</v>
      </c>
      <c r="C509" t="s">
        <v>1263</v>
      </c>
      <c r="D509" t="s">
        <v>84</v>
      </c>
      <c r="E509" s="2" t="str">
        <f>HYPERLINK("capsilon://?command=openfolder&amp;siteaddress=FAM.docvelocity-na8.net&amp;folderid=FXE216F027-40B7-B5CA-A94B-E31B67341AAC","FX22068258")</f>
        <v>FX22068258</v>
      </c>
      <c r="F509" t="s">
        <v>19</v>
      </c>
      <c r="G509" t="s">
        <v>19</v>
      </c>
      <c r="H509" t="s">
        <v>85</v>
      </c>
      <c r="I509" t="s">
        <v>1264</v>
      </c>
      <c r="J509">
        <v>66</v>
      </c>
      <c r="K509" t="s">
        <v>87</v>
      </c>
      <c r="L509" t="s">
        <v>88</v>
      </c>
      <c r="M509" t="s">
        <v>89</v>
      </c>
      <c r="N509">
        <v>2</v>
      </c>
      <c r="O509" s="1">
        <v>44747.558344907404</v>
      </c>
      <c r="P509" s="1">
        <v>44747.654456018521</v>
      </c>
      <c r="Q509">
        <v>5828</v>
      </c>
      <c r="R509">
        <v>2476</v>
      </c>
      <c r="S509" t="b">
        <v>0</v>
      </c>
      <c r="T509" t="s">
        <v>90</v>
      </c>
      <c r="U509" t="b">
        <v>0</v>
      </c>
      <c r="V509" t="s">
        <v>819</v>
      </c>
      <c r="W509" s="1">
        <v>44747.636331018519</v>
      </c>
      <c r="X509">
        <v>851</v>
      </c>
      <c r="Y509">
        <v>52</v>
      </c>
      <c r="Z509">
        <v>0</v>
      </c>
      <c r="AA509">
        <v>52</v>
      </c>
      <c r="AB509">
        <v>0</v>
      </c>
      <c r="AC509">
        <v>5</v>
      </c>
      <c r="AD509">
        <v>14</v>
      </c>
      <c r="AE509">
        <v>0</v>
      </c>
      <c r="AF509">
        <v>0</v>
      </c>
      <c r="AG509">
        <v>0</v>
      </c>
      <c r="AH509" t="s">
        <v>92</v>
      </c>
      <c r="AI509" s="1">
        <v>44747.654456018521</v>
      </c>
      <c r="AJ509">
        <v>228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13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914</v>
      </c>
      <c r="BG509">
        <v>138</v>
      </c>
      <c r="BH509" t="s">
        <v>275</v>
      </c>
    </row>
    <row r="510" spans="1:60">
      <c r="A510" t="s">
        <v>1265</v>
      </c>
      <c r="B510" t="s">
        <v>82</v>
      </c>
      <c r="C510" t="s">
        <v>1266</v>
      </c>
      <c r="D510" t="s">
        <v>84</v>
      </c>
      <c r="E510" s="2" t="str">
        <f>HYPERLINK("capsilon://?command=openfolder&amp;siteaddress=FAM.docvelocity-na8.net&amp;folderid=FXCF8AD911-E7C4-8257-8E3F-50C4620B3FCA","FX22073048")</f>
        <v>FX22073048</v>
      </c>
      <c r="F510" t="s">
        <v>19</v>
      </c>
      <c r="G510" t="s">
        <v>19</v>
      </c>
      <c r="H510" t="s">
        <v>85</v>
      </c>
      <c r="I510" t="s">
        <v>1267</v>
      </c>
      <c r="J510">
        <v>28</v>
      </c>
      <c r="K510" t="s">
        <v>87</v>
      </c>
      <c r="L510" t="s">
        <v>88</v>
      </c>
      <c r="M510" t="s">
        <v>89</v>
      </c>
      <c r="N510">
        <v>2</v>
      </c>
      <c r="O510" s="1">
        <v>44768.581666666665</v>
      </c>
      <c r="P510" s="1">
        <v>44768.641875000001</v>
      </c>
      <c r="Q510">
        <v>4668</v>
      </c>
      <c r="R510">
        <v>534</v>
      </c>
      <c r="S510" t="b">
        <v>0</v>
      </c>
      <c r="T510" t="s">
        <v>90</v>
      </c>
      <c r="U510" t="b">
        <v>0</v>
      </c>
      <c r="V510" t="s">
        <v>128</v>
      </c>
      <c r="W510" s="1">
        <v>44768.586747685185</v>
      </c>
      <c r="X510">
        <v>370</v>
      </c>
      <c r="Y510">
        <v>21</v>
      </c>
      <c r="Z510">
        <v>0</v>
      </c>
      <c r="AA510">
        <v>21</v>
      </c>
      <c r="AB510">
        <v>0</v>
      </c>
      <c r="AC510">
        <v>0</v>
      </c>
      <c r="AD510">
        <v>7</v>
      </c>
      <c r="AE510">
        <v>0</v>
      </c>
      <c r="AF510">
        <v>0</v>
      </c>
      <c r="AG510">
        <v>0</v>
      </c>
      <c r="AH510" t="s">
        <v>309</v>
      </c>
      <c r="AI510" s="1">
        <v>44768.641875000001</v>
      </c>
      <c r="AJ510">
        <v>160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7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1218</v>
      </c>
      <c r="BG510">
        <v>86</v>
      </c>
      <c r="BH510" t="s">
        <v>94</v>
      </c>
    </row>
    <row r="511" spans="1:60">
      <c r="A511" t="s">
        <v>1268</v>
      </c>
      <c r="B511" t="s">
        <v>82</v>
      </c>
      <c r="C511" t="s">
        <v>1266</v>
      </c>
      <c r="D511" t="s">
        <v>84</v>
      </c>
      <c r="E511" s="2" t="str">
        <f>HYPERLINK("capsilon://?command=openfolder&amp;siteaddress=FAM.docvelocity-na8.net&amp;folderid=FXCF8AD911-E7C4-8257-8E3F-50C4620B3FCA","FX22073048")</f>
        <v>FX22073048</v>
      </c>
      <c r="F511" t="s">
        <v>19</v>
      </c>
      <c r="G511" t="s">
        <v>19</v>
      </c>
      <c r="H511" t="s">
        <v>85</v>
      </c>
      <c r="I511" t="s">
        <v>1269</v>
      </c>
      <c r="J511">
        <v>29</v>
      </c>
      <c r="K511" t="s">
        <v>87</v>
      </c>
      <c r="L511" t="s">
        <v>88</v>
      </c>
      <c r="M511" t="s">
        <v>89</v>
      </c>
      <c r="N511">
        <v>2</v>
      </c>
      <c r="O511" s="1">
        <v>44768.583321759259</v>
      </c>
      <c r="P511" s="1">
        <v>44768.642129629632</v>
      </c>
      <c r="Q511">
        <v>4898</v>
      </c>
      <c r="R511">
        <v>183</v>
      </c>
      <c r="S511" t="b">
        <v>0</v>
      </c>
      <c r="T511" t="s">
        <v>90</v>
      </c>
      <c r="U511" t="b">
        <v>0</v>
      </c>
      <c r="V511" t="s">
        <v>1006</v>
      </c>
      <c r="W511" s="1">
        <v>44768.584641203706</v>
      </c>
      <c r="X511">
        <v>105</v>
      </c>
      <c r="Y511">
        <v>21</v>
      </c>
      <c r="Z511">
        <v>0</v>
      </c>
      <c r="AA511">
        <v>21</v>
      </c>
      <c r="AB511">
        <v>0</v>
      </c>
      <c r="AC511">
        <v>0</v>
      </c>
      <c r="AD511">
        <v>8</v>
      </c>
      <c r="AE511">
        <v>0</v>
      </c>
      <c r="AF511">
        <v>0</v>
      </c>
      <c r="AG511">
        <v>0</v>
      </c>
      <c r="AH511" t="s">
        <v>130</v>
      </c>
      <c r="AI511" s="1">
        <v>44768.642129629632</v>
      </c>
      <c r="AJ511">
        <v>78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8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1218</v>
      </c>
      <c r="BG511">
        <v>84</v>
      </c>
      <c r="BH511" t="s">
        <v>94</v>
      </c>
    </row>
    <row r="512" spans="1:60">
      <c r="A512" t="s">
        <v>1270</v>
      </c>
      <c r="B512" t="s">
        <v>82</v>
      </c>
      <c r="C512" t="s">
        <v>1271</v>
      </c>
      <c r="D512" t="s">
        <v>84</v>
      </c>
      <c r="E512" s="2" t="str">
        <f>HYPERLINK("capsilon://?command=openfolder&amp;siteaddress=FAM.docvelocity-na8.net&amp;folderid=FX7588A971-1B7C-52D5-8DEB-F5E2A5AF0A17","FX22074415")</f>
        <v>FX22074415</v>
      </c>
      <c r="F512" t="s">
        <v>19</v>
      </c>
      <c r="G512" t="s">
        <v>19</v>
      </c>
      <c r="H512" t="s">
        <v>85</v>
      </c>
      <c r="I512" t="s">
        <v>1272</v>
      </c>
      <c r="J512">
        <v>51</v>
      </c>
      <c r="K512" t="s">
        <v>87</v>
      </c>
      <c r="L512" t="s">
        <v>88</v>
      </c>
      <c r="M512" t="s">
        <v>89</v>
      </c>
      <c r="N512">
        <v>2</v>
      </c>
      <c r="O512" s="1">
        <v>44768.59716435185</v>
      </c>
      <c r="P512" s="1">
        <v>44768.642974537041</v>
      </c>
      <c r="Q512">
        <v>3684</v>
      </c>
      <c r="R512">
        <v>274</v>
      </c>
      <c r="S512" t="b">
        <v>0</v>
      </c>
      <c r="T512" t="s">
        <v>90</v>
      </c>
      <c r="U512" t="b">
        <v>0</v>
      </c>
      <c r="V512" t="s">
        <v>1006</v>
      </c>
      <c r="W512" s="1">
        <v>44768.607094907406</v>
      </c>
      <c r="X512">
        <v>180</v>
      </c>
      <c r="Y512">
        <v>10</v>
      </c>
      <c r="Z512">
        <v>0</v>
      </c>
      <c r="AA512">
        <v>10</v>
      </c>
      <c r="AB512">
        <v>10</v>
      </c>
      <c r="AC512">
        <v>1</v>
      </c>
      <c r="AD512">
        <v>41</v>
      </c>
      <c r="AE512">
        <v>0</v>
      </c>
      <c r="AF512">
        <v>0</v>
      </c>
      <c r="AG512">
        <v>0</v>
      </c>
      <c r="AH512" t="s">
        <v>309</v>
      </c>
      <c r="AI512" s="1">
        <v>44768.642974537041</v>
      </c>
      <c r="AJ512">
        <v>94</v>
      </c>
      <c r="AK512">
        <v>0</v>
      </c>
      <c r="AL512">
        <v>0</v>
      </c>
      <c r="AM512">
        <v>0</v>
      </c>
      <c r="AN512">
        <v>10</v>
      </c>
      <c r="AO512">
        <v>0</v>
      </c>
      <c r="AP512">
        <v>41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1218</v>
      </c>
      <c r="BG512">
        <v>65</v>
      </c>
      <c r="BH512" t="s">
        <v>94</v>
      </c>
    </row>
    <row r="513" spans="1:60">
      <c r="A513" t="s">
        <v>1273</v>
      </c>
      <c r="B513" t="s">
        <v>82</v>
      </c>
      <c r="C513" t="s">
        <v>1002</v>
      </c>
      <c r="D513" t="s">
        <v>84</v>
      </c>
      <c r="E513" s="2" t="str">
        <f>HYPERLINK("capsilon://?command=openfolder&amp;siteaddress=FAM.docvelocity-na8.net&amp;folderid=FXB0318345-65B7-58CC-4F60-74DF7394D65C","FX22071165")</f>
        <v>FX22071165</v>
      </c>
      <c r="F513" t="s">
        <v>19</v>
      </c>
      <c r="G513" t="s">
        <v>19</v>
      </c>
      <c r="H513" t="s">
        <v>85</v>
      </c>
      <c r="I513" t="s">
        <v>1274</v>
      </c>
      <c r="J513">
        <v>67</v>
      </c>
      <c r="K513" t="s">
        <v>87</v>
      </c>
      <c r="L513" t="s">
        <v>88</v>
      </c>
      <c r="M513" t="s">
        <v>89</v>
      </c>
      <c r="N513">
        <v>2</v>
      </c>
      <c r="O513" s="1">
        <v>44768.624988425923</v>
      </c>
      <c r="P513" s="1">
        <v>44768.644143518519</v>
      </c>
      <c r="Q513">
        <v>1233</v>
      </c>
      <c r="R513">
        <v>422</v>
      </c>
      <c r="S513" t="b">
        <v>0</v>
      </c>
      <c r="T513" t="s">
        <v>90</v>
      </c>
      <c r="U513" t="b">
        <v>0</v>
      </c>
      <c r="V513" t="s">
        <v>1006</v>
      </c>
      <c r="W513" s="1">
        <v>44768.628287037034</v>
      </c>
      <c r="X513">
        <v>248</v>
      </c>
      <c r="Y513">
        <v>52</v>
      </c>
      <c r="Z513">
        <v>0</v>
      </c>
      <c r="AA513">
        <v>52</v>
      </c>
      <c r="AB513">
        <v>0</v>
      </c>
      <c r="AC513">
        <v>10</v>
      </c>
      <c r="AD513">
        <v>15</v>
      </c>
      <c r="AE513">
        <v>0</v>
      </c>
      <c r="AF513">
        <v>0</v>
      </c>
      <c r="AG513">
        <v>0</v>
      </c>
      <c r="AH513" t="s">
        <v>130</v>
      </c>
      <c r="AI513" s="1">
        <v>44768.644143518519</v>
      </c>
      <c r="AJ513">
        <v>174</v>
      </c>
      <c r="AK513">
        <v>3</v>
      </c>
      <c r="AL513">
        <v>0</v>
      </c>
      <c r="AM513">
        <v>3</v>
      </c>
      <c r="AN513">
        <v>0</v>
      </c>
      <c r="AO513">
        <v>3</v>
      </c>
      <c r="AP513">
        <v>12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1218</v>
      </c>
      <c r="BG513">
        <v>27</v>
      </c>
      <c r="BH513" t="s">
        <v>94</v>
      </c>
    </row>
    <row r="514" spans="1:60">
      <c r="A514" t="s">
        <v>1275</v>
      </c>
      <c r="B514" t="s">
        <v>82</v>
      </c>
      <c r="C514" t="s">
        <v>1002</v>
      </c>
      <c r="D514" t="s">
        <v>84</v>
      </c>
      <c r="E514" s="2" t="str">
        <f>HYPERLINK("capsilon://?command=openfolder&amp;siteaddress=FAM.docvelocity-na8.net&amp;folderid=FXB0318345-65B7-58CC-4F60-74DF7394D65C","FX22071165")</f>
        <v>FX22071165</v>
      </c>
      <c r="F514" t="s">
        <v>19</v>
      </c>
      <c r="G514" t="s">
        <v>19</v>
      </c>
      <c r="H514" t="s">
        <v>85</v>
      </c>
      <c r="I514" t="s">
        <v>1276</v>
      </c>
      <c r="J514">
        <v>110</v>
      </c>
      <c r="K514" t="s">
        <v>87</v>
      </c>
      <c r="L514" t="s">
        <v>88</v>
      </c>
      <c r="M514" t="s">
        <v>89</v>
      </c>
      <c r="N514">
        <v>2</v>
      </c>
      <c r="O514" s="1">
        <v>44768.6250462963</v>
      </c>
      <c r="P514" s="1">
        <v>44768.648865740739</v>
      </c>
      <c r="Q514">
        <v>857</v>
      </c>
      <c r="R514">
        <v>1201</v>
      </c>
      <c r="S514" t="b">
        <v>0</v>
      </c>
      <c r="T514" t="s">
        <v>90</v>
      </c>
      <c r="U514" t="b">
        <v>0</v>
      </c>
      <c r="V514" t="s">
        <v>121</v>
      </c>
      <c r="W514" s="1">
        <v>44768.634259259263</v>
      </c>
      <c r="X514">
        <v>693</v>
      </c>
      <c r="Y514">
        <v>90</v>
      </c>
      <c r="Z514">
        <v>0</v>
      </c>
      <c r="AA514">
        <v>90</v>
      </c>
      <c r="AB514">
        <v>0</v>
      </c>
      <c r="AC514">
        <v>28</v>
      </c>
      <c r="AD514">
        <v>20</v>
      </c>
      <c r="AE514">
        <v>0</v>
      </c>
      <c r="AF514">
        <v>0</v>
      </c>
      <c r="AG514">
        <v>0</v>
      </c>
      <c r="AH514" t="s">
        <v>309</v>
      </c>
      <c r="AI514" s="1">
        <v>44768.648865740739</v>
      </c>
      <c r="AJ514">
        <v>508</v>
      </c>
      <c r="AK514">
        <v>5</v>
      </c>
      <c r="AL514">
        <v>0</v>
      </c>
      <c r="AM514">
        <v>5</v>
      </c>
      <c r="AN514">
        <v>0</v>
      </c>
      <c r="AO514">
        <v>5</v>
      </c>
      <c r="AP514">
        <v>15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1218</v>
      </c>
      <c r="BG514">
        <v>34</v>
      </c>
      <c r="BH514" t="s">
        <v>94</v>
      </c>
    </row>
    <row r="515" spans="1:60">
      <c r="A515" t="s">
        <v>1277</v>
      </c>
      <c r="B515" t="s">
        <v>82</v>
      </c>
      <c r="C515" t="s">
        <v>1278</v>
      </c>
      <c r="D515" t="s">
        <v>84</v>
      </c>
      <c r="E515" s="2" t="str">
        <f>HYPERLINK("capsilon://?command=openfolder&amp;siteaddress=FAM.docvelocity-na8.net&amp;folderid=FX143B75A3-A781-F427-B8C3-B9EF4FEC9419","FX22075197")</f>
        <v>FX22075197</v>
      </c>
      <c r="F515" t="s">
        <v>19</v>
      </c>
      <c r="G515" t="s">
        <v>19</v>
      </c>
      <c r="H515" t="s">
        <v>85</v>
      </c>
      <c r="I515" t="s">
        <v>1279</v>
      </c>
      <c r="J515">
        <v>134</v>
      </c>
      <c r="K515" t="s">
        <v>87</v>
      </c>
      <c r="L515" t="s">
        <v>88</v>
      </c>
      <c r="M515" t="s">
        <v>89</v>
      </c>
      <c r="N515">
        <v>2</v>
      </c>
      <c r="O515" s="1">
        <v>44768.670104166667</v>
      </c>
      <c r="P515" s="1">
        <v>44768.71802083333</v>
      </c>
      <c r="Q515">
        <v>3678</v>
      </c>
      <c r="R515">
        <v>462</v>
      </c>
      <c r="S515" t="b">
        <v>0</v>
      </c>
      <c r="T515" t="s">
        <v>90</v>
      </c>
      <c r="U515" t="b">
        <v>0</v>
      </c>
      <c r="V515" t="s">
        <v>1006</v>
      </c>
      <c r="W515" s="1">
        <v>44768.674201388887</v>
      </c>
      <c r="X515">
        <v>321</v>
      </c>
      <c r="Y515">
        <v>52</v>
      </c>
      <c r="Z515">
        <v>0</v>
      </c>
      <c r="AA515">
        <v>52</v>
      </c>
      <c r="AB515">
        <v>52</v>
      </c>
      <c r="AC515">
        <v>15</v>
      </c>
      <c r="AD515">
        <v>82</v>
      </c>
      <c r="AE515">
        <v>0</v>
      </c>
      <c r="AF515">
        <v>0</v>
      </c>
      <c r="AG515">
        <v>0</v>
      </c>
      <c r="AH515" t="s">
        <v>130</v>
      </c>
      <c r="AI515" s="1">
        <v>44768.71802083333</v>
      </c>
      <c r="AJ515">
        <v>141</v>
      </c>
      <c r="AK515">
        <v>0</v>
      </c>
      <c r="AL515">
        <v>0</v>
      </c>
      <c r="AM515">
        <v>0</v>
      </c>
      <c r="AN515">
        <v>52</v>
      </c>
      <c r="AO515">
        <v>1</v>
      </c>
      <c r="AP515">
        <v>82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1218</v>
      </c>
      <c r="BG515">
        <v>69</v>
      </c>
      <c r="BH515" t="s">
        <v>94</v>
      </c>
    </row>
    <row r="516" spans="1:60">
      <c r="A516" t="s">
        <v>1280</v>
      </c>
      <c r="B516" t="s">
        <v>82</v>
      </c>
      <c r="C516" t="s">
        <v>1190</v>
      </c>
      <c r="D516" t="s">
        <v>84</v>
      </c>
      <c r="E516" s="2" t="str">
        <f>HYPERLINK("capsilon://?command=openfolder&amp;siteaddress=FAM.docvelocity-na8.net&amp;folderid=FX7F4E4FE6-B329-ED8D-76BE-CD2A19D1A7DE","FX22069047")</f>
        <v>FX22069047</v>
      </c>
      <c r="F516" t="s">
        <v>19</v>
      </c>
      <c r="G516" t="s">
        <v>19</v>
      </c>
      <c r="H516" t="s">
        <v>85</v>
      </c>
      <c r="I516" t="s">
        <v>1281</v>
      </c>
      <c r="J516">
        <v>80</v>
      </c>
      <c r="K516" t="s">
        <v>87</v>
      </c>
      <c r="L516" t="s">
        <v>88</v>
      </c>
      <c r="M516" t="s">
        <v>89</v>
      </c>
      <c r="N516">
        <v>1</v>
      </c>
      <c r="O516" s="1">
        <v>44768.678182870368</v>
      </c>
      <c r="P516" s="1">
        <v>44768.687395833331</v>
      </c>
      <c r="Q516">
        <v>569</v>
      </c>
      <c r="R516">
        <v>227</v>
      </c>
      <c r="S516" t="b">
        <v>0</v>
      </c>
      <c r="T516" t="s">
        <v>90</v>
      </c>
      <c r="U516" t="b">
        <v>0</v>
      </c>
      <c r="V516" t="s">
        <v>105</v>
      </c>
      <c r="W516" s="1">
        <v>44768.687395833331</v>
      </c>
      <c r="X516">
        <v>214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80</v>
      </c>
      <c r="AE516">
        <v>80</v>
      </c>
      <c r="AF516">
        <v>0</v>
      </c>
      <c r="AG516">
        <v>2</v>
      </c>
      <c r="AH516" t="s">
        <v>90</v>
      </c>
      <c r="AI516" t="s">
        <v>90</v>
      </c>
      <c r="AJ516" t="s">
        <v>90</v>
      </c>
      <c r="AK516" t="s">
        <v>90</v>
      </c>
      <c r="AL516" t="s">
        <v>90</v>
      </c>
      <c r="AM516" t="s">
        <v>90</v>
      </c>
      <c r="AN516" t="s">
        <v>90</v>
      </c>
      <c r="AO516" t="s">
        <v>90</v>
      </c>
      <c r="AP516" t="s">
        <v>90</v>
      </c>
      <c r="AQ516" t="s">
        <v>90</v>
      </c>
      <c r="AR516" t="s">
        <v>90</v>
      </c>
      <c r="AS516" t="s">
        <v>90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1218</v>
      </c>
      <c r="BG516">
        <v>13</v>
      </c>
      <c r="BH516" t="s">
        <v>94</v>
      </c>
    </row>
    <row r="517" spans="1:60">
      <c r="A517" t="s">
        <v>1282</v>
      </c>
      <c r="B517" t="s">
        <v>82</v>
      </c>
      <c r="C517" t="s">
        <v>1190</v>
      </c>
      <c r="D517" t="s">
        <v>84</v>
      </c>
      <c r="E517" s="2" t="str">
        <f>HYPERLINK("capsilon://?command=openfolder&amp;siteaddress=FAM.docvelocity-na8.net&amp;folderid=FX7F4E4FE6-B329-ED8D-76BE-CD2A19D1A7DE","FX22069047")</f>
        <v>FX22069047</v>
      </c>
      <c r="F517" t="s">
        <v>19</v>
      </c>
      <c r="G517" t="s">
        <v>19</v>
      </c>
      <c r="H517" t="s">
        <v>85</v>
      </c>
      <c r="I517" t="s">
        <v>1281</v>
      </c>
      <c r="J517">
        <v>104</v>
      </c>
      <c r="K517" t="s">
        <v>87</v>
      </c>
      <c r="L517" t="s">
        <v>88</v>
      </c>
      <c r="M517" t="s">
        <v>89</v>
      </c>
      <c r="N517">
        <v>2</v>
      </c>
      <c r="O517" s="1">
        <v>44768.688703703701</v>
      </c>
      <c r="P517" s="1">
        <v>44768.75340277778</v>
      </c>
      <c r="Q517">
        <v>3052</v>
      </c>
      <c r="R517">
        <v>2538</v>
      </c>
      <c r="S517" t="b">
        <v>0</v>
      </c>
      <c r="T517" t="s">
        <v>90</v>
      </c>
      <c r="U517" t="b">
        <v>1</v>
      </c>
      <c r="V517" t="s">
        <v>121</v>
      </c>
      <c r="W517" s="1">
        <v>44768.730798611112</v>
      </c>
      <c r="X517">
        <v>1495</v>
      </c>
      <c r="Y517">
        <v>82</v>
      </c>
      <c r="Z517">
        <v>0</v>
      </c>
      <c r="AA517">
        <v>82</v>
      </c>
      <c r="AB517">
        <v>0</v>
      </c>
      <c r="AC517">
        <v>62</v>
      </c>
      <c r="AD517">
        <v>22</v>
      </c>
      <c r="AE517">
        <v>0</v>
      </c>
      <c r="AF517">
        <v>0</v>
      </c>
      <c r="AG517">
        <v>0</v>
      </c>
      <c r="AH517" t="s">
        <v>130</v>
      </c>
      <c r="AI517" s="1">
        <v>44768.75340277778</v>
      </c>
      <c r="AJ517">
        <v>685</v>
      </c>
      <c r="AK517">
        <v>6</v>
      </c>
      <c r="AL517">
        <v>0</v>
      </c>
      <c r="AM517">
        <v>6</v>
      </c>
      <c r="AN517">
        <v>0</v>
      </c>
      <c r="AO517">
        <v>6</v>
      </c>
      <c r="AP517">
        <v>16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1218</v>
      </c>
      <c r="BG517">
        <v>93</v>
      </c>
      <c r="BH517" t="s">
        <v>94</v>
      </c>
    </row>
    <row r="518" spans="1:60">
      <c r="A518" t="s">
        <v>1283</v>
      </c>
      <c r="B518" t="s">
        <v>82</v>
      </c>
      <c r="C518" t="s">
        <v>172</v>
      </c>
      <c r="D518" t="s">
        <v>84</v>
      </c>
      <c r="E518" s="2" t="str">
        <f>HYPERLINK("capsilon://?command=openfolder&amp;siteaddress=FAM.docvelocity-na8.net&amp;folderid=FX569CCC6D-7652-364C-02A8-FDD1442726A7","FX22053330")</f>
        <v>FX22053330</v>
      </c>
      <c r="F518" t="s">
        <v>19</v>
      </c>
      <c r="G518" t="s">
        <v>19</v>
      </c>
      <c r="H518" t="s">
        <v>85</v>
      </c>
      <c r="I518" t="s">
        <v>1284</v>
      </c>
      <c r="J518">
        <v>67</v>
      </c>
      <c r="K518" t="s">
        <v>87</v>
      </c>
      <c r="L518" t="s">
        <v>88</v>
      </c>
      <c r="M518" t="s">
        <v>89</v>
      </c>
      <c r="N518">
        <v>2</v>
      </c>
      <c r="O518" s="1">
        <v>44768.705509259256</v>
      </c>
      <c r="P518" s="1">
        <v>44768.719618055555</v>
      </c>
      <c r="Q518">
        <v>840</v>
      </c>
      <c r="R518">
        <v>379</v>
      </c>
      <c r="S518" t="b">
        <v>0</v>
      </c>
      <c r="T518" t="s">
        <v>90</v>
      </c>
      <c r="U518" t="b">
        <v>0</v>
      </c>
      <c r="V518" t="s">
        <v>128</v>
      </c>
      <c r="W518" s="1">
        <v>44768.716423611113</v>
      </c>
      <c r="X518">
        <v>242</v>
      </c>
      <c r="Y518">
        <v>52</v>
      </c>
      <c r="Z518">
        <v>0</v>
      </c>
      <c r="AA518">
        <v>52</v>
      </c>
      <c r="AB518">
        <v>0</v>
      </c>
      <c r="AC518">
        <v>24</v>
      </c>
      <c r="AD518">
        <v>15</v>
      </c>
      <c r="AE518">
        <v>0</v>
      </c>
      <c r="AF518">
        <v>0</v>
      </c>
      <c r="AG518">
        <v>0</v>
      </c>
      <c r="AH518" t="s">
        <v>130</v>
      </c>
      <c r="AI518" s="1">
        <v>44768.719618055555</v>
      </c>
      <c r="AJ518">
        <v>137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14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1218</v>
      </c>
      <c r="BG518">
        <v>20</v>
      </c>
      <c r="BH518" t="s">
        <v>94</v>
      </c>
    </row>
    <row r="519" spans="1:60">
      <c r="A519" t="s">
        <v>1285</v>
      </c>
      <c r="B519" t="s">
        <v>82</v>
      </c>
      <c r="C519" t="s">
        <v>1203</v>
      </c>
      <c r="D519" t="s">
        <v>84</v>
      </c>
      <c r="E519" s="2" t="str">
        <f>HYPERLINK("capsilon://?command=openfolder&amp;siteaddress=FAM.docvelocity-na8.net&amp;folderid=FX614A9E32-6210-3001-D205-D133C2229BB2","FX22074968")</f>
        <v>FX22074968</v>
      </c>
      <c r="F519" t="s">
        <v>19</v>
      </c>
      <c r="G519" t="s">
        <v>19</v>
      </c>
      <c r="H519" t="s">
        <v>85</v>
      </c>
      <c r="I519" t="s">
        <v>1286</v>
      </c>
      <c r="J519">
        <v>69</v>
      </c>
      <c r="K519" t="s">
        <v>87</v>
      </c>
      <c r="L519" t="s">
        <v>88</v>
      </c>
      <c r="M519" t="s">
        <v>89</v>
      </c>
      <c r="N519">
        <v>2</v>
      </c>
      <c r="O519" s="1">
        <v>44768.707349537035</v>
      </c>
      <c r="P519" s="1">
        <v>44768.748356481483</v>
      </c>
      <c r="Q519">
        <v>2861</v>
      </c>
      <c r="R519">
        <v>682</v>
      </c>
      <c r="S519" t="b">
        <v>0</v>
      </c>
      <c r="T519" t="s">
        <v>90</v>
      </c>
      <c r="U519" t="b">
        <v>0</v>
      </c>
      <c r="V519" t="s">
        <v>128</v>
      </c>
      <c r="W519" s="1">
        <v>44768.721967592595</v>
      </c>
      <c r="X519">
        <v>478</v>
      </c>
      <c r="Y519">
        <v>66</v>
      </c>
      <c r="Z519">
        <v>0</v>
      </c>
      <c r="AA519">
        <v>66</v>
      </c>
      <c r="AB519">
        <v>0</v>
      </c>
      <c r="AC519">
        <v>48</v>
      </c>
      <c r="AD519">
        <v>3</v>
      </c>
      <c r="AE519">
        <v>0</v>
      </c>
      <c r="AF519">
        <v>0</v>
      </c>
      <c r="AG519">
        <v>0</v>
      </c>
      <c r="AH519" t="s">
        <v>309</v>
      </c>
      <c r="AI519" s="1">
        <v>44768.748356481483</v>
      </c>
      <c r="AJ519">
        <v>204</v>
      </c>
      <c r="AK519">
        <v>1</v>
      </c>
      <c r="AL519">
        <v>0</v>
      </c>
      <c r="AM519">
        <v>1</v>
      </c>
      <c r="AN519">
        <v>0</v>
      </c>
      <c r="AO519">
        <v>1</v>
      </c>
      <c r="AP519">
        <v>2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1218</v>
      </c>
      <c r="BG519">
        <v>59</v>
      </c>
      <c r="BH519" t="s">
        <v>94</v>
      </c>
    </row>
    <row r="520" spans="1:60">
      <c r="A520" t="s">
        <v>1287</v>
      </c>
      <c r="B520" t="s">
        <v>82</v>
      </c>
      <c r="C520" t="s">
        <v>1203</v>
      </c>
      <c r="D520" t="s">
        <v>84</v>
      </c>
      <c r="E520" s="2" t="str">
        <f>HYPERLINK("capsilon://?command=openfolder&amp;siteaddress=FAM.docvelocity-na8.net&amp;folderid=FX614A9E32-6210-3001-D205-D133C2229BB2","FX22074968")</f>
        <v>FX22074968</v>
      </c>
      <c r="F520" t="s">
        <v>19</v>
      </c>
      <c r="G520" t="s">
        <v>19</v>
      </c>
      <c r="H520" t="s">
        <v>85</v>
      </c>
      <c r="I520" t="s">
        <v>1288</v>
      </c>
      <c r="J520">
        <v>69</v>
      </c>
      <c r="K520" t="s">
        <v>87</v>
      </c>
      <c r="L520" t="s">
        <v>88</v>
      </c>
      <c r="M520" t="s">
        <v>89</v>
      </c>
      <c r="N520">
        <v>2</v>
      </c>
      <c r="O520" s="1">
        <v>44768.707418981481</v>
      </c>
      <c r="P520" s="1">
        <v>44768.750625000001</v>
      </c>
      <c r="Q520">
        <v>3258</v>
      </c>
      <c r="R520">
        <v>475</v>
      </c>
      <c r="S520" t="b">
        <v>0</v>
      </c>
      <c r="T520" t="s">
        <v>90</v>
      </c>
      <c r="U520" t="b">
        <v>0</v>
      </c>
      <c r="V520" t="s">
        <v>105</v>
      </c>
      <c r="W520" s="1">
        <v>44768.720451388886</v>
      </c>
      <c r="X520">
        <v>280</v>
      </c>
      <c r="Y520">
        <v>69</v>
      </c>
      <c r="Z520">
        <v>0</v>
      </c>
      <c r="AA520">
        <v>69</v>
      </c>
      <c r="AB520">
        <v>0</v>
      </c>
      <c r="AC520">
        <v>7</v>
      </c>
      <c r="AD520">
        <v>0</v>
      </c>
      <c r="AE520">
        <v>0</v>
      </c>
      <c r="AF520">
        <v>0</v>
      </c>
      <c r="AG520">
        <v>0</v>
      </c>
      <c r="AH520" t="s">
        <v>309</v>
      </c>
      <c r="AI520" s="1">
        <v>44768.750625000001</v>
      </c>
      <c r="AJ520">
        <v>195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1218</v>
      </c>
      <c r="BG520">
        <v>62</v>
      </c>
      <c r="BH520" t="s">
        <v>94</v>
      </c>
    </row>
    <row r="521" spans="1:60">
      <c r="A521" t="s">
        <v>1289</v>
      </c>
      <c r="B521" t="s">
        <v>82</v>
      </c>
      <c r="C521" t="s">
        <v>1203</v>
      </c>
      <c r="D521" t="s">
        <v>84</v>
      </c>
      <c r="E521" s="2" t="str">
        <f>HYPERLINK("capsilon://?command=openfolder&amp;siteaddress=FAM.docvelocity-na8.net&amp;folderid=FX614A9E32-6210-3001-D205-D133C2229BB2","FX22074968")</f>
        <v>FX22074968</v>
      </c>
      <c r="F521" t="s">
        <v>19</v>
      </c>
      <c r="G521" t="s">
        <v>19</v>
      </c>
      <c r="H521" t="s">
        <v>85</v>
      </c>
      <c r="I521" t="s">
        <v>1290</v>
      </c>
      <c r="J521">
        <v>74</v>
      </c>
      <c r="K521" t="s">
        <v>87</v>
      </c>
      <c r="L521" t="s">
        <v>88</v>
      </c>
      <c r="M521" t="s">
        <v>89</v>
      </c>
      <c r="N521">
        <v>2</v>
      </c>
      <c r="O521" s="1">
        <v>44768.707905092589</v>
      </c>
      <c r="P521" s="1">
        <v>44768.752754629626</v>
      </c>
      <c r="Q521">
        <v>3281</v>
      </c>
      <c r="R521">
        <v>594</v>
      </c>
      <c r="S521" t="b">
        <v>0</v>
      </c>
      <c r="T521" t="s">
        <v>90</v>
      </c>
      <c r="U521" t="b">
        <v>0</v>
      </c>
      <c r="V521" t="s">
        <v>128</v>
      </c>
      <c r="W521" s="1">
        <v>44768.726666666669</v>
      </c>
      <c r="X521">
        <v>405</v>
      </c>
      <c r="Y521">
        <v>71</v>
      </c>
      <c r="Z521">
        <v>0</v>
      </c>
      <c r="AA521">
        <v>71</v>
      </c>
      <c r="AB521">
        <v>0</v>
      </c>
      <c r="AC521">
        <v>18</v>
      </c>
      <c r="AD521">
        <v>3</v>
      </c>
      <c r="AE521">
        <v>0</v>
      </c>
      <c r="AF521">
        <v>0</v>
      </c>
      <c r="AG521">
        <v>0</v>
      </c>
      <c r="AH521" t="s">
        <v>309</v>
      </c>
      <c r="AI521" s="1">
        <v>44768.752754629626</v>
      </c>
      <c r="AJ521">
        <v>183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3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1218</v>
      </c>
      <c r="BG521">
        <v>64</v>
      </c>
      <c r="BH521" t="s">
        <v>94</v>
      </c>
    </row>
    <row r="522" spans="1:60">
      <c r="A522" t="s">
        <v>1291</v>
      </c>
      <c r="B522" t="s">
        <v>82</v>
      </c>
      <c r="C522" t="s">
        <v>1060</v>
      </c>
      <c r="D522" t="s">
        <v>84</v>
      </c>
      <c r="E522" s="2" t="str">
        <f>HYPERLINK("capsilon://?command=openfolder&amp;siteaddress=FAM.docvelocity-na8.net&amp;folderid=FX8B81544A-97D4-FBC1-2224-09CDD1A8E258","FX22074402")</f>
        <v>FX22074402</v>
      </c>
      <c r="F522" t="s">
        <v>19</v>
      </c>
      <c r="G522" t="s">
        <v>19</v>
      </c>
      <c r="H522" t="s">
        <v>85</v>
      </c>
      <c r="I522" t="s">
        <v>1292</v>
      </c>
      <c r="J522">
        <v>67</v>
      </c>
      <c r="K522" t="s">
        <v>87</v>
      </c>
      <c r="L522" t="s">
        <v>88</v>
      </c>
      <c r="M522" t="s">
        <v>89</v>
      </c>
      <c r="N522">
        <v>2</v>
      </c>
      <c r="O522" s="1">
        <v>44768.724062499998</v>
      </c>
      <c r="P522" s="1">
        <v>44768.755300925928</v>
      </c>
      <c r="Q522">
        <v>2024</v>
      </c>
      <c r="R522">
        <v>675</v>
      </c>
      <c r="S522" t="b">
        <v>0</v>
      </c>
      <c r="T522" t="s">
        <v>90</v>
      </c>
      <c r="U522" t="b">
        <v>0</v>
      </c>
      <c r="V522" t="s">
        <v>128</v>
      </c>
      <c r="W522" s="1">
        <v>44768.731956018521</v>
      </c>
      <c r="X522">
        <v>456</v>
      </c>
      <c r="Y522">
        <v>52</v>
      </c>
      <c r="Z522">
        <v>0</v>
      </c>
      <c r="AA522">
        <v>52</v>
      </c>
      <c r="AB522">
        <v>0</v>
      </c>
      <c r="AC522">
        <v>25</v>
      </c>
      <c r="AD522">
        <v>15</v>
      </c>
      <c r="AE522">
        <v>0</v>
      </c>
      <c r="AF522">
        <v>0</v>
      </c>
      <c r="AG522">
        <v>0</v>
      </c>
      <c r="AH522" t="s">
        <v>309</v>
      </c>
      <c r="AI522" s="1">
        <v>44768.755300925928</v>
      </c>
      <c r="AJ522">
        <v>219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14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1218</v>
      </c>
      <c r="BG522">
        <v>44</v>
      </c>
      <c r="BH522" t="s">
        <v>94</v>
      </c>
    </row>
    <row r="523" spans="1:60">
      <c r="A523" t="s">
        <v>1293</v>
      </c>
      <c r="B523" t="s">
        <v>82</v>
      </c>
      <c r="C523" t="s">
        <v>927</v>
      </c>
      <c r="D523" t="s">
        <v>84</v>
      </c>
      <c r="E523" s="2" t="str">
        <f>HYPERLINK("capsilon://?command=openfolder&amp;siteaddress=FAM.docvelocity-na8.net&amp;folderid=FX4AE14415-4CBD-015A-C3DC-C9D24D6F9D71","FX22071136")</f>
        <v>FX22071136</v>
      </c>
      <c r="F523" t="s">
        <v>19</v>
      </c>
      <c r="G523" t="s">
        <v>19</v>
      </c>
      <c r="H523" t="s">
        <v>85</v>
      </c>
      <c r="I523" t="s">
        <v>1294</v>
      </c>
      <c r="J523">
        <v>0</v>
      </c>
      <c r="K523" t="s">
        <v>87</v>
      </c>
      <c r="L523" t="s">
        <v>88</v>
      </c>
      <c r="M523" t="s">
        <v>89</v>
      </c>
      <c r="N523">
        <v>1</v>
      </c>
      <c r="O523" s="1">
        <v>44769.033055555556</v>
      </c>
      <c r="P523" s="1">
        <v>44769.165659722225</v>
      </c>
      <c r="Q523">
        <v>10830</v>
      </c>
      <c r="R523">
        <v>627</v>
      </c>
      <c r="S523" t="b">
        <v>0</v>
      </c>
      <c r="T523" t="s">
        <v>90</v>
      </c>
      <c r="U523" t="b">
        <v>0</v>
      </c>
      <c r="V523" t="s">
        <v>183</v>
      </c>
      <c r="W523" s="1">
        <v>44769.165659722225</v>
      </c>
      <c r="X523">
        <v>206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37</v>
      </c>
      <c r="AF523">
        <v>0</v>
      </c>
      <c r="AG523">
        <v>2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1295</v>
      </c>
      <c r="BG523">
        <v>190</v>
      </c>
      <c r="BH523" t="s">
        <v>275</v>
      </c>
    </row>
    <row r="524" spans="1:60">
      <c r="A524" t="s">
        <v>1296</v>
      </c>
      <c r="B524" t="s">
        <v>82</v>
      </c>
      <c r="C524" t="s">
        <v>927</v>
      </c>
      <c r="D524" t="s">
        <v>84</v>
      </c>
      <c r="E524" s="2" t="str">
        <f>HYPERLINK("capsilon://?command=openfolder&amp;siteaddress=FAM.docvelocity-na8.net&amp;folderid=FX4AE14415-4CBD-015A-C3DC-C9D24D6F9D71","FX22071136")</f>
        <v>FX22071136</v>
      </c>
      <c r="F524" t="s">
        <v>19</v>
      </c>
      <c r="G524" t="s">
        <v>19</v>
      </c>
      <c r="H524" t="s">
        <v>85</v>
      </c>
      <c r="I524" t="s">
        <v>1297</v>
      </c>
      <c r="J524">
        <v>67</v>
      </c>
      <c r="K524" t="s">
        <v>87</v>
      </c>
      <c r="L524" t="s">
        <v>88</v>
      </c>
      <c r="M524" t="s">
        <v>89</v>
      </c>
      <c r="N524">
        <v>1</v>
      </c>
      <c r="O524" s="1">
        <v>44769.033460648148</v>
      </c>
      <c r="P524" s="1">
        <v>44769.166608796295</v>
      </c>
      <c r="Q524">
        <v>11332</v>
      </c>
      <c r="R524">
        <v>172</v>
      </c>
      <c r="S524" t="b">
        <v>0</v>
      </c>
      <c r="T524" t="s">
        <v>90</v>
      </c>
      <c r="U524" t="b">
        <v>0</v>
      </c>
      <c r="V524" t="s">
        <v>183</v>
      </c>
      <c r="W524" s="1">
        <v>44769.166608796295</v>
      </c>
      <c r="X524">
        <v>81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67</v>
      </c>
      <c r="AE524">
        <v>52</v>
      </c>
      <c r="AF524">
        <v>0</v>
      </c>
      <c r="AG524">
        <v>1</v>
      </c>
      <c r="AH524" t="s">
        <v>90</v>
      </c>
      <c r="AI524" t="s">
        <v>90</v>
      </c>
      <c r="AJ524" t="s">
        <v>90</v>
      </c>
      <c r="AK524" t="s">
        <v>90</v>
      </c>
      <c r="AL524" t="s">
        <v>90</v>
      </c>
      <c r="AM524" t="s">
        <v>90</v>
      </c>
      <c r="AN524" t="s">
        <v>90</v>
      </c>
      <c r="AO524" t="s">
        <v>90</v>
      </c>
      <c r="AP524" t="s">
        <v>90</v>
      </c>
      <c r="AQ524" t="s">
        <v>90</v>
      </c>
      <c r="AR524" t="s">
        <v>90</v>
      </c>
      <c r="AS524" t="s">
        <v>90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1295</v>
      </c>
      <c r="BG524">
        <v>191</v>
      </c>
      <c r="BH524" t="s">
        <v>275</v>
      </c>
    </row>
    <row r="525" spans="1:60">
      <c r="A525" t="s">
        <v>1298</v>
      </c>
      <c r="B525" t="s">
        <v>82</v>
      </c>
      <c r="C525" t="s">
        <v>927</v>
      </c>
      <c r="D525" t="s">
        <v>84</v>
      </c>
      <c r="E525" s="2" t="str">
        <f>HYPERLINK("capsilon://?command=openfolder&amp;siteaddress=FAM.docvelocity-na8.net&amp;folderid=FX4AE14415-4CBD-015A-C3DC-C9D24D6F9D71","FX22071136")</f>
        <v>FX22071136</v>
      </c>
      <c r="F525" t="s">
        <v>19</v>
      </c>
      <c r="G525" t="s">
        <v>19</v>
      </c>
      <c r="H525" t="s">
        <v>85</v>
      </c>
      <c r="I525" t="s">
        <v>1294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44769.16609953704</v>
      </c>
      <c r="P525" s="1">
        <v>44769.184537037036</v>
      </c>
      <c r="Q525">
        <v>920</v>
      </c>
      <c r="R525">
        <v>673</v>
      </c>
      <c r="S525" t="b">
        <v>0</v>
      </c>
      <c r="T525" t="s">
        <v>90</v>
      </c>
      <c r="U525" t="b">
        <v>1</v>
      </c>
      <c r="V525" t="s">
        <v>183</v>
      </c>
      <c r="W525" s="1">
        <v>44769.172233796293</v>
      </c>
      <c r="X525">
        <v>485</v>
      </c>
      <c r="Y525">
        <v>74</v>
      </c>
      <c r="Z525">
        <v>0</v>
      </c>
      <c r="AA525">
        <v>74</v>
      </c>
      <c r="AB525">
        <v>0</v>
      </c>
      <c r="AC525">
        <v>38</v>
      </c>
      <c r="AD525">
        <v>-74</v>
      </c>
      <c r="AE525">
        <v>0</v>
      </c>
      <c r="AF525">
        <v>0</v>
      </c>
      <c r="AG525">
        <v>0</v>
      </c>
      <c r="AH525" t="s">
        <v>184</v>
      </c>
      <c r="AI525" s="1">
        <v>44769.184537037036</v>
      </c>
      <c r="AJ525">
        <v>188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-74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1295</v>
      </c>
      <c r="BG525">
        <v>26</v>
      </c>
      <c r="BH525" t="s">
        <v>94</v>
      </c>
    </row>
    <row r="526" spans="1:60">
      <c r="A526" t="s">
        <v>1299</v>
      </c>
      <c r="B526" t="s">
        <v>82</v>
      </c>
      <c r="C526" t="s">
        <v>927</v>
      </c>
      <c r="D526" t="s">
        <v>84</v>
      </c>
      <c r="E526" s="2" t="str">
        <f>HYPERLINK("capsilon://?command=openfolder&amp;siteaddress=FAM.docvelocity-na8.net&amp;folderid=FX4AE14415-4CBD-015A-C3DC-C9D24D6F9D71","FX22071136")</f>
        <v>FX22071136</v>
      </c>
      <c r="F526" t="s">
        <v>19</v>
      </c>
      <c r="G526" t="s">
        <v>19</v>
      </c>
      <c r="H526" t="s">
        <v>85</v>
      </c>
      <c r="I526" t="s">
        <v>1297</v>
      </c>
      <c r="J526">
        <v>0</v>
      </c>
      <c r="K526" t="s">
        <v>87</v>
      </c>
      <c r="L526" t="s">
        <v>88</v>
      </c>
      <c r="M526" t="s">
        <v>89</v>
      </c>
      <c r="N526">
        <v>2</v>
      </c>
      <c r="O526" s="1">
        <v>44769.166909722226</v>
      </c>
      <c r="P526" s="1">
        <v>44769.185856481483</v>
      </c>
      <c r="Q526">
        <v>1116</v>
      </c>
      <c r="R526">
        <v>521</v>
      </c>
      <c r="S526" t="b">
        <v>0</v>
      </c>
      <c r="T526" t="s">
        <v>90</v>
      </c>
      <c r="U526" t="b">
        <v>1</v>
      </c>
      <c r="V526" t="s">
        <v>183</v>
      </c>
      <c r="W526" s="1">
        <v>44769.17696759259</v>
      </c>
      <c r="X526">
        <v>408</v>
      </c>
      <c r="Y526">
        <v>37</v>
      </c>
      <c r="Z526">
        <v>0</v>
      </c>
      <c r="AA526">
        <v>37</v>
      </c>
      <c r="AB526">
        <v>0</v>
      </c>
      <c r="AC526">
        <v>25</v>
      </c>
      <c r="AD526">
        <v>-37</v>
      </c>
      <c r="AE526">
        <v>0</v>
      </c>
      <c r="AF526">
        <v>0</v>
      </c>
      <c r="AG526">
        <v>0</v>
      </c>
      <c r="AH526" t="s">
        <v>184</v>
      </c>
      <c r="AI526" s="1">
        <v>44769.185856481483</v>
      </c>
      <c r="AJ526">
        <v>113</v>
      </c>
      <c r="AK526">
        <v>1</v>
      </c>
      <c r="AL526">
        <v>0</v>
      </c>
      <c r="AM526">
        <v>1</v>
      </c>
      <c r="AN526">
        <v>0</v>
      </c>
      <c r="AO526">
        <v>1</v>
      </c>
      <c r="AP526">
        <v>-38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1295</v>
      </c>
      <c r="BG526">
        <v>27</v>
      </c>
      <c r="BH526" t="s">
        <v>94</v>
      </c>
    </row>
    <row r="527" spans="1:60">
      <c r="A527" t="s">
        <v>1300</v>
      </c>
      <c r="B527" t="s">
        <v>82</v>
      </c>
      <c r="C527" t="s">
        <v>1301</v>
      </c>
      <c r="D527" t="s">
        <v>84</v>
      </c>
      <c r="E527" s="2" t="str">
        <f>HYPERLINK("capsilon://?command=openfolder&amp;siteaddress=FAM.docvelocity-na8.net&amp;folderid=FX77C18DBE-4EA7-63CB-D020-18DCDE7D0772","FX22041951")</f>
        <v>FX22041951</v>
      </c>
      <c r="F527" t="s">
        <v>19</v>
      </c>
      <c r="G527" t="s">
        <v>19</v>
      </c>
      <c r="H527" t="s">
        <v>85</v>
      </c>
      <c r="I527" t="s">
        <v>1302</v>
      </c>
      <c r="J527">
        <v>30</v>
      </c>
      <c r="K527" t="s">
        <v>87</v>
      </c>
      <c r="L527" t="s">
        <v>88</v>
      </c>
      <c r="M527" t="s">
        <v>89</v>
      </c>
      <c r="N527">
        <v>2</v>
      </c>
      <c r="O527" s="1">
        <v>44769.314155092594</v>
      </c>
      <c r="P527" s="1">
        <v>44769.327546296299</v>
      </c>
      <c r="Q527">
        <v>969</v>
      </c>
      <c r="R527">
        <v>188</v>
      </c>
      <c r="S527" t="b">
        <v>0</v>
      </c>
      <c r="T527" t="s">
        <v>90</v>
      </c>
      <c r="U527" t="b">
        <v>0</v>
      </c>
      <c r="V527" t="s">
        <v>183</v>
      </c>
      <c r="W527" s="1">
        <v>44769.325208333335</v>
      </c>
      <c r="X527">
        <v>104</v>
      </c>
      <c r="Y527">
        <v>10</v>
      </c>
      <c r="Z527">
        <v>0</v>
      </c>
      <c r="AA527">
        <v>10</v>
      </c>
      <c r="AB527">
        <v>0</v>
      </c>
      <c r="AC527">
        <v>1</v>
      </c>
      <c r="AD527">
        <v>20</v>
      </c>
      <c r="AE527">
        <v>0</v>
      </c>
      <c r="AF527">
        <v>0</v>
      </c>
      <c r="AG527">
        <v>0</v>
      </c>
      <c r="AH527" t="s">
        <v>184</v>
      </c>
      <c r="AI527" s="1">
        <v>44769.327546296299</v>
      </c>
      <c r="AJ527">
        <v>84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20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1295</v>
      </c>
      <c r="BG527">
        <v>19</v>
      </c>
      <c r="BH527" t="s">
        <v>94</v>
      </c>
    </row>
    <row r="528" spans="1:60">
      <c r="A528" t="s">
        <v>1303</v>
      </c>
      <c r="B528" t="s">
        <v>82</v>
      </c>
      <c r="C528" t="s">
        <v>1304</v>
      </c>
      <c r="D528" t="s">
        <v>84</v>
      </c>
      <c r="E528" s="2" t="str">
        <f>HYPERLINK("capsilon://?command=openfolder&amp;siteaddress=FAM.docvelocity-na8.net&amp;folderid=FXC52916BE-0039-AA8E-9453-9F820C372610","FX220410421")</f>
        <v>FX220410421</v>
      </c>
      <c r="F528" t="s">
        <v>19</v>
      </c>
      <c r="G528" t="s">
        <v>19</v>
      </c>
      <c r="H528" t="s">
        <v>85</v>
      </c>
      <c r="I528" t="s">
        <v>1305</v>
      </c>
      <c r="J528">
        <v>67</v>
      </c>
      <c r="K528" t="s">
        <v>87</v>
      </c>
      <c r="L528" t="s">
        <v>88</v>
      </c>
      <c r="M528" t="s">
        <v>89</v>
      </c>
      <c r="N528">
        <v>2</v>
      </c>
      <c r="O528" s="1">
        <v>44769.431006944447</v>
      </c>
      <c r="P528" s="1">
        <v>44769.438692129632</v>
      </c>
      <c r="Q528">
        <v>291</v>
      </c>
      <c r="R528">
        <v>373</v>
      </c>
      <c r="S528" t="b">
        <v>0</v>
      </c>
      <c r="T528" t="s">
        <v>90</v>
      </c>
      <c r="U528" t="b">
        <v>0</v>
      </c>
      <c r="V528" t="s">
        <v>188</v>
      </c>
      <c r="W528" s="1">
        <v>44769.43550925926</v>
      </c>
      <c r="X528">
        <v>256</v>
      </c>
      <c r="Y528">
        <v>52</v>
      </c>
      <c r="Z528">
        <v>0</v>
      </c>
      <c r="AA528">
        <v>52</v>
      </c>
      <c r="AB528">
        <v>0</v>
      </c>
      <c r="AC528">
        <v>7</v>
      </c>
      <c r="AD528">
        <v>15</v>
      </c>
      <c r="AE528">
        <v>0</v>
      </c>
      <c r="AF528">
        <v>0</v>
      </c>
      <c r="AG528">
        <v>0</v>
      </c>
      <c r="AH528" t="s">
        <v>184</v>
      </c>
      <c r="AI528" s="1">
        <v>44769.438692129632</v>
      </c>
      <c r="AJ528">
        <v>117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15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1295</v>
      </c>
      <c r="BG528">
        <v>11</v>
      </c>
      <c r="BH528" t="s">
        <v>94</v>
      </c>
    </row>
    <row r="529" spans="1:60">
      <c r="A529" t="s">
        <v>1306</v>
      </c>
      <c r="B529" t="s">
        <v>82</v>
      </c>
      <c r="C529" t="s">
        <v>1304</v>
      </c>
      <c r="D529" t="s">
        <v>84</v>
      </c>
      <c r="E529" s="2" t="str">
        <f>HYPERLINK("capsilon://?command=openfolder&amp;siteaddress=FAM.docvelocity-na8.net&amp;folderid=FXC52916BE-0039-AA8E-9453-9F820C372610","FX220410421")</f>
        <v>FX220410421</v>
      </c>
      <c r="F529" t="s">
        <v>19</v>
      </c>
      <c r="G529" t="s">
        <v>19</v>
      </c>
      <c r="H529" t="s">
        <v>85</v>
      </c>
      <c r="I529" t="s">
        <v>1307</v>
      </c>
      <c r="J529">
        <v>67</v>
      </c>
      <c r="K529" t="s">
        <v>87</v>
      </c>
      <c r="L529" t="s">
        <v>88</v>
      </c>
      <c r="M529" t="s">
        <v>89</v>
      </c>
      <c r="N529">
        <v>2</v>
      </c>
      <c r="O529" s="1">
        <v>44769.431400462963</v>
      </c>
      <c r="P529" s="1">
        <v>44769.439768518518</v>
      </c>
      <c r="Q529">
        <v>468</v>
      </c>
      <c r="R529">
        <v>255</v>
      </c>
      <c r="S529" t="b">
        <v>0</v>
      </c>
      <c r="T529" t="s">
        <v>90</v>
      </c>
      <c r="U529" t="b">
        <v>0</v>
      </c>
      <c r="V529" t="s">
        <v>188</v>
      </c>
      <c r="W529" s="1">
        <v>44769.437395833331</v>
      </c>
      <c r="X529">
        <v>162</v>
      </c>
      <c r="Y529">
        <v>52</v>
      </c>
      <c r="Z529">
        <v>0</v>
      </c>
      <c r="AA529">
        <v>52</v>
      </c>
      <c r="AB529">
        <v>0</v>
      </c>
      <c r="AC529">
        <v>4</v>
      </c>
      <c r="AD529">
        <v>15</v>
      </c>
      <c r="AE529">
        <v>0</v>
      </c>
      <c r="AF529">
        <v>0</v>
      </c>
      <c r="AG529">
        <v>0</v>
      </c>
      <c r="AH529" t="s">
        <v>184</v>
      </c>
      <c r="AI529" s="1">
        <v>44769.439768518518</v>
      </c>
      <c r="AJ529">
        <v>93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15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1295</v>
      </c>
      <c r="BG529">
        <v>12</v>
      </c>
      <c r="BH529" t="s">
        <v>94</v>
      </c>
    </row>
    <row r="530" spans="1:60">
      <c r="A530" t="s">
        <v>1308</v>
      </c>
      <c r="B530" t="s">
        <v>82</v>
      </c>
      <c r="C530" t="s">
        <v>1304</v>
      </c>
      <c r="D530" t="s">
        <v>84</v>
      </c>
      <c r="E530" s="2" t="str">
        <f>HYPERLINK("capsilon://?command=openfolder&amp;siteaddress=FAM.docvelocity-na8.net&amp;folderid=FXC52916BE-0039-AA8E-9453-9F820C372610","FX220410421")</f>
        <v>FX220410421</v>
      </c>
      <c r="F530" t="s">
        <v>19</v>
      </c>
      <c r="G530" t="s">
        <v>19</v>
      </c>
      <c r="H530" t="s">
        <v>85</v>
      </c>
      <c r="I530" t="s">
        <v>1309</v>
      </c>
      <c r="J530">
        <v>96</v>
      </c>
      <c r="K530" t="s">
        <v>87</v>
      </c>
      <c r="L530" t="s">
        <v>88</v>
      </c>
      <c r="M530" t="s">
        <v>89</v>
      </c>
      <c r="N530">
        <v>2</v>
      </c>
      <c r="O530" s="1">
        <v>44769.432916666665</v>
      </c>
      <c r="P530" s="1">
        <v>44769.441365740742</v>
      </c>
      <c r="Q530">
        <v>456</v>
      </c>
      <c r="R530">
        <v>274</v>
      </c>
      <c r="S530" t="b">
        <v>0</v>
      </c>
      <c r="T530" t="s">
        <v>90</v>
      </c>
      <c r="U530" t="b">
        <v>0</v>
      </c>
      <c r="V530" t="s">
        <v>188</v>
      </c>
      <c r="W530" s="1">
        <v>44769.438993055555</v>
      </c>
      <c r="X530">
        <v>137</v>
      </c>
      <c r="Y530">
        <v>96</v>
      </c>
      <c r="Z530">
        <v>0</v>
      </c>
      <c r="AA530">
        <v>96</v>
      </c>
      <c r="AB530">
        <v>0</v>
      </c>
      <c r="AC530">
        <v>8</v>
      </c>
      <c r="AD530">
        <v>0</v>
      </c>
      <c r="AE530">
        <v>0</v>
      </c>
      <c r="AF530">
        <v>0</v>
      </c>
      <c r="AG530">
        <v>0</v>
      </c>
      <c r="AH530" t="s">
        <v>184</v>
      </c>
      <c r="AI530" s="1">
        <v>44769.441365740742</v>
      </c>
      <c r="AJ530">
        <v>137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1295</v>
      </c>
      <c r="BG530">
        <v>12</v>
      </c>
      <c r="BH530" t="s">
        <v>94</v>
      </c>
    </row>
    <row r="531" spans="1:60">
      <c r="A531" t="s">
        <v>1310</v>
      </c>
      <c r="B531" t="s">
        <v>82</v>
      </c>
      <c r="C531" t="s">
        <v>1304</v>
      </c>
      <c r="D531" t="s">
        <v>84</v>
      </c>
      <c r="E531" s="2" t="str">
        <f>HYPERLINK("capsilon://?command=openfolder&amp;siteaddress=FAM.docvelocity-na8.net&amp;folderid=FXC52916BE-0039-AA8E-9453-9F820C372610","FX220410421")</f>
        <v>FX220410421</v>
      </c>
      <c r="F531" t="s">
        <v>19</v>
      </c>
      <c r="G531" t="s">
        <v>19</v>
      </c>
      <c r="H531" t="s">
        <v>85</v>
      </c>
      <c r="I531" t="s">
        <v>1311</v>
      </c>
      <c r="J531">
        <v>96</v>
      </c>
      <c r="K531" t="s">
        <v>87</v>
      </c>
      <c r="L531" t="s">
        <v>88</v>
      </c>
      <c r="M531" t="s">
        <v>89</v>
      </c>
      <c r="N531">
        <v>2</v>
      </c>
      <c r="O531" s="1">
        <v>44769.433078703703</v>
      </c>
      <c r="P531" s="1">
        <v>44769.442627314813</v>
      </c>
      <c r="Q531">
        <v>631</v>
      </c>
      <c r="R531">
        <v>194</v>
      </c>
      <c r="S531" t="b">
        <v>0</v>
      </c>
      <c r="T531" t="s">
        <v>90</v>
      </c>
      <c r="U531" t="b">
        <v>0</v>
      </c>
      <c r="V531" t="s">
        <v>188</v>
      </c>
      <c r="W531" s="1">
        <v>44769.440000000002</v>
      </c>
      <c r="X531">
        <v>86</v>
      </c>
      <c r="Y531">
        <v>96</v>
      </c>
      <c r="Z531">
        <v>0</v>
      </c>
      <c r="AA531">
        <v>96</v>
      </c>
      <c r="AB531">
        <v>0</v>
      </c>
      <c r="AC531">
        <v>8</v>
      </c>
      <c r="AD531">
        <v>0</v>
      </c>
      <c r="AE531">
        <v>0</v>
      </c>
      <c r="AF531">
        <v>0</v>
      </c>
      <c r="AG531">
        <v>0</v>
      </c>
      <c r="AH531" t="s">
        <v>184</v>
      </c>
      <c r="AI531" s="1">
        <v>44769.442627314813</v>
      </c>
      <c r="AJ531">
        <v>108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1295</v>
      </c>
      <c r="BG531">
        <v>13</v>
      </c>
      <c r="BH531" t="s">
        <v>94</v>
      </c>
    </row>
    <row r="532" spans="1:60">
      <c r="A532" t="s">
        <v>1312</v>
      </c>
      <c r="B532" t="s">
        <v>82</v>
      </c>
      <c r="C532" t="s">
        <v>1304</v>
      </c>
      <c r="D532" t="s">
        <v>84</v>
      </c>
      <c r="E532" s="2" t="str">
        <f>HYPERLINK("capsilon://?command=openfolder&amp;siteaddress=FAM.docvelocity-na8.net&amp;folderid=FXC52916BE-0039-AA8E-9453-9F820C372610","FX220410421")</f>
        <v>FX220410421</v>
      </c>
      <c r="F532" t="s">
        <v>19</v>
      </c>
      <c r="G532" t="s">
        <v>19</v>
      </c>
      <c r="H532" t="s">
        <v>85</v>
      </c>
      <c r="I532" t="s">
        <v>1313</v>
      </c>
      <c r="J532">
        <v>123</v>
      </c>
      <c r="K532" t="s">
        <v>87</v>
      </c>
      <c r="L532" t="s">
        <v>88</v>
      </c>
      <c r="M532" t="s">
        <v>89</v>
      </c>
      <c r="N532">
        <v>2</v>
      </c>
      <c r="O532" s="1">
        <v>44769.433703703704</v>
      </c>
      <c r="P532" s="1">
        <v>44769.449583333335</v>
      </c>
      <c r="Q532">
        <v>550</v>
      </c>
      <c r="R532">
        <v>822</v>
      </c>
      <c r="S532" t="b">
        <v>0</v>
      </c>
      <c r="T532" t="s">
        <v>90</v>
      </c>
      <c r="U532" t="b">
        <v>0</v>
      </c>
      <c r="V532" t="s">
        <v>183</v>
      </c>
      <c r="W532" s="1">
        <v>44769.442418981482</v>
      </c>
      <c r="X532">
        <v>222</v>
      </c>
      <c r="Y532">
        <v>123</v>
      </c>
      <c r="Z532">
        <v>0</v>
      </c>
      <c r="AA532">
        <v>123</v>
      </c>
      <c r="AB532">
        <v>0</v>
      </c>
      <c r="AC532">
        <v>13</v>
      </c>
      <c r="AD532">
        <v>0</v>
      </c>
      <c r="AE532">
        <v>0</v>
      </c>
      <c r="AF532">
        <v>0</v>
      </c>
      <c r="AG532">
        <v>0</v>
      </c>
      <c r="AH532" t="s">
        <v>184</v>
      </c>
      <c r="AI532" s="1">
        <v>44769.449583333335</v>
      </c>
      <c r="AJ532">
        <v>600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-1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1295</v>
      </c>
      <c r="BG532">
        <v>22</v>
      </c>
      <c r="BH532" t="s">
        <v>94</v>
      </c>
    </row>
    <row r="533" spans="1:60">
      <c r="A533" t="s">
        <v>1314</v>
      </c>
      <c r="B533" t="s">
        <v>82</v>
      </c>
      <c r="C533" t="s">
        <v>1304</v>
      </c>
      <c r="D533" t="s">
        <v>84</v>
      </c>
      <c r="E533" s="2" t="str">
        <f>HYPERLINK("capsilon://?command=openfolder&amp;siteaddress=FAM.docvelocity-na8.net&amp;folderid=FXC52916BE-0039-AA8E-9453-9F820C372610","FX220410421")</f>
        <v>FX220410421</v>
      </c>
      <c r="F533" t="s">
        <v>19</v>
      </c>
      <c r="G533" t="s">
        <v>19</v>
      </c>
      <c r="H533" t="s">
        <v>85</v>
      </c>
      <c r="I533" t="s">
        <v>1315</v>
      </c>
      <c r="J533">
        <v>118</v>
      </c>
      <c r="K533" t="s">
        <v>87</v>
      </c>
      <c r="L533" t="s">
        <v>88</v>
      </c>
      <c r="M533" t="s">
        <v>89</v>
      </c>
      <c r="N533">
        <v>2</v>
      </c>
      <c r="O533" s="1">
        <v>44769.434004629627</v>
      </c>
      <c r="P533" s="1">
        <v>44769.451192129629</v>
      </c>
      <c r="Q533">
        <v>1247</v>
      </c>
      <c r="R533">
        <v>238</v>
      </c>
      <c r="S533" t="b">
        <v>0</v>
      </c>
      <c r="T533" t="s">
        <v>90</v>
      </c>
      <c r="U533" t="b">
        <v>0</v>
      </c>
      <c r="V533" t="s">
        <v>188</v>
      </c>
      <c r="W533" s="1">
        <v>44769.441168981481</v>
      </c>
      <c r="X533">
        <v>100</v>
      </c>
      <c r="Y533">
        <v>118</v>
      </c>
      <c r="Z533">
        <v>0</v>
      </c>
      <c r="AA533">
        <v>118</v>
      </c>
      <c r="AB533">
        <v>0</v>
      </c>
      <c r="AC533">
        <v>6</v>
      </c>
      <c r="AD533">
        <v>0</v>
      </c>
      <c r="AE533">
        <v>0</v>
      </c>
      <c r="AF533">
        <v>0</v>
      </c>
      <c r="AG533">
        <v>0</v>
      </c>
      <c r="AH533" t="s">
        <v>184</v>
      </c>
      <c r="AI533" s="1">
        <v>44769.451192129629</v>
      </c>
      <c r="AJ533">
        <v>138</v>
      </c>
      <c r="AK533">
        <v>1</v>
      </c>
      <c r="AL533">
        <v>0</v>
      </c>
      <c r="AM533">
        <v>1</v>
      </c>
      <c r="AN533">
        <v>0</v>
      </c>
      <c r="AO533">
        <v>1</v>
      </c>
      <c r="AP533">
        <v>-1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1295</v>
      </c>
      <c r="BG533">
        <v>24</v>
      </c>
      <c r="BH533" t="s">
        <v>94</v>
      </c>
    </row>
    <row r="534" spans="1:60">
      <c r="A534" t="s">
        <v>1316</v>
      </c>
      <c r="B534" t="s">
        <v>82</v>
      </c>
      <c r="C534" t="s">
        <v>1304</v>
      </c>
      <c r="D534" t="s">
        <v>84</v>
      </c>
      <c r="E534" s="2" t="str">
        <f>HYPERLINK("capsilon://?command=openfolder&amp;siteaddress=FAM.docvelocity-na8.net&amp;folderid=FXC52916BE-0039-AA8E-9453-9F820C372610","FX220410421")</f>
        <v>FX220410421</v>
      </c>
      <c r="F534" t="s">
        <v>19</v>
      </c>
      <c r="G534" t="s">
        <v>19</v>
      </c>
      <c r="H534" t="s">
        <v>85</v>
      </c>
      <c r="I534" t="s">
        <v>1317</v>
      </c>
      <c r="J534">
        <v>100</v>
      </c>
      <c r="K534" t="s">
        <v>87</v>
      </c>
      <c r="L534" t="s">
        <v>88</v>
      </c>
      <c r="M534" t="s">
        <v>89</v>
      </c>
      <c r="N534">
        <v>2</v>
      </c>
      <c r="O534" s="1">
        <v>44769.434479166666</v>
      </c>
      <c r="P534" s="1">
        <v>44769.452997685185</v>
      </c>
      <c r="Q534">
        <v>1355</v>
      </c>
      <c r="R534">
        <v>245</v>
      </c>
      <c r="S534" t="b">
        <v>0</v>
      </c>
      <c r="T534" t="s">
        <v>90</v>
      </c>
      <c r="U534" t="b">
        <v>0</v>
      </c>
      <c r="V534" t="s">
        <v>188</v>
      </c>
      <c r="W534" s="1">
        <v>44769.442210648151</v>
      </c>
      <c r="X534">
        <v>89</v>
      </c>
      <c r="Y534">
        <v>100</v>
      </c>
      <c r="Z534">
        <v>0</v>
      </c>
      <c r="AA534">
        <v>100</v>
      </c>
      <c r="AB534">
        <v>0</v>
      </c>
      <c r="AC534">
        <v>6</v>
      </c>
      <c r="AD534">
        <v>0</v>
      </c>
      <c r="AE534">
        <v>0</v>
      </c>
      <c r="AF534">
        <v>0</v>
      </c>
      <c r="AG534">
        <v>0</v>
      </c>
      <c r="AH534" t="s">
        <v>184</v>
      </c>
      <c r="AI534" s="1">
        <v>44769.452997685185</v>
      </c>
      <c r="AJ534">
        <v>156</v>
      </c>
      <c r="AK534">
        <v>1</v>
      </c>
      <c r="AL534">
        <v>0</v>
      </c>
      <c r="AM534">
        <v>1</v>
      </c>
      <c r="AN534">
        <v>0</v>
      </c>
      <c r="AO534">
        <v>1</v>
      </c>
      <c r="AP534">
        <v>-1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1295</v>
      </c>
      <c r="BG534">
        <v>26</v>
      </c>
      <c r="BH534" t="s">
        <v>94</v>
      </c>
    </row>
    <row r="535" spans="1:60">
      <c r="A535" t="s">
        <v>1318</v>
      </c>
      <c r="B535" t="s">
        <v>82</v>
      </c>
      <c r="C535" t="s">
        <v>1304</v>
      </c>
      <c r="D535" t="s">
        <v>84</v>
      </c>
      <c r="E535" s="2" t="str">
        <f>HYPERLINK("capsilon://?command=openfolder&amp;siteaddress=FAM.docvelocity-na8.net&amp;folderid=FXC52916BE-0039-AA8E-9453-9F820C372610","FX220410421")</f>
        <v>FX220410421</v>
      </c>
      <c r="F535" t="s">
        <v>19</v>
      </c>
      <c r="G535" t="s">
        <v>19</v>
      </c>
      <c r="H535" t="s">
        <v>85</v>
      </c>
      <c r="I535" t="s">
        <v>1319</v>
      </c>
      <c r="J535">
        <v>110</v>
      </c>
      <c r="K535" t="s">
        <v>87</v>
      </c>
      <c r="L535" t="s">
        <v>88</v>
      </c>
      <c r="M535" t="s">
        <v>89</v>
      </c>
      <c r="N535">
        <v>2</v>
      </c>
      <c r="O535" s="1">
        <v>44769.434791666667</v>
      </c>
      <c r="P535" s="1">
        <v>44769.454131944447</v>
      </c>
      <c r="Q535">
        <v>1511</v>
      </c>
      <c r="R535">
        <v>160</v>
      </c>
      <c r="S535" t="b">
        <v>0</v>
      </c>
      <c r="T535" t="s">
        <v>90</v>
      </c>
      <c r="U535" t="b">
        <v>0</v>
      </c>
      <c r="V535" t="s">
        <v>188</v>
      </c>
      <c r="W535" s="1">
        <v>44769.442939814813</v>
      </c>
      <c r="X535">
        <v>63</v>
      </c>
      <c r="Y535">
        <v>110</v>
      </c>
      <c r="Z535">
        <v>0</v>
      </c>
      <c r="AA535">
        <v>110</v>
      </c>
      <c r="AB535">
        <v>0</v>
      </c>
      <c r="AC535">
        <v>6</v>
      </c>
      <c r="AD535">
        <v>0</v>
      </c>
      <c r="AE535">
        <v>0</v>
      </c>
      <c r="AF535">
        <v>0</v>
      </c>
      <c r="AG535">
        <v>0</v>
      </c>
      <c r="AH535" t="s">
        <v>184</v>
      </c>
      <c r="AI535" s="1">
        <v>44769.454131944447</v>
      </c>
      <c r="AJ535">
        <v>97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-1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1295</v>
      </c>
      <c r="BG535">
        <v>27</v>
      </c>
      <c r="BH535" t="s">
        <v>94</v>
      </c>
    </row>
    <row r="536" spans="1:60">
      <c r="A536" t="s">
        <v>1320</v>
      </c>
      <c r="B536" t="s">
        <v>82</v>
      </c>
      <c r="C536" t="s">
        <v>1130</v>
      </c>
      <c r="D536" t="s">
        <v>84</v>
      </c>
      <c r="E536" s="2" t="str">
        <f>HYPERLINK("capsilon://?command=openfolder&amp;siteaddress=FAM.docvelocity-na8.net&amp;folderid=FX5DDC24B6-F188-67A8-A1D7-11CA876D3BD0","FX22071175")</f>
        <v>FX22071175</v>
      </c>
      <c r="F536" t="s">
        <v>19</v>
      </c>
      <c r="G536" t="s">
        <v>19</v>
      </c>
      <c r="H536" t="s">
        <v>85</v>
      </c>
      <c r="I536" t="s">
        <v>1321</v>
      </c>
      <c r="J536">
        <v>57</v>
      </c>
      <c r="K536" t="s">
        <v>87</v>
      </c>
      <c r="L536" t="s">
        <v>88</v>
      </c>
      <c r="M536" t="s">
        <v>89</v>
      </c>
      <c r="N536">
        <v>2</v>
      </c>
      <c r="O536" s="1">
        <v>44769.470405092594</v>
      </c>
      <c r="P536" s="1">
        <v>44769.506666666668</v>
      </c>
      <c r="Q536">
        <v>2099</v>
      </c>
      <c r="R536">
        <v>1034</v>
      </c>
      <c r="S536" t="b">
        <v>0</v>
      </c>
      <c r="T536" t="s">
        <v>90</v>
      </c>
      <c r="U536" t="b">
        <v>0</v>
      </c>
      <c r="V536" t="s">
        <v>105</v>
      </c>
      <c r="W536" s="1">
        <v>44769.491249999999</v>
      </c>
      <c r="X536">
        <v>574</v>
      </c>
      <c r="Y536">
        <v>57</v>
      </c>
      <c r="Z536">
        <v>0</v>
      </c>
      <c r="AA536">
        <v>57</v>
      </c>
      <c r="AB536">
        <v>0</v>
      </c>
      <c r="AC536">
        <v>13</v>
      </c>
      <c r="AD536">
        <v>0</v>
      </c>
      <c r="AE536">
        <v>0</v>
      </c>
      <c r="AF536">
        <v>0</v>
      </c>
      <c r="AG536">
        <v>0</v>
      </c>
      <c r="AH536" t="s">
        <v>130</v>
      </c>
      <c r="AI536" s="1">
        <v>44769.506666666668</v>
      </c>
      <c r="AJ536">
        <v>444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1295</v>
      </c>
      <c r="BG536">
        <v>52</v>
      </c>
      <c r="BH536" t="s">
        <v>94</v>
      </c>
    </row>
    <row r="537" spans="1:60">
      <c r="A537" t="s">
        <v>1322</v>
      </c>
      <c r="B537" t="s">
        <v>82</v>
      </c>
      <c r="C537" t="s">
        <v>1323</v>
      </c>
      <c r="D537" t="s">
        <v>84</v>
      </c>
      <c r="E537" s="2" t="str">
        <f>HYPERLINK("capsilon://?command=openfolder&amp;siteaddress=FAM.docvelocity-na8.net&amp;folderid=FX04869CEC-2473-4F18-609D-4D91AB0D3184","FX22064600")</f>
        <v>FX22064600</v>
      </c>
      <c r="F537" t="s">
        <v>19</v>
      </c>
      <c r="G537" t="s">
        <v>19</v>
      </c>
      <c r="H537" t="s">
        <v>85</v>
      </c>
      <c r="I537" t="s">
        <v>1324</v>
      </c>
      <c r="J537">
        <v>66</v>
      </c>
      <c r="K537" t="s">
        <v>87</v>
      </c>
      <c r="L537" t="s">
        <v>88</v>
      </c>
      <c r="M537" t="s">
        <v>89</v>
      </c>
      <c r="N537">
        <v>2</v>
      </c>
      <c r="O537" s="1">
        <v>44747.592534722222</v>
      </c>
      <c r="P537" s="1">
        <v>44747.778668981482</v>
      </c>
      <c r="Q537">
        <v>13496</v>
      </c>
      <c r="R537">
        <v>2586</v>
      </c>
      <c r="S537" t="b">
        <v>0</v>
      </c>
      <c r="T537" t="s">
        <v>90</v>
      </c>
      <c r="U537" t="b">
        <v>0</v>
      </c>
      <c r="V537" t="s">
        <v>819</v>
      </c>
      <c r="W537" s="1">
        <v>44747.681921296295</v>
      </c>
      <c r="X537">
        <v>793</v>
      </c>
      <c r="Y537">
        <v>52</v>
      </c>
      <c r="Z537">
        <v>0</v>
      </c>
      <c r="AA537">
        <v>52</v>
      </c>
      <c r="AB537">
        <v>0</v>
      </c>
      <c r="AC537">
        <v>16</v>
      </c>
      <c r="AD537">
        <v>14</v>
      </c>
      <c r="AE537">
        <v>0</v>
      </c>
      <c r="AF537">
        <v>0</v>
      </c>
      <c r="AG537">
        <v>0</v>
      </c>
      <c r="AH537" t="s">
        <v>1106</v>
      </c>
      <c r="AI537" s="1">
        <v>44747.778668981482</v>
      </c>
      <c r="AJ537">
        <v>366</v>
      </c>
      <c r="AK537">
        <v>3</v>
      </c>
      <c r="AL537">
        <v>0</v>
      </c>
      <c r="AM537">
        <v>3</v>
      </c>
      <c r="AN537">
        <v>0</v>
      </c>
      <c r="AO537">
        <v>3</v>
      </c>
      <c r="AP537">
        <v>11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914</v>
      </c>
      <c r="BG537">
        <v>268</v>
      </c>
      <c r="BH537" t="s">
        <v>275</v>
      </c>
    </row>
    <row r="538" spans="1:60">
      <c r="A538" t="s">
        <v>1325</v>
      </c>
      <c r="B538" t="s">
        <v>82</v>
      </c>
      <c r="C538" t="s">
        <v>1326</v>
      </c>
      <c r="D538" t="s">
        <v>84</v>
      </c>
      <c r="E538" s="2" t="str">
        <f>HYPERLINK("capsilon://?command=openfolder&amp;siteaddress=FAM.docvelocity-na8.net&amp;folderid=FX64EDCE6E-5D87-F107-2278-7ACDD2B8D763","FX22073661")</f>
        <v>FX22073661</v>
      </c>
      <c r="F538" t="s">
        <v>19</v>
      </c>
      <c r="G538" t="s">
        <v>19</v>
      </c>
      <c r="H538" t="s">
        <v>85</v>
      </c>
      <c r="I538" t="s">
        <v>1327</v>
      </c>
      <c r="J538">
        <v>30</v>
      </c>
      <c r="K538" t="s">
        <v>87</v>
      </c>
      <c r="L538" t="s">
        <v>88</v>
      </c>
      <c r="M538" t="s">
        <v>89</v>
      </c>
      <c r="N538">
        <v>2</v>
      </c>
      <c r="O538" s="1">
        <v>44769.508402777778</v>
      </c>
      <c r="P538" s="1">
        <v>44769.522835648146</v>
      </c>
      <c r="Q538">
        <v>1076</v>
      </c>
      <c r="R538">
        <v>171</v>
      </c>
      <c r="S538" t="b">
        <v>0</v>
      </c>
      <c r="T538" t="s">
        <v>90</v>
      </c>
      <c r="U538" t="b">
        <v>0</v>
      </c>
      <c r="V538" t="s">
        <v>128</v>
      </c>
      <c r="W538" s="1">
        <v>44769.510358796295</v>
      </c>
      <c r="X538">
        <v>108</v>
      </c>
      <c r="Y538">
        <v>10</v>
      </c>
      <c r="Z538">
        <v>0</v>
      </c>
      <c r="AA538">
        <v>10</v>
      </c>
      <c r="AB538">
        <v>0</v>
      </c>
      <c r="AC538">
        <v>1</v>
      </c>
      <c r="AD538">
        <v>20</v>
      </c>
      <c r="AE538">
        <v>0</v>
      </c>
      <c r="AF538">
        <v>0</v>
      </c>
      <c r="AG538">
        <v>0</v>
      </c>
      <c r="AH538" t="s">
        <v>130</v>
      </c>
      <c r="AI538" s="1">
        <v>44769.522835648146</v>
      </c>
      <c r="AJ538">
        <v>63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20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1295</v>
      </c>
      <c r="BG538">
        <v>20</v>
      </c>
      <c r="BH538" t="s">
        <v>94</v>
      </c>
    </row>
    <row r="539" spans="1:60">
      <c r="A539" t="s">
        <v>1328</v>
      </c>
      <c r="B539" t="s">
        <v>82</v>
      </c>
      <c r="C539" t="s">
        <v>745</v>
      </c>
      <c r="D539" t="s">
        <v>84</v>
      </c>
      <c r="E539" s="2" t="str">
        <f>HYPERLINK("capsilon://?command=openfolder&amp;siteaddress=FAM.docvelocity-na8.net&amp;folderid=FXD9E58BE4-0351-6728-E61E-888D855612C7","FX22071163")</f>
        <v>FX22071163</v>
      </c>
      <c r="F539" t="s">
        <v>19</v>
      </c>
      <c r="G539" t="s">
        <v>19</v>
      </c>
      <c r="H539" t="s">
        <v>85</v>
      </c>
      <c r="I539" t="s">
        <v>1329</v>
      </c>
      <c r="J539">
        <v>28</v>
      </c>
      <c r="K539" t="s">
        <v>87</v>
      </c>
      <c r="L539" t="s">
        <v>88</v>
      </c>
      <c r="M539" t="s">
        <v>84</v>
      </c>
      <c r="N539">
        <v>2</v>
      </c>
      <c r="O539" s="1">
        <v>44769.537986111114</v>
      </c>
      <c r="P539" s="1">
        <v>44769.610590277778</v>
      </c>
      <c r="Q539">
        <v>5901</v>
      </c>
      <c r="R539">
        <v>372</v>
      </c>
      <c r="S539" t="b">
        <v>0</v>
      </c>
      <c r="T539" t="s">
        <v>1330</v>
      </c>
      <c r="U539" t="b">
        <v>0</v>
      </c>
      <c r="V539" t="s">
        <v>1006</v>
      </c>
      <c r="W539" s="1">
        <v>44769.542743055557</v>
      </c>
      <c r="X539">
        <v>360</v>
      </c>
      <c r="Y539">
        <v>21</v>
      </c>
      <c r="Z539">
        <v>0</v>
      </c>
      <c r="AA539">
        <v>21</v>
      </c>
      <c r="AB539">
        <v>0</v>
      </c>
      <c r="AC539">
        <v>13</v>
      </c>
      <c r="AD539">
        <v>7</v>
      </c>
      <c r="AE539">
        <v>0</v>
      </c>
      <c r="AF539">
        <v>0</v>
      </c>
      <c r="AG539">
        <v>0</v>
      </c>
      <c r="AH539" t="s">
        <v>1330</v>
      </c>
      <c r="AI539" s="1">
        <v>44769.610590277778</v>
      </c>
      <c r="AJ539">
        <v>12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7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1295</v>
      </c>
      <c r="BG539">
        <v>104</v>
      </c>
      <c r="BH539" t="s">
        <v>94</v>
      </c>
    </row>
    <row r="540" spans="1:60">
      <c r="A540" t="s">
        <v>1331</v>
      </c>
      <c r="B540" t="s">
        <v>82</v>
      </c>
      <c r="C540" t="s">
        <v>1332</v>
      </c>
      <c r="D540" t="s">
        <v>84</v>
      </c>
      <c r="E540" s="2" t="str">
        <f>HYPERLINK("capsilon://?command=openfolder&amp;siteaddress=FAM.docvelocity-na8.net&amp;folderid=FXB1622C88-0B12-23F1-1810-8326C86A35F0","FX22065733")</f>
        <v>FX22065733</v>
      </c>
      <c r="F540" t="s">
        <v>19</v>
      </c>
      <c r="G540" t="s">
        <v>19</v>
      </c>
      <c r="H540" t="s">
        <v>85</v>
      </c>
      <c r="I540" t="s">
        <v>1333</v>
      </c>
      <c r="J540">
        <v>111</v>
      </c>
      <c r="K540" t="s">
        <v>87</v>
      </c>
      <c r="L540" t="s">
        <v>88</v>
      </c>
      <c r="M540" t="s">
        <v>89</v>
      </c>
      <c r="N540">
        <v>2</v>
      </c>
      <c r="O540" s="1">
        <v>44769.562511574077</v>
      </c>
      <c r="P540" s="1">
        <v>44769.638391203705</v>
      </c>
      <c r="Q540">
        <v>4731</v>
      </c>
      <c r="R540">
        <v>1825</v>
      </c>
      <c r="S540" t="b">
        <v>0</v>
      </c>
      <c r="T540" t="s">
        <v>90</v>
      </c>
      <c r="U540" t="b">
        <v>0</v>
      </c>
      <c r="V540" t="s">
        <v>105</v>
      </c>
      <c r="W540" s="1">
        <v>44769.614062499997</v>
      </c>
      <c r="X540">
        <v>1173</v>
      </c>
      <c r="Y540">
        <v>89</v>
      </c>
      <c r="Z540">
        <v>0</v>
      </c>
      <c r="AA540">
        <v>89</v>
      </c>
      <c r="AB540">
        <v>0</v>
      </c>
      <c r="AC540">
        <v>46</v>
      </c>
      <c r="AD540">
        <v>22</v>
      </c>
      <c r="AE540">
        <v>0</v>
      </c>
      <c r="AF540">
        <v>0</v>
      </c>
      <c r="AG540">
        <v>0</v>
      </c>
      <c r="AH540" t="s">
        <v>130</v>
      </c>
      <c r="AI540" s="1">
        <v>44769.638391203705</v>
      </c>
      <c r="AJ540">
        <v>567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22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1295</v>
      </c>
      <c r="BG540">
        <v>109</v>
      </c>
      <c r="BH540" t="s">
        <v>94</v>
      </c>
    </row>
    <row r="541" spans="1:60">
      <c r="A541" t="s">
        <v>1334</v>
      </c>
      <c r="B541" t="s">
        <v>82</v>
      </c>
      <c r="C541" t="s">
        <v>1304</v>
      </c>
      <c r="D541" t="s">
        <v>84</v>
      </c>
      <c r="E541" s="2" t="str">
        <f>HYPERLINK("capsilon://?command=openfolder&amp;siteaddress=FAM.docvelocity-na8.net&amp;folderid=FXC52916BE-0039-AA8E-9453-9F820C372610","FX220410421")</f>
        <v>FX220410421</v>
      </c>
      <c r="F541" t="s">
        <v>19</v>
      </c>
      <c r="G541" t="s">
        <v>19</v>
      </c>
      <c r="H541" t="s">
        <v>85</v>
      </c>
      <c r="I541" t="s">
        <v>1335</v>
      </c>
      <c r="J541">
        <v>21</v>
      </c>
      <c r="K541" t="s">
        <v>87</v>
      </c>
      <c r="L541" t="s">
        <v>88</v>
      </c>
      <c r="M541" t="s">
        <v>89</v>
      </c>
      <c r="N541">
        <v>2</v>
      </c>
      <c r="O541" s="1">
        <v>44769.579375000001</v>
      </c>
      <c r="P541" s="1">
        <v>44769.639016203706</v>
      </c>
      <c r="Q541">
        <v>5035</v>
      </c>
      <c r="R541">
        <v>118</v>
      </c>
      <c r="S541" t="b">
        <v>0</v>
      </c>
      <c r="T541" t="s">
        <v>90</v>
      </c>
      <c r="U541" t="b">
        <v>0</v>
      </c>
      <c r="V541" t="s">
        <v>121</v>
      </c>
      <c r="W541" s="1">
        <v>44769.585636574076</v>
      </c>
      <c r="X541">
        <v>65</v>
      </c>
      <c r="Y541">
        <v>10</v>
      </c>
      <c r="Z541">
        <v>0</v>
      </c>
      <c r="AA541">
        <v>10</v>
      </c>
      <c r="AB541">
        <v>10</v>
      </c>
      <c r="AC541">
        <v>0</v>
      </c>
      <c r="AD541">
        <v>11</v>
      </c>
      <c r="AE541">
        <v>0</v>
      </c>
      <c r="AF541">
        <v>0</v>
      </c>
      <c r="AG541">
        <v>0</v>
      </c>
      <c r="AH541" t="s">
        <v>130</v>
      </c>
      <c r="AI541" s="1">
        <v>44769.639016203706</v>
      </c>
      <c r="AJ541">
        <v>53</v>
      </c>
      <c r="AK541">
        <v>0</v>
      </c>
      <c r="AL541">
        <v>0</v>
      </c>
      <c r="AM541">
        <v>0</v>
      </c>
      <c r="AN541">
        <v>10</v>
      </c>
      <c r="AO541">
        <v>0</v>
      </c>
      <c r="AP541">
        <v>11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1295</v>
      </c>
      <c r="BG541">
        <v>85</v>
      </c>
      <c r="BH541" t="s">
        <v>94</v>
      </c>
    </row>
    <row r="542" spans="1:60">
      <c r="A542" t="s">
        <v>1336</v>
      </c>
      <c r="B542" t="s">
        <v>82</v>
      </c>
      <c r="C542" t="s">
        <v>769</v>
      </c>
      <c r="D542" t="s">
        <v>84</v>
      </c>
      <c r="E542" s="2" t="str">
        <f>HYPERLINK("capsilon://?command=openfolder&amp;siteaddress=FAM.docvelocity-na8.net&amp;folderid=FX8722A435-D4BE-E83F-B55F-87B43FA00FF2","FX22073020")</f>
        <v>FX22073020</v>
      </c>
      <c r="F542" t="s">
        <v>19</v>
      </c>
      <c r="G542" t="s">
        <v>19</v>
      </c>
      <c r="H542" t="s">
        <v>85</v>
      </c>
      <c r="I542" t="s">
        <v>1337</v>
      </c>
      <c r="J542">
        <v>67</v>
      </c>
      <c r="K542" t="s">
        <v>87</v>
      </c>
      <c r="L542" t="s">
        <v>88</v>
      </c>
      <c r="M542" t="s">
        <v>89</v>
      </c>
      <c r="N542">
        <v>2</v>
      </c>
      <c r="O542" s="1">
        <v>44769.587199074071</v>
      </c>
      <c r="P542" s="1">
        <v>44769.642476851855</v>
      </c>
      <c r="Q542">
        <v>4290</v>
      </c>
      <c r="R542">
        <v>486</v>
      </c>
      <c r="S542" t="b">
        <v>0</v>
      </c>
      <c r="T542" t="s">
        <v>90</v>
      </c>
      <c r="U542" t="b">
        <v>0</v>
      </c>
      <c r="V542" t="s">
        <v>121</v>
      </c>
      <c r="W542" s="1">
        <v>44769.591064814813</v>
      </c>
      <c r="X542">
        <v>188</v>
      </c>
      <c r="Y542">
        <v>52</v>
      </c>
      <c r="Z542">
        <v>0</v>
      </c>
      <c r="AA542">
        <v>52</v>
      </c>
      <c r="AB542">
        <v>0</v>
      </c>
      <c r="AC542">
        <v>11</v>
      </c>
      <c r="AD542">
        <v>15</v>
      </c>
      <c r="AE542">
        <v>0</v>
      </c>
      <c r="AF542">
        <v>0</v>
      </c>
      <c r="AG542">
        <v>0</v>
      </c>
      <c r="AH542" t="s">
        <v>130</v>
      </c>
      <c r="AI542" s="1">
        <v>44769.642476851855</v>
      </c>
      <c r="AJ542">
        <v>298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14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1295</v>
      </c>
      <c r="BG542">
        <v>79</v>
      </c>
      <c r="BH542" t="s">
        <v>94</v>
      </c>
    </row>
    <row r="543" spans="1:60">
      <c r="A543" t="s">
        <v>1338</v>
      </c>
      <c r="B543" t="s">
        <v>82</v>
      </c>
      <c r="C543" t="s">
        <v>1339</v>
      </c>
      <c r="D543" t="s">
        <v>84</v>
      </c>
      <c r="E543" s="2" t="str">
        <f>HYPERLINK("capsilon://?command=openfolder&amp;siteaddress=FAM.docvelocity-na8.net&amp;folderid=FXF2B5AF3E-090F-DB6B-DCA3-9A2863DEFBF6","FX22062767")</f>
        <v>FX22062767</v>
      </c>
      <c r="F543" t="s">
        <v>19</v>
      </c>
      <c r="G543" t="s">
        <v>19</v>
      </c>
      <c r="H543" t="s">
        <v>85</v>
      </c>
      <c r="I543" t="s">
        <v>1340</v>
      </c>
      <c r="J543">
        <v>66</v>
      </c>
      <c r="K543" t="s">
        <v>87</v>
      </c>
      <c r="L543" t="s">
        <v>88</v>
      </c>
      <c r="M543" t="s">
        <v>89</v>
      </c>
      <c r="N543">
        <v>2</v>
      </c>
      <c r="O543" s="1">
        <v>44747.606874999998</v>
      </c>
      <c r="P543" s="1">
        <v>44747.781770833331</v>
      </c>
      <c r="Q543">
        <v>14523</v>
      </c>
      <c r="R543">
        <v>588</v>
      </c>
      <c r="S543" t="b">
        <v>0</v>
      </c>
      <c r="T543" t="s">
        <v>90</v>
      </c>
      <c r="U543" t="b">
        <v>0</v>
      </c>
      <c r="V543" t="s">
        <v>128</v>
      </c>
      <c r="W543" s="1">
        <v>44747.682476851849</v>
      </c>
      <c r="X543">
        <v>304</v>
      </c>
      <c r="Y543">
        <v>52</v>
      </c>
      <c r="Z543">
        <v>0</v>
      </c>
      <c r="AA543">
        <v>52</v>
      </c>
      <c r="AB543">
        <v>0</v>
      </c>
      <c r="AC543">
        <v>14</v>
      </c>
      <c r="AD543">
        <v>14</v>
      </c>
      <c r="AE543">
        <v>0</v>
      </c>
      <c r="AF543">
        <v>0</v>
      </c>
      <c r="AG543">
        <v>0</v>
      </c>
      <c r="AH543" t="s">
        <v>1106</v>
      </c>
      <c r="AI543" s="1">
        <v>44747.781770833331</v>
      </c>
      <c r="AJ543">
        <v>267</v>
      </c>
      <c r="AK543">
        <v>3</v>
      </c>
      <c r="AL543">
        <v>0</v>
      </c>
      <c r="AM543">
        <v>3</v>
      </c>
      <c r="AN543">
        <v>0</v>
      </c>
      <c r="AO543">
        <v>3</v>
      </c>
      <c r="AP543">
        <v>11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914</v>
      </c>
      <c r="BG543">
        <v>251</v>
      </c>
      <c r="BH543" t="s">
        <v>275</v>
      </c>
    </row>
    <row r="544" spans="1:60">
      <c r="A544" t="s">
        <v>1341</v>
      </c>
      <c r="B544" t="s">
        <v>82</v>
      </c>
      <c r="C544" t="s">
        <v>406</v>
      </c>
      <c r="D544" t="s">
        <v>84</v>
      </c>
      <c r="E544" s="2" t="str">
        <f>HYPERLINK("capsilon://?command=openfolder&amp;siteaddress=FAM.docvelocity-na8.net&amp;folderid=FX0D3AC7D1-51EA-80AA-7E59-956BA1ECB3AB","FX22066989")</f>
        <v>FX22066989</v>
      </c>
      <c r="F544" t="s">
        <v>19</v>
      </c>
      <c r="G544" t="s">
        <v>19</v>
      </c>
      <c r="H544" t="s">
        <v>85</v>
      </c>
      <c r="I544" t="s">
        <v>1342</v>
      </c>
      <c r="J544">
        <v>114</v>
      </c>
      <c r="K544" t="s">
        <v>87</v>
      </c>
      <c r="L544" t="s">
        <v>88</v>
      </c>
      <c r="M544" t="s">
        <v>89</v>
      </c>
      <c r="N544">
        <v>2</v>
      </c>
      <c r="O544" s="1">
        <v>44769.62872685185</v>
      </c>
      <c r="P544" s="1">
        <v>44769.760150462964</v>
      </c>
      <c r="Q544">
        <v>9868</v>
      </c>
      <c r="R544">
        <v>1487</v>
      </c>
      <c r="S544" t="b">
        <v>0</v>
      </c>
      <c r="T544" t="s">
        <v>90</v>
      </c>
      <c r="U544" t="b">
        <v>0</v>
      </c>
      <c r="V544" t="s">
        <v>128</v>
      </c>
      <c r="W544" s="1">
        <v>44769.651712962965</v>
      </c>
      <c r="X544">
        <v>1015</v>
      </c>
      <c r="Y544">
        <v>102</v>
      </c>
      <c r="Z544">
        <v>0</v>
      </c>
      <c r="AA544">
        <v>102</v>
      </c>
      <c r="AB544">
        <v>0</v>
      </c>
      <c r="AC544">
        <v>56</v>
      </c>
      <c r="AD544">
        <v>12</v>
      </c>
      <c r="AE544">
        <v>0</v>
      </c>
      <c r="AF544">
        <v>0</v>
      </c>
      <c r="AG544">
        <v>0</v>
      </c>
      <c r="AH544" t="s">
        <v>130</v>
      </c>
      <c r="AI544" s="1">
        <v>44769.760150462964</v>
      </c>
      <c r="AJ544">
        <v>459</v>
      </c>
      <c r="AK544">
        <v>6</v>
      </c>
      <c r="AL544">
        <v>0</v>
      </c>
      <c r="AM544">
        <v>6</v>
      </c>
      <c r="AN544">
        <v>0</v>
      </c>
      <c r="AO544">
        <v>7</v>
      </c>
      <c r="AP544">
        <v>6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1295</v>
      </c>
      <c r="BG544">
        <v>189</v>
      </c>
      <c r="BH544" t="s">
        <v>275</v>
      </c>
    </row>
    <row r="545" spans="1:60">
      <c r="A545" t="s">
        <v>1343</v>
      </c>
      <c r="B545" t="s">
        <v>82</v>
      </c>
      <c r="C545" t="s">
        <v>1344</v>
      </c>
      <c r="D545" t="s">
        <v>84</v>
      </c>
      <c r="E545" s="2" t="str">
        <f>HYPERLINK("capsilon://?command=openfolder&amp;siteaddress=FAM.docvelocity-na8.net&amp;folderid=FX5A646F95-B279-8C23-B889-FD085C2B3C0F","FX22028186")</f>
        <v>FX22028186</v>
      </c>
      <c r="F545" t="s">
        <v>19</v>
      </c>
      <c r="G545" t="s">
        <v>19</v>
      </c>
      <c r="H545" t="s">
        <v>85</v>
      </c>
      <c r="I545" t="s">
        <v>1345</v>
      </c>
      <c r="J545">
        <v>100</v>
      </c>
      <c r="K545" t="s">
        <v>87</v>
      </c>
      <c r="L545" t="s">
        <v>88</v>
      </c>
      <c r="M545" t="s">
        <v>89</v>
      </c>
      <c r="N545">
        <v>2</v>
      </c>
      <c r="O545" s="1">
        <v>44769.655393518522</v>
      </c>
      <c r="P545" s="1">
        <v>44769.773634259262</v>
      </c>
      <c r="Q545">
        <v>9695</v>
      </c>
      <c r="R545">
        <v>521</v>
      </c>
      <c r="S545" t="b">
        <v>0</v>
      </c>
      <c r="T545" t="s">
        <v>90</v>
      </c>
      <c r="U545" t="b">
        <v>0</v>
      </c>
      <c r="V545" t="s">
        <v>121</v>
      </c>
      <c r="W545" s="1">
        <v>44769.660752314812</v>
      </c>
      <c r="X545">
        <v>264</v>
      </c>
      <c r="Y545">
        <v>79</v>
      </c>
      <c r="Z545">
        <v>0</v>
      </c>
      <c r="AA545">
        <v>79</v>
      </c>
      <c r="AB545">
        <v>3</v>
      </c>
      <c r="AC545">
        <v>4</v>
      </c>
      <c r="AD545">
        <v>21</v>
      </c>
      <c r="AE545">
        <v>0</v>
      </c>
      <c r="AF545">
        <v>0</v>
      </c>
      <c r="AG545">
        <v>0</v>
      </c>
      <c r="AH545" t="s">
        <v>309</v>
      </c>
      <c r="AI545" s="1">
        <v>44769.773634259262</v>
      </c>
      <c r="AJ545">
        <v>238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20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1295</v>
      </c>
      <c r="BG545">
        <v>170</v>
      </c>
      <c r="BH545" t="s">
        <v>275</v>
      </c>
    </row>
    <row r="546" spans="1:60">
      <c r="A546" t="s">
        <v>1346</v>
      </c>
      <c r="B546" t="s">
        <v>82</v>
      </c>
      <c r="C546" t="s">
        <v>190</v>
      </c>
      <c r="D546" t="s">
        <v>84</v>
      </c>
      <c r="E546" s="2" t="str">
        <f>HYPERLINK("capsilon://?command=openfolder&amp;siteaddress=FAM.docvelocity-na8.net&amp;folderid=FX9B632247-44D5-A7F5-F1EC-B607E57DBF30","FX2207921")</f>
        <v>FX2207921</v>
      </c>
      <c r="F546" t="s">
        <v>19</v>
      </c>
      <c r="G546" t="s">
        <v>19</v>
      </c>
      <c r="H546" t="s">
        <v>85</v>
      </c>
      <c r="I546" t="s">
        <v>1347</v>
      </c>
      <c r="J546">
        <v>88</v>
      </c>
      <c r="K546" t="s">
        <v>87</v>
      </c>
      <c r="L546" t="s">
        <v>88</v>
      </c>
      <c r="M546" t="s">
        <v>89</v>
      </c>
      <c r="N546">
        <v>2</v>
      </c>
      <c r="O546" s="1">
        <v>44769.712291666663</v>
      </c>
      <c r="P546" s="1">
        <v>44769.775300925925</v>
      </c>
      <c r="Q546">
        <v>4498</v>
      </c>
      <c r="R546">
        <v>946</v>
      </c>
      <c r="S546" t="b">
        <v>0</v>
      </c>
      <c r="T546" t="s">
        <v>90</v>
      </c>
      <c r="U546" t="b">
        <v>0</v>
      </c>
      <c r="V546" t="s">
        <v>128</v>
      </c>
      <c r="W546" s="1">
        <v>44769.721018518518</v>
      </c>
      <c r="X546">
        <v>581</v>
      </c>
      <c r="Y546">
        <v>88</v>
      </c>
      <c r="Z546">
        <v>0</v>
      </c>
      <c r="AA546">
        <v>88</v>
      </c>
      <c r="AB546">
        <v>0</v>
      </c>
      <c r="AC546">
        <v>3</v>
      </c>
      <c r="AD546">
        <v>0</v>
      </c>
      <c r="AE546">
        <v>0</v>
      </c>
      <c r="AF546">
        <v>0</v>
      </c>
      <c r="AG546">
        <v>0</v>
      </c>
      <c r="AH546" t="s">
        <v>130</v>
      </c>
      <c r="AI546" s="1">
        <v>44769.775300925925</v>
      </c>
      <c r="AJ546">
        <v>169</v>
      </c>
      <c r="AK546">
        <v>1</v>
      </c>
      <c r="AL546">
        <v>0</v>
      </c>
      <c r="AM546">
        <v>1</v>
      </c>
      <c r="AN546">
        <v>0</v>
      </c>
      <c r="AO546">
        <v>1</v>
      </c>
      <c r="AP546">
        <v>-1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1295</v>
      </c>
      <c r="BG546">
        <v>90</v>
      </c>
      <c r="BH546" t="s">
        <v>94</v>
      </c>
    </row>
    <row r="547" spans="1:60">
      <c r="A547" t="s">
        <v>1348</v>
      </c>
      <c r="B547" t="s">
        <v>82</v>
      </c>
      <c r="C547" t="s">
        <v>1349</v>
      </c>
      <c r="D547" t="s">
        <v>84</v>
      </c>
      <c r="E547" s="2" t="str">
        <f>HYPERLINK("capsilon://?command=openfolder&amp;siteaddress=FAM.docvelocity-na8.net&amp;folderid=FXFB6A9AFE-D832-7291-52B5-4D8BC47EE056","FX2206765")</f>
        <v>FX2206765</v>
      </c>
      <c r="F547" t="s">
        <v>19</v>
      </c>
      <c r="G547" t="s">
        <v>19</v>
      </c>
      <c r="H547" t="s">
        <v>85</v>
      </c>
      <c r="I547" t="s">
        <v>1350</v>
      </c>
      <c r="J547">
        <v>77</v>
      </c>
      <c r="K547" t="s">
        <v>87</v>
      </c>
      <c r="L547" t="s">
        <v>88</v>
      </c>
      <c r="M547" t="s">
        <v>89</v>
      </c>
      <c r="N547">
        <v>1</v>
      </c>
      <c r="O547" s="1">
        <v>44769.714930555558</v>
      </c>
      <c r="P547" s="1">
        <v>44769.72252314815</v>
      </c>
      <c r="Q547">
        <v>397</v>
      </c>
      <c r="R547">
        <v>259</v>
      </c>
      <c r="S547" t="b">
        <v>0</v>
      </c>
      <c r="T547" t="s">
        <v>90</v>
      </c>
      <c r="U547" t="b">
        <v>0</v>
      </c>
      <c r="V547" t="s">
        <v>128</v>
      </c>
      <c r="W547" s="1">
        <v>44769.72252314815</v>
      </c>
      <c r="X547">
        <v>129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77</v>
      </c>
      <c r="AE547">
        <v>77</v>
      </c>
      <c r="AF547">
        <v>0</v>
      </c>
      <c r="AG547">
        <v>1</v>
      </c>
      <c r="AH547" t="s">
        <v>90</v>
      </c>
      <c r="AI547" t="s">
        <v>90</v>
      </c>
      <c r="AJ547" t="s">
        <v>90</v>
      </c>
      <c r="AK547" t="s">
        <v>90</v>
      </c>
      <c r="AL547" t="s">
        <v>90</v>
      </c>
      <c r="AM547" t="s">
        <v>90</v>
      </c>
      <c r="AN547" t="s">
        <v>90</v>
      </c>
      <c r="AO547" t="s">
        <v>90</v>
      </c>
      <c r="AP547" t="s">
        <v>90</v>
      </c>
      <c r="AQ547" t="s">
        <v>90</v>
      </c>
      <c r="AR547" t="s">
        <v>90</v>
      </c>
      <c r="AS547" t="s">
        <v>90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1295</v>
      </c>
      <c r="BG547">
        <v>10</v>
      </c>
      <c r="BH547" t="s">
        <v>94</v>
      </c>
    </row>
    <row r="548" spans="1:60">
      <c r="A548" t="s">
        <v>1351</v>
      </c>
      <c r="B548" t="s">
        <v>82</v>
      </c>
      <c r="C548" t="s">
        <v>1352</v>
      </c>
      <c r="D548" t="s">
        <v>84</v>
      </c>
      <c r="E548" s="2" t="str">
        <f>HYPERLINK("capsilon://?command=openfolder&amp;siteaddress=FAM.docvelocity-na8.net&amp;folderid=FX41C5AF31-D11E-C3BF-A010-9B82C0B6F897","FX220410342")</f>
        <v>FX220410342</v>
      </c>
      <c r="F548" t="s">
        <v>19</v>
      </c>
      <c r="G548" t="s">
        <v>19</v>
      </c>
      <c r="H548" t="s">
        <v>85</v>
      </c>
      <c r="I548" t="s">
        <v>1353</v>
      </c>
      <c r="J548">
        <v>160</v>
      </c>
      <c r="K548" t="s">
        <v>87</v>
      </c>
      <c r="L548" t="s">
        <v>88</v>
      </c>
      <c r="M548" t="s">
        <v>89</v>
      </c>
      <c r="N548">
        <v>2</v>
      </c>
      <c r="O548" s="1">
        <v>44769.722511574073</v>
      </c>
      <c r="P548" s="1">
        <v>44769.919988425929</v>
      </c>
      <c r="Q548">
        <v>15124</v>
      </c>
      <c r="R548">
        <v>1938</v>
      </c>
      <c r="S548" t="b">
        <v>0</v>
      </c>
      <c r="T548" t="s">
        <v>90</v>
      </c>
      <c r="U548" t="b">
        <v>0</v>
      </c>
      <c r="V548" t="s">
        <v>1132</v>
      </c>
      <c r="W548" s="1">
        <v>44769.91479166667</v>
      </c>
      <c r="X548">
        <v>1019</v>
      </c>
      <c r="Y548">
        <v>86</v>
      </c>
      <c r="Z548">
        <v>0</v>
      </c>
      <c r="AA548">
        <v>86</v>
      </c>
      <c r="AB548">
        <v>3</v>
      </c>
      <c r="AC548">
        <v>15</v>
      </c>
      <c r="AD548">
        <v>74</v>
      </c>
      <c r="AE548">
        <v>0</v>
      </c>
      <c r="AF548">
        <v>0</v>
      </c>
      <c r="AG548">
        <v>0</v>
      </c>
      <c r="AH548" t="s">
        <v>402</v>
      </c>
      <c r="AI548" s="1">
        <v>44769.919988425929</v>
      </c>
      <c r="AJ548">
        <v>408</v>
      </c>
      <c r="AK548">
        <v>5</v>
      </c>
      <c r="AL548">
        <v>0</v>
      </c>
      <c r="AM548">
        <v>5</v>
      </c>
      <c r="AN548">
        <v>0</v>
      </c>
      <c r="AO548">
        <v>5</v>
      </c>
      <c r="AP548">
        <v>69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1295</v>
      </c>
      <c r="BG548">
        <v>284</v>
      </c>
      <c r="BH548" t="s">
        <v>275</v>
      </c>
    </row>
    <row r="549" spans="1:60">
      <c r="A549" t="s">
        <v>1354</v>
      </c>
      <c r="B549" t="s">
        <v>82</v>
      </c>
      <c r="C549" t="s">
        <v>1349</v>
      </c>
      <c r="D549" t="s">
        <v>84</v>
      </c>
      <c r="E549" s="2" t="str">
        <f>HYPERLINK("capsilon://?command=openfolder&amp;siteaddress=FAM.docvelocity-na8.net&amp;folderid=FXFB6A9AFE-D832-7291-52B5-4D8BC47EE056","FX2206765")</f>
        <v>FX2206765</v>
      </c>
      <c r="F549" t="s">
        <v>19</v>
      </c>
      <c r="G549" t="s">
        <v>19</v>
      </c>
      <c r="H549" t="s">
        <v>85</v>
      </c>
      <c r="I549" t="s">
        <v>1350</v>
      </c>
      <c r="J549">
        <v>0</v>
      </c>
      <c r="K549" t="s">
        <v>87</v>
      </c>
      <c r="L549" t="s">
        <v>88</v>
      </c>
      <c r="M549" t="s">
        <v>89</v>
      </c>
      <c r="N549">
        <v>2</v>
      </c>
      <c r="O549" s="1">
        <v>44769.72283564815</v>
      </c>
      <c r="P549" s="1">
        <v>44769.754826388889</v>
      </c>
      <c r="Q549">
        <v>2220</v>
      </c>
      <c r="R549">
        <v>544</v>
      </c>
      <c r="S549" t="b">
        <v>0</v>
      </c>
      <c r="T549" t="s">
        <v>90</v>
      </c>
      <c r="U549" t="b">
        <v>1</v>
      </c>
      <c r="V549" t="s">
        <v>128</v>
      </c>
      <c r="W549" s="1">
        <v>44769.743541666663</v>
      </c>
      <c r="X549">
        <v>236</v>
      </c>
      <c r="Y549">
        <v>37</v>
      </c>
      <c r="Z549">
        <v>0</v>
      </c>
      <c r="AA549">
        <v>37</v>
      </c>
      <c r="AB549">
        <v>0</v>
      </c>
      <c r="AC549">
        <v>24</v>
      </c>
      <c r="AD549">
        <v>-37</v>
      </c>
      <c r="AE549">
        <v>0</v>
      </c>
      <c r="AF549">
        <v>0</v>
      </c>
      <c r="AG549">
        <v>0</v>
      </c>
      <c r="AH549" t="s">
        <v>130</v>
      </c>
      <c r="AI549" s="1">
        <v>44769.754826388889</v>
      </c>
      <c r="AJ549">
        <v>293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-40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1295</v>
      </c>
      <c r="BG549">
        <v>46</v>
      </c>
      <c r="BH549" t="s">
        <v>94</v>
      </c>
    </row>
    <row r="550" spans="1:60">
      <c r="A550" t="s">
        <v>1355</v>
      </c>
      <c r="B550" t="s">
        <v>82</v>
      </c>
      <c r="C550" t="s">
        <v>1114</v>
      </c>
      <c r="D550" t="s">
        <v>84</v>
      </c>
      <c r="E550" s="2" t="str">
        <f>HYPERLINK("capsilon://?command=openfolder&amp;siteaddress=FAM.docvelocity-na8.net&amp;folderid=FX68E38B43-0C6C-2D74-9779-0CEB49DAA336","FX211212086")</f>
        <v>FX211212086</v>
      </c>
      <c r="F550" t="s">
        <v>19</v>
      </c>
      <c r="G550" t="s">
        <v>19</v>
      </c>
      <c r="H550" t="s">
        <v>85</v>
      </c>
      <c r="I550" t="s">
        <v>1356</v>
      </c>
      <c r="J550">
        <v>0</v>
      </c>
      <c r="K550" t="s">
        <v>87</v>
      </c>
      <c r="L550" t="s">
        <v>88</v>
      </c>
      <c r="M550" t="s">
        <v>89</v>
      </c>
      <c r="N550">
        <v>2</v>
      </c>
      <c r="O550" s="1">
        <v>44769.737083333333</v>
      </c>
      <c r="P550" s="1">
        <v>44769.774930555555</v>
      </c>
      <c r="Q550">
        <v>2932</v>
      </c>
      <c r="R550">
        <v>338</v>
      </c>
      <c r="S550" t="b">
        <v>0</v>
      </c>
      <c r="T550" t="s">
        <v>90</v>
      </c>
      <c r="U550" t="b">
        <v>0</v>
      </c>
      <c r="V550" t="s">
        <v>128</v>
      </c>
      <c r="W550" s="1">
        <v>44769.747824074075</v>
      </c>
      <c r="X550">
        <v>213</v>
      </c>
      <c r="Y550">
        <v>37</v>
      </c>
      <c r="Z550">
        <v>0</v>
      </c>
      <c r="AA550">
        <v>37</v>
      </c>
      <c r="AB550">
        <v>0</v>
      </c>
      <c r="AC550">
        <v>25</v>
      </c>
      <c r="AD550">
        <v>-37</v>
      </c>
      <c r="AE550">
        <v>0</v>
      </c>
      <c r="AF550">
        <v>0</v>
      </c>
      <c r="AG550">
        <v>0</v>
      </c>
      <c r="AH550" t="s">
        <v>309</v>
      </c>
      <c r="AI550" s="1">
        <v>44769.774930555555</v>
      </c>
      <c r="AJ550">
        <v>112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-37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1295</v>
      </c>
      <c r="BG550">
        <v>54</v>
      </c>
      <c r="BH550" t="s">
        <v>94</v>
      </c>
    </row>
    <row r="551" spans="1:60">
      <c r="A551" t="s">
        <v>1357</v>
      </c>
      <c r="B551" t="s">
        <v>82</v>
      </c>
      <c r="C551" t="s">
        <v>1114</v>
      </c>
      <c r="D551" t="s">
        <v>84</v>
      </c>
      <c r="E551" s="2" t="str">
        <f>HYPERLINK("capsilon://?command=openfolder&amp;siteaddress=FAM.docvelocity-na8.net&amp;folderid=FX68E38B43-0C6C-2D74-9779-0CEB49DAA336","FX211212086")</f>
        <v>FX211212086</v>
      </c>
      <c r="F551" t="s">
        <v>19</v>
      </c>
      <c r="G551" t="s">
        <v>19</v>
      </c>
      <c r="H551" t="s">
        <v>85</v>
      </c>
      <c r="I551" t="s">
        <v>1358</v>
      </c>
      <c r="J551">
        <v>95</v>
      </c>
      <c r="K551" t="s">
        <v>87</v>
      </c>
      <c r="L551" t="s">
        <v>88</v>
      </c>
      <c r="M551" t="s">
        <v>89</v>
      </c>
      <c r="N551">
        <v>2</v>
      </c>
      <c r="O551" s="1">
        <v>44769.738229166665</v>
      </c>
      <c r="P551" s="1">
        <v>44769.777418981481</v>
      </c>
      <c r="Q551">
        <v>3047</v>
      </c>
      <c r="R551">
        <v>339</v>
      </c>
      <c r="S551" t="b">
        <v>0</v>
      </c>
      <c r="T551" t="s">
        <v>90</v>
      </c>
      <c r="U551" t="b">
        <v>0</v>
      </c>
      <c r="V551" t="s">
        <v>128</v>
      </c>
      <c r="W551" s="1">
        <v>44769.749212962961</v>
      </c>
      <c r="X551">
        <v>119</v>
      </c>
      <c r="Y551">
        <v>95</v>
      </c>
      <c r="Z551">
        <v>0</v>
      </c>
      <c r="AA551">
        <v>95</v>
      </c>
      <c r="AB551">
        <v>0</v>
      </c>
      <c r="AC551">
        <v>3</v>
      </c>
      <c r="AD551">
        <v>0</v>
      </c>
      <c r="AE551">
        <v>0</v>
      </c>
      <c r="AF551">
        <v>0</v>
      </c>
      <c r="AG551">
        <v>0</v>
      </c>
      <c r="AH551" t="s">
        <v>309</v>
      </c>
      <c r="AI551" s="1">
        <v>44769.777418981481</v>
      </c>
      <c r="AJ551">
        <v>214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1295</v>
      </c>
      <c r="BG551">
        <v>56</v>
      </c>
      <c r="BH551" t="s">
        <v>94</v>
      </c>
    </row>
    <row r="552" spans="1:60">
      <c r="A552" t="s">
        <v>1359</v>
      </c>
      <c r="B552" t="s">
        <v>82</v>
      </c>
      <c r="C552" t="s">
        <v>1114</v>
      </c>
      <c r="D552" t="s">
        <v>84</v>
      </c>
      <c r="E552" s="2" t="str">
        <f>HYPERLINK("capsilon://?command=openfolder&amp;siteaddress=FAM.docvelocity-na8.net&amp;folderid=FX68E38B43-0C6C-2D74-9779-0CEB49DAA336","FX211212086")</f>
        <v>FX211212086</v>
      </c>
      <c r="F552" t="s">
        <v>19</v>
      </c>
      <c r="G552" t="s">
        <v>19</v>
      </c>
      <c r="H552" t="s">
        <v>85</v>
      </c>
      <c r="I552" t="s">
        <v>1360</v>
      </c>
      <c r="J552">
        <v>95</v>
      </c>
      <c r="K552" t="s">
        <v>87</v>
      </c>
      <c r="L552" t="s">
        <v>88</v>
      </c>
      <c r="M552" t="s">
        <v>89</v>
      </c>
      <c r="N552">
        <v>2</v>
      </c>
      <c r="O552" s="1">
        <v>44769.738344907404</v>
      </c>
      <c r="P552" s="1">
        <v>44769.777002314811</v>
      </c>
      <c r="Q552">
        <v>3092</v>
      </c>
      <c r="R552">
        <v>248</v>
      </c>
      <c r="S552" t="b">
        <v>0</v>
      </c>
      <c r="T552" t="s">
        <v>90</v>
      </c>
      <c r="U552" t="b">
        <v>0</v>
      </c>
      <c r="V552" t="s">
        <v>128</v>
      </c>
      <c r="W552" s="1">
        <v>44769.750347222223</v>
      </c>
      <c r="X552">
        <v>97</v>
      </c>
      <c r="Y552">
        <v>95</v>
      </c>
      <c r="Z552">
        <v>0</v>
      </c>
      <c r="AA552">
        <v>95</v>
      </c>
      <c r="AB552">
        <v>0</v>
      </c>
      <c r="AC552">
        <v>3</v>
      </c>
      <c r="AD552">
        <v>0</v>
      </c>
      <c r="AE552">
        <v>0</v>
      </c>
      <c r="AF552">
        <v>0</v>
      </c>
      <c r="AG552">
        <v>0</v>
      </c>
      <c r="AH552" t="s">
        <v>130</v>
      </c>
      <c r="AI552" s="1">
        <v>44769.777002314811</v>
      </c>
      <c r="AJ552">
        <v>146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1295</v>
      </c>
      <c r="BG552">
        <v>55</v>
      </c>
      <c r="BH552" t="s">
        <v>94</v>
      </c>
    </row>
    <row r="553" spans="1:60">
      <c r="A553" t="s">
        <v>1361</v>
      </c>
      <c r="B553" t="s">
        <v>82</v>
      </c>
      <c r="C553" t="s">
        <v>1114</v>
      </c>
      <c r="D553" t="s">
        <v>84</v>
      </c>
      <c r="E553" s="2" t="str">
        <f>HYPERLINK("capsilon://?command=openfolder&amp;siteaddress=FAM.docvelocity-na8.net&amp;folderid=FX68E38B43-0C6C-2D74-9779-0CEB49DAA336","FX211212086")</f>
        <v>FX211212086</v>
      </c>
      <c r="F553" t="s">
        <v>19</v>
      </c>
      <c r="G553" t="s">
        <v>19</v>
      </c>
      <c r="H553" t="s">
        <v>85</v>
      </c>
      <c r="I553" t="s">
        <v>1362</v>
      </c>
      <c r="J553">
        <v>95</v>
      </c>
      <c r="K553" t="s">
        <v>87</v>
      </c>
      <c r="L553" t="s">
        <v>88</v>
      </c>
      <c r="M553" t="s">
        <v>89</v>
      </c>
      <c r="N553">
        <v>2</v>
      </c>
      <c r="O553" s="1">
        <v>44769.739108796297</v>
      </c>
      <c r="P553" s="1">
        <v>44769.778483796297</v>
      </c>
      <c r="Q553">
        <v>3192</v>
      </c>
      <c r="R553">
        <v>210</v>
      </c>
      <c r="S553" t="b">
        <v>0</v>
      </c>
      <c r="T553" t="s">
        <v>90</v>
      </c>
      <c r="U553" t="b">
        <v>0</v>
      </c>
      <c r="V553" t="s">
        <v>128</v>
      </c>
      <c r="W553" s="1">
        <v>44769.751250000001</v>
      </c>
      <c r="X553">
        <v>77</v>
      </c>
      <c r="Y553">
        <v>95</v>
      </c>
      <c r="Z553">
        <v>0</v>
      </c>
      <c r="AA553">
        <v>95</v>
      </c>
      <c r="AB553">
        <v>0</v>
      </c>
      <c r="AC553">
        <v>3</v>
      </c>
      <c r="AD553">
        <v>0</v>
      </c>
      <c r="AE553">
        <v>0</v>
      </c>
      <c r="AF553">
        <v>0</v>
      </c>
      <c r="AG553">
        <v>0</v>
      </c>
      <c r="AH553" t="s">
        <v>130</v>
      </c>
      <c r="AI553" s="1">
        <v>44769.778483796297</v>
      </c>
      <c r="AJ553">
        <v>127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1295</v>
      </c>
      <c r="BG553">
        <v>56</v>
      </c>
      <c r="BH553" t="s">
        <v>94</v>
      </c>
    </row>
    <row r="554" spans="1:60">
      <c r="A554" t="s">
        <v>1363</v>
      </c>
      <c r="B554" t="s">
        <v>82</v>
      </c>
      <c r="C554" t="s">
        <v>1278</v>
      </c>
      <c r="D554" t="s">
        <v>84</v>
      </c>
      <c r="E554" s="2" t="str">
        <f>HYPERLINK("capsilon://?command=openfolder&amp;siteaddress=FAM.docvelocity-na8.net&amp;folderid=FX143B75A3-A781-F427-B8C3-B9EF4FEC9419","FX22075197")</f>
        <v>FX22075197</v>
      </c>
      <c r="F554" t="s">
        <v>19</v>
      </c>
      <c r="G554" t="s">
        <v>19</v>
      </c>
      <c r="H554" t="s">
        <v>85</v>
      </c>
      <c r="I554" t="s">
        <v>1364</v>
      </c>
      <c r="J554">
        <v>28</v>
      </c>
      <c r="K554" t="s">
        <v>87</v>
      </c>
      <c r="L554" t="s">
        <v>88</v>
      </c>
      <c r="M554" t="s">
        <v>89</v>
      </c>
      <c r="N554">
        <v>2</v>
      </c>
      <c r="O554" s="1">
        <v>44769.796458333331</v>
      </c>
      <c r="P554" s="1">
        <v>44769.85365740741</v>
      </c>
      <c r="Q554">
        <v>4703</v>
      </c>
      <c r="R554">
        <v>239</v>
      </c>
      <c r="S554" t="b">
        <v>0</v>
      </c>
      <c r="T554" t="s">
        <v>90</v>
      </c>
      <c r="U554" t="b">
        <v>0</v>
      </c>
      <c r="V554" t="s">
        <v>128</v>
      </c>
      <c r="W554" s="1">
        <v>44769.800034722219</v>
      </c>
      <c r="X554">
        <v>103</v>
      </c>
      <c r="Y554">
        <v>21</v>
      </c>
      <c r="Z554">
        <v>0</v>
      </c>
      <c r="AA554">
        <v>21</v>
      </c>
      <c r="AB554">
        <v>0</v>
      </c>
      <c r="AC554">
        <v>0</v>
      </c>
      <c r="AD554">
        <v>7</v>
      </c>
      <c r="AE554">
        <v>0</v>
      </c>
      <c r="AF554">
        <v>0</v>
      </c>
      <c r="AG554">
        <v>0</v>
      </c>
      <c r="AH554" t="s">
        <v>295</v>
      </c>
      <c r="AI554" s="1">
        <v>44769.85365740741</v>
      </c>
      <c r="AJ554">
        <v>98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7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1295</v>
      </c>
      <c r="BG554">
        <v>82</v>
      </c>
      <c r="BH554" t="s">
        <v>94</v>
      </c>
    </row>
    <row r="555" spans="1:60">
      <c r="A555" t="s">
        <v>1365</v>
      </c>
      <c r="B555" t="s">
        <v>82</v>
      </c>
      <c r="C555" t="s">
        <v>406</v>
      </c>
      <c r="D555" t="s">
        <v>84</v>
      </c>
      <c r="E555" s="2" t="str">
        <f>HYPERLINK("capsilon://?command=openfolder&amp;siteaddress=FAM.docvelocity-na8.net&amp;folderid=FX0D3AC7D1-51EA-80AA-7E59-956BA1ECB3AB","FX22066989")</f>
        <v>FX22066989</v>
      </c>
      <c r="F555" t="s">
        <v>19</v>
      </c>
      <c r="G555" t="s">
        <v>19</v>
      </c>
      <c r="H555" t="s">
        <v>85</v>
      </c>
      <c r="I555" t="s">
        <v>1366</v>
      </c>
      <c r="J555">
        <v>176</v>
      </c>
      <c r="K555" t="s">
        <v>87</v>
      </c>
      <c r="L555" t="s">
        <v>88</v>
      </c>
      <c r="M555" t="s">
        <v>89</v>
      </c>
      <c r="N555">
        <v>1</v>
      </c>
      <c r="O555" s="1">
        <v>44770.116643518515</v>
      </c>
      <c r="P555" s="1">
        <v>44770.18509259259</v>
      </c>
      <c r="Q555">
        <v>5573</v>
      </c>
      <c r="R555">
        <v>341</v>
      </c>
      <c r="S555" t="b">
        <v>0</v>
      </c>
      <c r="T555" t="s">
        <v>90</v>
      </c>
      <c r="U555" t="b">
        <v>0</v>
      </c>
      <c r="V555" t="s">
        <v>188</v>
      </c>
      <c r="W555" s="1">
        <v>44770.18509259259</v>
      </c>
      <c r="X555">
        <v>264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176</v>
      </c>
      <c r="AE555">
        <v>176</v>
      </c>
      <c r="AF555">
        <v>0</v>
      </c>
      <c r="AG555">
        <v>7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 t="s">
        <v>90</v>
      </c>
      <c r="AR555" t="s">
        <v>90</v>
      </c>
      <c r="AS555" t="s">
        <v>90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1367</v>
      </c>
      <c r="BG555">
        <v>98</v>
      </c>
      <c r="BH555" t="s">
        <v>94</v>
      </c>
    </row>
    <row r="556" spans="1:60">
      <c r="A556" t="s">
        <v>1368</v>
      </c>
      <c r="B556" t="s">
        <v>82</v>
      </c>
      <c r="C556" t="s">
        <v>406</v>
      </c>
      <c r="D556" t="s">
        <v>84</v>
      </c>
      <c r="E556" s="2" t="str">
        <f>HYPERLINK("capsilon://?command=openfolder&amp;siteaddress=FAM.docvelocity-na8.net&amp;folderid=FX0D3AC7D1-51EA-80AA-7E59-956BA1ECB3AB","FX22066989")</f>
        <v>FX22066989</v>
      </c>
      <c r="F556" t="s">
        <v>19</v>
      </c>
      <c r="G556" t="s">
        <v>19</v>
      </c>
      <c r="H556" t="s">
        <v>85</v>
      </c>
      <c r="I556" t="s">
        <v>1366</v>
      </c>
      <c r="J556">
        <v>328</v>
      </c>
      <c r="K556" t="s">
        <v>87</v>
      </c>
      <c r="L556" t="s">
        <v>88</v>
      </c>
      <c r="M556" t="s">
        <v>89</v>
      </c>
      <c r="N556">
        <v>2</v>
      </c>
      <c r="O556" s="1">
        <v>44770.18712962963</v>
      </c>
      <c r="P556" s="1">
        <v>44770.258692129632</v>
      </c>
      <c r="Q556">
        <v>4001</v>
      </c>
      <c r="R556">
        <v>2182</v>
      </c>
      <c r="S556" t="b">
        <v>0</v>
      </c>
      <c r="T556" t="s">
        <v>90</v>
      </c>
      <c r="U556" t="b">
        <v>1</v>
      </c>
      <c r="V556" t="s">
        <v>481</v>
      </c>
      <c r="W556" s="1">
        <v>44770.213912037034</v>
      </c>
      <c r="X556">
        <v>1509</v>
      </c>
      <c r="Y556">
        <v>206</v>
      </c>
      <c r="Z556">
        <v>0</v>
      </c>
      <c r="AA556">
        <v>206</v>
      </c>
      <c r="AB556">
        <v>116</v>
      </c>
      <c r="AC556">
        <v>78</v>
      </c>
      <c r="AD556">
        <v>122</v>
      </c>
      <c r="AE556">
        <v>0</v>
      </c>
      <c r="AF556">
        <v>0</v>
      </c>
      <c r="AG556">
        <v>0</v>
      </c>
      <c r="AH556" t="s">
        <v>184</v>
      </c>
      <c r="AI556" s="1">
        <v>44770.258692129632</v>
      </c>
      <c r="AJ556">
        <v>258</v>
      </c>
      <c r="AK556">
        <v>0</v>
      </c>
      <c r="AL556">
        <v>0</v>
      </c>
      <c r="AM556">
        <v>0</v>
      </c>
      <c r="AN556">
        <v>116</v>
      </c>
      <c r="AO556">
        <v>0</v>
      </c>
      <c r="AP556">
        <v>122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1367</v>
      </c>
      <c r="BG556">
        <v>103</v>
      </c>
      <c r="BH556" t="s">
        <v>94</v>
      </c>
    </row>
    <row r="557" spans="1:60">
      <c r="A557" t="s">
        <v>1369</v>
      </c>
      <c r="B557" t="s">
        <v>82</v>
      </c>
      <c r="C557" t="s">
        <v>406</v>
      </c>
      <c r="D557" t="s">
        <v>84</v>
      </c>
      <c r="E557" s="2" t="str">
        <f>HYPERLINK("capsilon://?command=openfolder&amp;siteaddress=FAM.docvelocity-na8.net&amp;folderid=FX0D3AC7D1-51EA-80AA-7E59-956BA1ECB3AB","FX22066989")</f>
        <v>FX22066989</v>
      </c>
      <c r="F557" t="s">
        <v>19</v>
      </c>
      <c r="G557" t="s">
        <v>19</v>
      </c>
      <c r="H557" t="s">
        <v>85</v>
      </c>
      <c r="I557" t="s">
        <v>1370</v>
      </c>
      <c r="J557">
        <v>184</v>
      </c>
      <c r="K557" t="s">
        <v>87</v>
      </c>
      <c r="L557" t="s">
        <v>88</v>
      </c>
      <c r="M557" t="s">
        <v>89</v>
      </c>
      <c r="N557">
        <v>1</v>
      </c>
      <c r="O557" s="1">
        <v>44770.327696759261</v>
      </c>
      <c r="P557" s="1">
        <v>44770.373391203706</v>
      </c>
      <c r="Q557">
        <v>3817</v>
      </c>
      <c r="R557">
        <v>131</v>
      </c>
      <c r="S557" t="b">
        <v>0</v>
      </c>
      <c r="T557" t="s">
        <v>90</v>
      </c>
      <c r="U557" t="b">
        <v>0</v>
      </c>
      <c r="V557" t="s">
        <v>188</v>
      </c>
      <c r="W557" s="1">
        <v>44770.373391203706</v>
      </c>
      <c r="X557">
        <v>131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184</v>
      </c>
      <c r="AE557">
        <v>184</v>
      </c>
      <c r="AF557">
        <v>0</v>
      </c>
      <c r="AG557">
        <v>7</v>
      </c>
      <c r="AH557" t="s">
        <v>90</v>
      </c>
      <c r="AI557" t="s">
        <v>90</v>
      </c>
      <c r="AJ557" t="s">
        <v>90</v>
      </c>
      <c r="AK557" t="s">
        <v>90</v>
      </c>
      <c r="AL557" t="s">
        <v>90</v>
      </c>
      <c r="AM557" t="s">
        <v>90</v>
      </c>
      <c r="AN557" t="s">
        <v>90</v>
      </c>
      <c r="AO557" t="s">
        <v>90</v>
      </c>
      <c r="AP557" t="s">
        <v>90</v>
      </c>
      <c r="AQ557" t="s">
        <v>90</v>
      </c>
      <c r="AR557" t="s">
        <v>90</v>
      </c>
      <c r="AS557" t="s">
        <v>90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1367</v>
      </c>
      <c r="BG557">
        <v>65</v>
      </c>
      <c r="BH557" t="s">
        <v>94</v>
      </c>
    </row>
    <row r="558" spans="1:60">
      <c r="A558" t="s">
        <v>1371</v>
      </c>
      <c r="B558" t="s">
        <v>82</v>
      </c>
      <c r="C558" t="s">
        <v>1190</v>
      </c>
      <c r="D558" t="s">
        <v>84</v>
      </c>
      <c r="E558" s="2" t="str">
        <f>HYPERLINK("capsilon://?command=openfolder&amp;siteaddress=FAM.docvelocity-na8.net&amp;folderid=FX7F4E4FE6-B329-ED8D-76BE-CD2A19D1A7DE","FX22069047")</f>
        <v>FX22069047</v>
      </c>
      <c r="F558" t="s">
        <v>19</v>
      </c>
      <c r="G558" t="s">
        <v>19</v>
      </c>
      <c r="H558" t="s">
        <v>85</v>
      </c>
      <c r="I558" t="s">
        <v>1372</v>
      </c>
      <c r="J558">
        <v>67</v>
      </c>
      <c r="K558" t="s">
        <v>87</v>
      </c>
      <c r="L558" t="s">
        <v>88</v>
      </c>
      <c r="M558" t="s">
        <v>89</v>
      </c>
      <c r="N558">
        <v>2</v>
      </c>
      <c r="O558" s="1">
        <v>44770.359456018516</v>
      </c>
      <c r="P558" s="1">
        <v>44770.462696759256</v>
      </c>
      <c r="Q558">
        <v>6743</v>
      </c>
      <c r="R558">
        <v>2177</v>
      </c>
      <c r="S558" t="b">
        <v>0</v>
      </c>
      <c r="T558" t="s">
        <v>90</v>
      </c>
      <c r="U558" t="b">
        <v>0</v>
      </c>
      <c r="V558" t="s">
        <v>188</v>
      </c>
      <c r="W558" s="1">
        <v>44770.436319444445</v>
      </c>
      <c r="X558">
        <v>581</v>
      </c>
      <c r="Y558">
        <v>52</v>
      </c>
      <c r="Z558">
        <v>0</v>
      </c>
      <c r="AA558">
        <v>52</v>
      </c>
      <c r="AB558">
        <v>0</v>
      </c>
      <c r="AC558">
        <v>18</v>
      </c>
      <c r="AD558">
        <v>15</v>
      </c>
      <c r="AE558">
        <v>0</v>
      </c>
      <c r="AF558">
        <v>0</v>
      </c>
      <c r="AG558">
        <v>0</v>
      </c>
      <c r="AH558" t="s">
        <v>193</v>
      </c>
      <c r="AI558" s="1">
        <v>44770.462696759256</v>
      </c>
      <c r="AJ558">
        <v>518</v>
      </c>
      <c r="AK558">
        <v>8</v>
      </c>
      <c r="AL558">
        <v>0</v>
      </c>
      <c r="AM558">
        <v>8</v>
      </c>
      <c r="AN558">
        <v>0</v>
      </c>
      <c r="AO558">
        <v>7</v>
      </c>
      <c r="AP558">
        <v>7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1367</v>
      </c>
      <c r="BG558">
        <v>148</v>
      </c>
      <c r="BH558" t="s">
        <v>275</v>
      </c>
    </row>
    <row r="559" spans="1:60">
      <c r="A559" t="s">
        <v>1373</v>
      </c>
      <c r="B559" t="s">
        <v>82</v>
      </c>
      <c r="C559" t="s">
        <v>406</v>
      </c>
      <c r="D559" t="s">
        <v>84</v>
      </c>
      <c r="E559" s="2" t="str">
        <f>HYPERLINK("capsilon://?command=openfolder&amp;siteaddress=FAM.docvelocity-na8.net&amp;folderid=FX0D3AC7D1-51EA-80AA-7E59-956BA1ECB3AB","FX22066989")</f>
        <v>FX22066989</v>
      </c>
      <c r="F559" t="s">
        <v>19</v>
      </c>
      <c r="G559" t="s">
        <v>19</v>
      </c>
      <c r="H559" t="s">
        <v>85</v>
      </c>
      <c r="I559" t="s">
        <v>1370</v>
      </c>
      <c r="J559">
        <v>336</v>
      </c>
      <c r="K559" t="s">
        <v>87</v>
      </c>
      <c r="L559" t="s">
        <v>88</v>
      </c>
      <c r="M559" t="s">
        <v>89</v>
      </c>
      <c r="N559">
        <v>2</v>
      </c>
      <c r="O559" s="1">
        <v>44770.375115740739</v>
      </c>
      <c r="P559" s="1">
        <v>44770.456701388888</v>
      </c>
      <c r="Q559">
        <v>4307</v>
      </c>
      <c r="R559">
        <v>2742</v>
      </c>
      <c r="S559" t="b">
        <v>0</v>
      </c>
      <c r="T559" t="s">
        <v>90</v>
      </c>
      <c r="U559" t="b">
        <v>1</v>
      </c>
      <c r="V559" t="s">
        <v>188</v>
      </c>
      <c r="W559" s="1">
        <v>44770.429583333331</v>
      </c>
      <c r="X559">
        <v>1063</v>
      </c>
      <c r="Y559">
        <v>203</v>
      </c>
      <c r="Z559">
        <v>0</v>
      </c>
      <c r="AA559">
        <v>203</v>
      </c>
      <c r="AB559">
        <v>116</v>
      </c>
      <c r="AC559">
        <v>48</v>
      </c>
      <c r="AD559">
        <v>133</v>
      </c>
      <c r="AE559">
        <v>0</v>
      </c>
      <c r="AF559">
        <v>0</v>
      </c>
      <c r="AG559">
        <v>0</v>
      </c>
      <c r="AH559" t="s">
        <v>193</v>
      </c>
      <c r="AI559" s="1">
        <v>44770.456701388888</v>
      </c>
      <c r="AJ559">
        <v>1672</v>
      </c>
      <c r="AK559">
        <v>37</v>
      </c>
      <c r="AL559">
        <v>0</v>
      </c>
      <c r="AM559">
        <v>37</v>
      </c>
      <c r="AN559">
        <v>116</v>
      </c>
      <c r="AO559">
        <v>37</v>
      </c>
      <c r="AP559">
        <v>96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1367</v>
      </c>
      <c r="BG559">
        <v>117</v>
      </c>
      <c r="BH559" t="s">
        <v>94</v>
      </c>
    </row>
    <row r="560" spans="1:60">
      <c r="A560" t="s">
        <v>1374</v>
      </c>
      <c r="B560" t="s">
        <v>82</v>
      </c>
      <c r="C560" t="s">
        <v>1375</v>
      </c>
      <c r="D560" t="s">
        <v>84</v>
      </c>
      <c r="E560" s="2" t="str">
        <f>HYPERLINK("capsilon://?command=openfolder&amp;siteaddress=FAM.docvelocity-na8.net&amp;folderid=FXD51C5B13-CEB9-5B10-E9B4-49C3421E22B1","FX22071006")</f>
        <v>FX22071006</v>
      </c>
      <c r="F560" t="s">
        <v>19</v>
      </c>
      <c r="G560" t="s">
        <v>19</v>
      </c>
      <c r="H560" t="s">
        <v>85</v>
      </c>
      <c r="I560" t="s">
        <v>1376</v>
      </c>
      <c r="J560">
        <v>75</v>
      </c>
      <c r="K560" t="s">
        <v>87</v>
      </c>
      <c r="L560" t="s">
        <v>88</v>
      </c>
      <c r="M560" t="s">
        <v>89</v>
      </c>
      <c r="N560">
        <v>2</v>
      </c>
      <c r="O560" s="1">
        <v>44770.408645833333</v>
      </c>
      <c r="P560" s="1">
        <v>44770.463900462964</v>
      </c>
      <c r="Q560">
        <v>4513</v>
      </c>
      <c r="R560">
        <v>261</v>
      </c>
      <c r="S560" t="b">
        <v>0</v>
      </c>
      <c r="T560" t="s">
        <v>90</v>
      </c>
      <c r="U560" t="b">
        <v>0</v>
      </c>
      <c r="V560" t="s">
        <v>188</v>
      </c>
      <c r="W560" s="1">
        <v>44770.438159722224</v>
      </c>
      <c r="X560">
        <v>158</v>
      </c>
      <c r="Y560">
        <v>75</v>
      </c>
      <c r="Z560">
        <v>0</v>
      </c>
      <c r="AA560">
        <v>75</v>
      </c>
      <c r="AB560">
        <v>0</v>
      </c>
      <c r="AC560">
        <v>2</v>
      </c>
      <c r="AD560">
        <v>0</v>
      </c>
      <c r="AE560">
        <v>0</v>
      </c>
      <c r="AF560">
        <v>0</v>
      </c>
      <c r="AG560">
        <v>0</v>
      </c>
      <c r="AH560" t="s">
        <v>193</v>
      </c>
      <c r="AI560" s="1">
        <v>44770.463900462964</v>
      </c>
      <c r="AJ560">
        <v>103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1367</v>
      </c>
      <c r="BG560">
        <v>79</v>
      </c>
      <c r="BH560" t="s">
        <v>94</v>
      </c>
    </row>
    <row r="561" spans="1:60">
      <c r="A561" t="s">
        <v>1377</v>
      </c>
      <c r="B561" t="s">
        <v>82</v>
      </c>
      <c r="C561" t="s">
        <v>1378</v>
      </c>
      <c r="D561" t="s">
        <v>84</v>
      </c>
      <c r="E561" s="2" t="str">
        <f>HYPERLINK("capsilon://?command=openfolder&amp;siteaddress=FAM.docvelocity-na8.net&amp;folderid=FX49384DF3-F667-4435-BCD1-AC014296ABE5","FX22072477")</f>
        <v>FX22072477</v>
      </c>
      <c r="F561" t="s">
        <v>19</v>
      </c>
      <c r="G561" t="s">
        <v>19</v>
      </c>
      <c r="H561" t="s">
        <v>85</v>
      </c>
      <c r="I561" t="s">
        <v>1379</v>
      </c>
      <c r="J561">
        <v>67</v>
      </c>
      <c r="K561" t="s">
        <v>87</v>
      </c>
      <c r="L561" t="s">
        <v>88</v>
      </c>
      <c r="M561" t="s">
        <v>89</v>
      </c>
      <c r="N561">
        <v>2</v>
      </c>
      <c r="O561" s="1">
        <v>44770.459780092591</v>
      </c>
      <c r="P561" s="1">
        <v>44770.512430555558</v>
      </c>
      <c r="Q561">
        <v>3748</v>
      </c>
      <c r="R561">
        <v>801</v>
      </c>
      <c r="S561" t="b">
        <v>0</v>
      </c>
      <c r="T561" t="s">
        <v>90</v>
      </c>
      <c r="U561" t="b">
        <v>0</v>
      </c>
      <c r="V561" t="s">
        <v>128</v>
      </c>
      <c r="W561" s="1">
        <v>44770.489745370367</v>
      </c>
      <c r="X561">
        <v>218</v>
      </c>
      <c r="Y561">
        <v>52</v>
      </c>
      <c r="Z561">
        <v>0</v>
      </c>
      <c r="AA561">
        <v>52</v>
      </c>
      <c r="AB561">
        <v>0</v>
      </c>
      <c r="AC561">
        <v>19</v>
      </c>
      <c r="AD561">
        <v>15</v>
      </c>
      <c r="AE561">
        <v>0</v>
      </c>
      <c r="AF561">
        <v>0</v>
      </c>
      <c r="AG561">
        <v>0</v>
      </c>
      <c r="AH561" t="s">
        <v>130</v>
      </c>
      <c r="AI561" s="1">
        <v>44770.512430555558</v>
      </c>
      <c r="AJ561">
        <v>578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15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1367</v>
      </c>
      <c r="BG561">
        <v>75</v>
      </c>
      <c r="BH561" t="s">
        <v>94</v>
      </c>
    </row>
    <row r="562" spans="1:60">
      <c r="A562" t="s">
        <v>1380</v>
      </c>
      <c r="B562" t="s">
        <v>82</v>
      </c>
      <c r="C562" t="s">
        <v>1381</v>
      </c>
      <c r="D562" t="s">
        <v>84</v>
      </c>
      <c r="E562" s="2" t="str">
        <f>HYPERLINK("capsilon://?command=openfolder&amp;siteaddress=FAM.docvelocity-na8.net&amp;folderid=FXD0F96170-DF01-FE31-D524-B36D4D68CA8C","FX22074455")</f>
        <v>FX22074455</v>
      </c>
      <c r="F562" t="s">
        <v>19</v>
      </c>
      <c r="G562" t="s">
        <v>19</v>
      </c>
      <c r="H562" t="s">
        <v>85</v>
      </c>
      <c r="I562" t="s">
        <v>1382</v>
      </c>
      <c r="J562">
        <v>28</v>
      </c>
      <c r="K562" t="s">
        <v>87</v>
      </c>
      <c r="L562" t="s">
        <v>88</v>
      </c>
      <c r="M562" t="s">
        <v>89</v>
      </c>
      <c r="N562">
        <v>2</v>
      </c>
      <c r="O562" s="1">
        <v>44770.471921296295</v>
      </c>
      <c r="P562" s="1">
        <v>44770.514664351853</v>
      </c>
      <c r="Q562">
        <v>3276</v>
      </c>
      <c r="R562">
        <v>417</v>
      </c>
      <c r="S562" t="b">
        <v>0</v>
      </c>
      <c r="T562" t="s">
        <v>90</v>
      </c>
      <c r="U562" t="b">
        <v>0</v>
      </c>
      <c r="V562" t="s">
        <v>1006</v>
      </c>
      <c r="W562" s="1">
        <v>44770.490046296298</v>
      </c>
      <c r="X562">
        <v>225</v>
      </c>
      <c r="Y562">
        <v>21</v>
      </c>
      <c r="Z562">
        <v>0</v>
      </c>
      <c r="AA562">
        <v>21</v>
      </c>
      <c r="AB562">
        <v>0</v>
      </c>
      <c r="AC562">
        <v>0</v>
      </c>
      <c r="AD562">
        <v>7</v>
      </c>
      <c r="AE562">
        <v>0</v>
      </c>
      <c r="AF562">
        <v>0</v>
      </c>
      <c r="AG562">
        <v>0</v>
      </c>
      <c r="AH562" t="s">
        <v>130</v>
      </c>
      <c r="AI562" s="1">
        <v>44770.514664351853</v>
      </c>
      <c r="AJ562">
        <v>192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7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1367</v>
      </c>
      <c r="BG562">
        <v>61</v>
      </c>
      <c r="BH562" t="s">
        <v>94</v>
      </c>
    </row>
    <row r="563" spans="1:60">
      <c r="A563" t="s">
        <v>1383</v>
      </c>
      <c r="B563" t="s">
        <v>82</v>
      </c>
      <c r="C563" t="s">
        <v>1381</v>
      </c>
      <c r="D563" t="s">
        <v>84</v>
      </c>
      <c r="E563" s="2" t="str">
        <f>HYPERLINK("capsilon://?command=openfolder&amp;siteaddress=FAM.docvelocity-na8.net&amp;folderid=FXD0F96170-DF01-FE31-D524-B36D4D68CA8C","FX22074455")</f>
        <v>FX22074455</v>
      </c>
      <c r="F563" t="s">
        <v>19</v>
      </c>
      <c r="G563" t="s">
        <v>19</v>
      </c>
      <c r="H563" t="s">
        <v>85</v>
      </c>
      <c r="I563" t="s">
        <v>1384</v>
      </c>
      <c r="J563">
        <v>28</v>
      </c>
      <c r="K563" t="s">
        <v>87</v>
      </c>
      <c r="L563" t="s">
        <v>88</v>
      </c>
      <c r="M563" t="s">
        <v>89</v>
      </c>
      <c r="N563">
        <v>2</v>
      </c>
      <c r="O563" s="1">
        <v>44770.472199074073</v>
      </c>
      <c r="P563" s="1">
        <v>44770.519976851851</v>
      </c>
      <c r="Q563">
        <v>3786</v>
      </c>
      <c r="R563">
        <v>342</v>
      </c>
      <c r="S563" t="b">
        <v>0</v>
      </c>
      <c r="T563" t="s">
        <v>90</v>
      </c>
      <c r="U563" t="b">
        <v>0</v>
      </c>
      <c r="V563" t="s">
        <v>105</v>
      </c>
      <c r="W563" s="1">
        <v>44770.489699074074</v>
      </c>
      <c r="X563">
        <v>160</v>
      </c>
      <c r="Y563">
        <v>21</v>
      </c>
      <c r="Z563">
        <v>0</v>
      </c>
      <c r="AA563">
        <v>21</v>
      </c>
      <c r="AB563">
        <v>0</v>
      </c>
      <c r="AC563">
        <v>0</v>
      </c>
      <c r="AD563">
        <v>7</v>
      </c>
      <c r="AE563">
        <v>0</v>
      </c>
      <c r="AF563">
        <v>0</v>
      </c>
      <c r="AG563">
        <v>0</v>
      </c>
      <c r="AH563" t="s">
        <v>130</v>
      </c>
      <c r="AI563" s="1">
        <v>44770.519976851851</v>
      </c>
      <c r="AJ563">
        <v>137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1367</v>
      </c>
      <c r="BG563">
        <v>68</v>
      </c>
      <c r="BH563" t="s">
        <v>94</v>
      </c>
    </row>
    <row r="564" spans="1:60">
      <c r="A564" t="s">
        <v>1385</v>
      </c>
      <c r="B564" t="s">
        <v>82</v>
      </c>
      <c r="C564" t="s">
        <v>1381</v>
      </c>
      <c r="D564" t="s">
        <v>84</v>
      </c>
      <c r="E564" s="2" t="str">
        <f>HYPERLINK("capsilon://?command=openfolder&amp;siteaddress=FAM.docvelocity-na8.net&amp;folderid=FXD0F96170-DF01-FE31-D524-B36D4D68CA8C","FX22074455")</f>
        <v>FX22074455</v>
      </c>
      <c r="F564" t="s">
        <v>19</v>
      </c>
      <c r="G564" t="s">
        <v>19</v>
      </c>
      <c r="H564" t="s">
        <v>85</v>
      </c>
      <c r="I564" t="s">
        <v>1386</v>
      </c>
      <c r="J564">
        <v>28</v>
      </c>
      <c r="K564" t="s">
        <v>87</v>
      </c>
      <c r="L564" t="s">
        <v>88</v>
      </c>
      <c r="M564" t="s">
        <v>89</v>
      </c>
      <c r="N564">
        <v>2</v>
      </c>
      <c r="O564" s="1">
        <v>44770.47247685185</v>
      </c>
      <c r="P564" s="1">
        <v>44770.5234375</v>
      </c>
      <c r="Q564">
        <v>4226</v>
      </c>
      <c r="R564">
        <v>177</v>
      </c>
      <c r="S564" t="b">
        <v>0</v>
      </c>
      <c r="T564" t="s">
        <v>90</v>
      </c>
      <c r="U564" t="b">
        <v>0</v>
      </c>
      <c r="V564" t="s">
        <v>105</v>
      </c>
      <c r="W564" s="1">
        <v>44770.490300925929</v>
      </c>
      <c r="X564">
        <v>51</v>
      </c>
      <c r="Y564">
        <v>21</v>
      </c>
      <c r="Z564">
        <v>0</v>
      </c>
      <c r="AA564">
        <v>21</v>
      </c>
      <c r="AB564">
        <v>0</v>
      </c>
      <c r="AC564">
        <v>0</v>
      </c>
      <c r="AD564">
        <v>7</v>
      </c>
      <c r="AE564">
        <v>0</v>
      </c>
      <c r="AF564">
        <v>0</v>
      </c>
      <c r="AG564">
        <v>0</v>
      </c>
      <c r="AH564" t="s">
        <v>130</v>
      </c>
      <c r="AI564" s="1">
        <v>44770.5234375</v>
      </c>
      <c r="AJ564">
        <v>100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1367</v>
      </c>
      <c r="BG564">
        <v>73</v>
      </c>
      <c r="BH564" t="s">
        <v>94</v>
      </c>
    </row>
    <row r="565" spans="1:60">
      <c r="A565" t="s">
        <v>1387</v>
      </c>
      <c r="B565" t="s">
        <v>82</v>
      </c>
      <c r="C565" t="s">
        <v>1388</v>
      </c>
      <c r="D565" t="s">
        <v>84</v>
      </c>
      <c r="E565" s="2" t="str">
        <f>HYPERLINK("capsilon://?command=openfolder&amp;siteaddress=FAM.docvelocity-na8.net&amp;folderid=FX20CBCEAD-4154-3D60-DEE0-7597E362CDE1","FX220510390")</f>
        <v>FX220510390</v>
      </c>
      <c r="F565" t="s">
        <v>19</v>
      </c>
      <c r="G565" t="s">
        <v>19</v>
      </c>
      <c r="H565" t="s">
        <v>85</v>
      </c>
      <c r="I565" t="s">
        <v>1389</v>
      </c>
      <c r="J565">
        <v>30</v>
      </c>
      <c r="K565" t="s">
        <v>87</v>
      </c>
      <c r="L565" t="s">
        <v>88</v>
      </c>
      <c r="M565" t="s">
        <v>89</v>
      </c>
      <c r="N565">
        <v>2</v>
      </c>
      <c r="O565" s="1">
        <v>44747.635694444441</v>
      </c>
      <c r="P565" s="1">
        <v>44747.782442129632</v>
      </c>
      <c r="Q565">
        <v>12249</v>
      </c>
      <c r="R565">
        <v>430</v>
      </c>
      <c r="S565" t="b">
        <v>0</v>
      </c>
      <c r="T565" t="s">
        <v>90</v>
      </c>
      <c r="U565" t="b">
        <v>0</v>
      </c>
      <c r="V565" t="s">
        <v>98</v>
      </c>
      <c r="W565" s="1">
        <v>44747.665949074071</v>
      </c>
      <c r="X565">
        <v>373</v>
      </c>
      <c r="Y565">
        <v>9</v>
      </c>
      <c r="Z565">
        <v>0</v>
      </c>
      <c r="AA565">
        <v>9</v>
      </c>
      <c r="AB565">
        <v>0</v>
      </c>
      <c r="AC565">
        <v>1</v>
      </c>
      <c r="AD565">
        <v>21</v>
      </c>
      <c r="AE565">
        <v>0</v>
      </c>
      <c r="AF565">
        <v>0</v>
      </c>
      <c r="AG565">
        <v>0</v>
      </c>
      <c r="AH565" t="s">
        <v>1106</v>
      </c>
      <c r="AI565" s="1">
        <v>44747.782442129632</v>
      </c>
      <c r="AJ565">
        <v>57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21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914</v>
      </c>
      <c r="BG565">
        <v>211</v>
      </c>
      <c r="BH565" t="s">
        <v>275</v>
      </c>
    </row>
    <row r="566" spans="1:60">
      <c r="A566" t="s">
        <v>1390</v>
      </c>
      <c r="B566" t="s">
        <v>82</v>
      </c>
      <c r="C566" t="s">
        <v>1391</v>
      </c>
      <c r="D566" t="s">
        <v>84</v>
      </c>
      <c r="E566" s="2" t="str">
        <f>HYPERLINK("capsilon://?command=openfolder&amp;siteaddress=FAM.docvelocity-na8.net&amp;folderid=FX07D5BD5A-52AD-D5B0-7588-B09C6D9E939E","FX22068675")</f>
        <v>FX22068675</v>
      </c>
      <c r="F566" t="s">
        <v>19</v>
      </c>
      <c r="G566" t="s">
        <v>19</v>
      </c>
      <c r="H566" t="s">
        <v>85</v>
      </c>
      <c r="I566" t="s">
        <v>1392</v>
      </c>
      <c r="J566">
        <v>67</v>
      </c>
      <c r="K566" t="s">
        <v>87</v>
      </c>
      <c r="L566" t="s">
        <v>88</v>
      </c>
      <c r="M566" t="s">
        <v>89</v>
      </c>
      <c r="N566">
        <v>2</v>
      </c>
      <c r="O566" s="1">
        <v>44770.500416666669</v>
      </c>
      <c r="P566" s="1">
        <v>44770.531817129631</v>
      </c>
      <c r="Q566">
        <v>1636</v>
      </c>
      <c r="R566">
        <v>1077</v>
      </c>
      <c r="S566" t="b">
        <v>0</v>
      </c>
      <c r="T566" t="s">
        <v>90</v>
      </c>
      <c r="U566" t="b">
        <v>0</v>
      </c>
      <c r="V566" t="s">
        <v>1006</v>
      </c>
      <c r="W566" s="1">
        <v>44770.504583333335</v>
      </c>
      <c r="X566">
        <v>354</v>
      </c>
      <c r="Y566">
        <v>52</v>
      </c>
      <c r="Z566">
        <v>0</v>
      </c>
      <c r="AA566">
        <v>52</v>
      </c>
      <c r="AB566">
        <v>0</v>
      </c>
      <c r="AC566">
        <v>27</v>
      </c>
      <c r="AD566">
        <v>15</v>
      </c>
      <c r="AE566">
        <v>0</v>
      </c>
      <c r="AF566">
        <v>0</v>
      </c>
      <c r="AG566">
        <v>0</v>
      </c>
      <c r="AH566" t="s">
        <v>130</v>
      </c>
      <c r="AI566" s="1">
        <v>44770.531817129631</v>
      </c>
      <c r="AJ566">
        <v>723</v>
      </c>
      <c r="AK566">
        <v>2</v>
      </c>
      <c r="AL566">
        <v>0</v>
      </c>
      <c r="AM566">
        <v>2</v>
      </c>
      <c r="AN566">
        <v>0</v>
      </c>
      <c r="AO566">
        <v>2</v>
      </c>
      <c r="AP566">
        <v>13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1367</v>
      </c>
      <c r="BG566">
        <v>45</v>
      </c>
      <c r="BH566" t="s">
        <v>94</v>
      </c>
    </row>
    <row r="567" spans="1:60">
      <c r="A567" t="s">
        <v>1393</v>
      </c>
      <c r="B567" t="s">
        <v>82</v>
      </c>
      <c r="C567" t="s">
        <v>1301</v>
      </c>
      <c r="D567" t="s">
        <v>84</v>
      </c>
      <c r="E567" s="2" t="str">
        <f>HYPERLINK("capsilon://?command=openfolder&amp;siteaddress=FAM.docvelocity-na8.net&amp;folderid=FX77C18DBE-4EA7-63CB-D020-18DCDE7D0772","FX22041951")</f>
        <v>FX22041951</v>
      </c>
      <c r="F567" t="s">
        <v>19</v>
      </c>
      <c r="G567" t="s">
        <v>19</v>
      </c>
      <c r="H567" t="s">
        <v>85</v>
      </c>
      <c r="I567" t="s">
        <v>1394</v>
      </c>
      <c r="J567">
        <v>41</v>
      </c>
      <c r="K567" t="s">
        <v>87</v>
      </c>
      <c r="L567" t="s">
        <v>88</v>
      </c>
      <c r="M567" t="s">
        <v>89</v>
      </c>
      <c r="N567">
        <v>2</v>
      </c>
      <c r="O567" s="1">
        <v>44770.502025462964</v>
      </c>
      <c r="P567" s="1">
        <v>44770.533206018517</v>
      </c>
      <c r="Q567">
        <v>2420</v>
      </c>
      <c r="R567">
        <v>274</v>
      </c>
      <c r="S567" t="b">
        <v>0</v>
      </c>
      <c r="T567" t="s">
        <v>90</v>
      </c>
      <c r="U567" t="b">
        <v>0</v>
      </c>
      <c r="V567" t="s">
        <v>105</v>
      </c>
      <c r="W567" s="1">
        <v>44770.504606481481</v>
      </c>
      <c r="X567">
        <v>146</v>
      </c>
      <c r="Y567">
        <v>41</v>
      </c>
      <c r="Z567">
        <v>0</v>
      </c>
      <c r="AA567">
        <v>41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">
        <v>130</v>
      </c>
      <c r="AI567" s="1">
        <v>44770.533206018517</v>
      </c>
      <c r="AJ567">
        <v>119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1367</v>
      </c>
      <c r="BG567">
        <v>44</v>
      </c>
      <c r="BH567" t="s">
        <v>94</v>
      </c>
    </row>
    <row r="568" spans="1:60">
      <c r="A568" t="s">
        <v>1395</v>
      </c>
      <c r="B568" t="s">
        <v>82</v>
      </c>
      <c r="C568" t="s">
        <v>1396</v>
      </c>
      <c r="D568" t="s">
        <v>84</v>
      </c>
      <c r="E568" s="2" t="str">
        <f>HYPERLINK("capsilon://?command=openfolder&amp;siteaddress=FAM.docvelocity-na8.net&amp;folderid=FXF94D183C-723B-81A0-2909-EB1B16A0C456","FX2206502")</f>
        <v>FX2206502</v>
      </c>
      <c r="F568" t="s">
        <v>19</v>
      </c>
      <c r="G568" t="s">
        <v>19</v>
      </c>
      <c r="H568" t="s">
        <v>85</v>
      </c>
      <c r="I568" t="s">
        <v>1397</v>
      </c>
      <c r="J568">
        <v>66</v>
      </c>
      <c r="K568" t="s">
        <v>87</v>
      </c>
      <c r="L568" t="s">
        <v>88</v>
      </c>
      <c r="M568" t="s">
        <v>89</v>
      </c>
      <c r="N568">
        <v>2</v>
      </c>
      <c r="O568" s="1">
        <v>44747.640648148146</v>
      </c>
      <c r="P568" s="1">
        <v>44747.78702546296</v>
      </c>
      <c r="Q568">
        <v>11529</v>
      </c>
      <c r="R568">
        <v>1118</v>
      </c>
      <c r="S568" t="b">
        <v>0</v>
      </c>
      <c r="T568" t="s">
        <v>90</v>
      </c>
      <c r="U568" t="b">
        <v>0</v>
      </c>
      <c r="V568" t="s">
        <v>819</v>
      </c>
      <c r="W568" s="1">
        <v>44747.690289351849</v>
      </c>
      <c r="X568">
        <v>722</v>
      </c>
      <c r="Y568">
        <v>52</v>
      </c>
      <c r="Z568">
        <v>0</v>
      </c>
      <c r="AA568">
        <v>52</v>
      </c>
      <c r="AB568">
        <v>0</v>
      </c>
      <c r="AC568">
        <v>10</v>
      </c>
      <c r="AD568">
        <v>14</v>
      </c>
      <c r="AE568">
        <v>0</v>
      </c>
      <c r="AF568">
        <v>0</v>
      </c>
      <c r="AG568">
        <v>0</v>
      </c>
      <c r="AH568" t="s">
        <v>1106</v>
      </c>
      <c r="AI568" s="1">
        <v>44747.78702546296</v>
      </c>
      <c r="AJ568">
        <v>396</v>
      </c>
      <c r="AK568">
        <v>10</v>
      </c>
      <c r="AL568">
        <v>0</v>
      </c>
      <c r="AM568">
        <v>10</v>
      </c>
      <c r="AN568">
        <v>0</v>
      </c>
      <c r="AO568">
        <v>7</v>
      </c>
      <c r="AP568">
        <v>4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914</v>
      </c>
      <c r="BG568">
        <v>210</v>
      </c>
      <c r="BH568" t="s">
        <v>275</v>
      </c>
    </row>
    <row r="569" spans="1:60">
      <c r="A569" t="s">
        <v>1398</v>
      </c>
      <c r="B569" t="s">
        <v>82</v>
      </c>
      <c r="C569" t="s">
        <v>1220</v>
      </c>
      <c r="D569" t="s">
        <v>84</v>
      </c>
      <c r="E569" s="2" t="str">
        <f>HYPERLINK("capsilon://?command=openfolder&amp;siteaddress=FAM.docvelocity-na8.net&amp;folderid=FX0213FD75-6D5A-4A91-8FE7-ED2B01C2F8E3","FX22066320")</f>
        <v>FX22066320</v>
      </c>
      <c r="F569" t="s">
        <v>19</v>
      </c>
      <c r="G569" t="s">
        <v>19</v>
      </c>
      <c r="H569" t="s">
        <v>85</v>
      </c>
      <c r="I569" t="s">
        <v>1399</v>
      </c>
      <c r="J569">
        <v>210</v>
      </c>
      <c r="K569" t="s">
        <v>87</v>
      </c>
      <c r="L569" t="s">
        <v>88</v>
      </c>
      <c r="M569" t="s">
        <v>89</v>
      </c>
      <c r="N569">
        <v>1</v>
      </c>
      <c r="O569" s="1">
        <v>44770.553622685184</v>
      </c>
      <c r="P569" s="1">
        <v>44770.562557870369</v>
      </c>
      <c r="Q569">
        <v>626</v>
      </c>
      <c r="R569">
        <v>146</v>
      </c>
      <c r="S569" t="b">
        <v>0</v>
      </c>
      <c r="T569" t="s">
        <v>90</v>
      </c>
      <c r="U569" t="b">
        <v>0</v>
      </c>
      <c r="V569" t="s">
        <v>105</v>
      </c>
      <c r="W569" s="1">
        <v>44770.562557870369</v>
      </c>
      <c r="X569">
        <v>146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210</v>
      </c>
      <c r="AE569">
        <v>210</v>
      </c>
      <c r="AF569">
        <v>0</v>
      </c>
      <c r="AG569">
        <v>3</v>
      </c>
      <c r="AH569" t="s">
        <v>90</v>
      </c>
      <c r="AI569" t="s">
        <v>90</v>
      </c>
      <c r="AJ569" t="s">
        <v>90</v>
      </c>
      <c r="AK569" t="s">
        <v>90</v>
      </c>
      <c r="AL569" t="s">
        <v>90</v>
      </c>
      <c r="AM569" t="s">
        <v>90</v>
      </c>
      <c r="AN569" t="s">
        <v>90</v>
      </c>
      <c r="AO569" t="s">
        <v>90</v>
      </c>
      <c r="AP569" t="s">
        <v>90</v>
      </c>
      <c r="AQ569" t="s">
        <v>90</v>
      </c>
      <c r="AR569" t="s">
        <v>90</v>
      </c>
      <c r="AS569" t="s">
        <v>90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1367</v>
      </c>
      <c r="BG569">
        <v>12</v>
      </c>
      <c r="BH569" t="s">
        <v>94</v>
      </c>
    </row>
    <row r="570" spans="1:60">
      <c r="A570" t="s">
        <v>1400</v>
      </c>
      <c r="B570" t="s">
        <v>82</v>
      </c>
      <c r="C570" t="s">
        <v>240</v>
      </c>
      <c r="D570" t="s">
        <v>84</v>
      </c>
      <c r="E570" s="2" t="str">
        <f>HYPERLINK("capsilon://?command=openfolder&amp;siteaddress=FAM.docvelocity-na8.net&amp;folderid=FX90C52D1C-DFC7-FB6D-D7B5-ED015252D31E","FX22069480")</f>
        <v>FX22069480</v>
      </c>
      <c r="F570" t="s">
        <v>19</v>
      </c>
      <c r="G570" t="s">
        <v>19</v>
      </c>
      <c r="H570" t="s">
        <v>85</v>
      </c>
      <c r="I570" t="s">
        <v>1401</v>
      </c>
      <c r="J570">
        <v>67</v>
      </c>
      <c r="K570" t="s">
        <v>87</v>
      </c>
      <c r="L570" t="s">
        <v>88</v>
      </c>
      <c r="M570" t="s">
        <v>89</v>
      </c>
      <c r="N570">
        <v>2</v>
      </c>
      <c r="O570" s="1">
        <v>44770.557523148149</v>
      </c>
      <c r="P570" s="1">
        <v>44770.656736111108</v>
      </c>
      <c r="Q570">
        <v>7984</v>
      </c>
      <c r="R570">
        <v>588</v>
      </c>
      <c r="S570" t="b">
        <v>0</v>
      </c>
      <c r="T570" t="s">
        <v>90</v>
      </c>
      <c r="U570" t="b">
        <v>0</v>
      </c>
      <c r="V570" t="s">
        <v>105</v>
      </c>
      <c r="W570" s="1">
        <v>44770.564282407409</v>
      </c>
      <c r="X570">
        <v>148</v>
      </c>
      <c r="Y570">
        <v>18</v>
      </c>
      <c r="Z570">
        <v>0</v>
      </c>
      <c r="AA570">
        <v>18</v>
      </c>
      <c r="AB570">
        <v>52</v>
      </c>
      <c r="AC570">
        <v>5</v>
      </c>
      <c r="AD570">
        <v>49</v>
      </c>
      <c r="AE570">
        <v>0</v>
      </c>
      <c r="AF570">
        <v>0</v>
      </c>
      <c r="AG570">
        <v>0</v>
      </c>
      <c r="AH570" t="s">
        <v>309</v>
      </c>
      <c r="AI570" s="1">
        <v>44770.656736111108</v>
      </c>
      <c r="AJ570">
        <v>129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49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1367</v>
      </c>
      <c r="BG570">
        <v>142</v>
      </c>
      <c r="BH570" t="s">
        <v>275</v>
      </c>
    </row>
    <row r="571" spans="1:60">
      <c r="A571" t="s">
        <v>1402</v>
      </c>
      <c r="B571" t="s">
        <v>82</v>
      </c>
      <c r="C571" t="s">
        <v>1047</v>
      </c>
      <c r="D571" t="s">
        <v>84</v>
      </c>
      <c r="E571" s="2" t="str">
        <f>HYPERLINK("capsilon://?command=openfolder&amp;siteaddress=FAM.docvelocity-na8.net&amp;folderid=FXAD4FD3BA-C8CF-793B-0584-739346D96E69","FX22072586")</f>
        <v>FX22072586</v>
      </c>
      <c r="F571" t="s">
        <v>19</v>
      </c>
      <c r="G571" t="s">
        <v>19</v>
      </c>
      <c r="H571" t="s">
        <v>85</v>
      </c>
      <c r="I571" t="s">
        <v>1403</v>
      </c>
      <c r="J571">
        <v>67</v>
      </c>
      <c r="K571" t="s">
        <v>87</v>
      </c>
      <c r="L571" t="s">
        <v>88</v>
      </c>
      <c r="M571" t="s">
        <v>89</v>
      </c>
      <c r="N571">
        <v>2</v>
      </c>
      <c r="O571" s="1">
        <v>44770.561099537037</v>
      </c>
      <c r="P571" s="1">
        <v>44770.653495370374</v>
      </c>
      <c r="Q571">
        <v>7952</v>
      </c>
      <c r="R571">
        <v>31</v>
      </c>
      <c r="S571" t="b">
        <v>0</v>
      </c>
      <c r="T571" t="s">
        <v>90</v>
      </c>
      <c r="U571" t="b">
        <v>0</v>
      </c>
      <c r="V571" t="s">
        <v>128</v>
      </c>
      <c r="W571" s="1">
        <v>44770.56318287037</v>
      </c>
      <c r="X571">
        <v>17</v>
      </c>
      <c r="Y571">
        <v>0</v>
      </c>
      <c r="Z571">
        <v>0</v>
      </c>
      <c r="AA571">
        <v>0</v>
      </c>
      <c r="AB571">
        <v>52</v>
      </c>
      <c r="AC571">
        <v>0</v>
      </c>
      <c r="AD571">
        <v>67</v>
      </c>
      <c r="AE571">
        <v>0</v>
      </c>
      <c r="AF571">
        <v>0</v>
      </c>
      <c r="AG571">
        <v>0</v>
      </c>
      <c r="AH571" t="s">
        <v>130</v>
      </c>
      <c r="AI571" s="1">
        <v>44770.653495370374</v>
      </c>
      <c r="AJ571">
        <v>14</v>
      </c>
      <c r="AK571">
        <v>0</v>
      </c>
      <c r="AL571">
        <v>0</v>
      </c>
      <c r="AM571">
        <v>0</v>
      </c>
      <c r="AN571">
        <v>52</v>
      </c>
      <c r="AO571">
        <v>0</v>
      </c>
      <c r="AP571">
        <v>67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1367</v>
      </c>
      <c r="BG571">
        <v>133</v>
      </c>
      <c r="BH571" t="s">
        <v>275</v>
      </c>
    </row>
    <row r="572" spans="1:60">
      <c r="A572" t="s">
        <v>1404</v>
      </c>
      <c r="B572" t="s">
        <v>82</v>
      </c>
      <c r="C572" t="s">
        <v>1220</v>
      </c>
      <c r="D572" t="s">
        <v>84</v>
      </c>
      <c r="E572" s="2" t="str">
        <f>HYPERLINK("capsilon://?command=openfolder&amp;siteaddress=FAM.docvelocity-na8.net&amp;folderid=FX0213FD75-6D5A-4A91-8FE7-ED2B01C2F8E3","FX22066320")</f>
        <v>FX22066320</v>
      </c>
      <c r="F572" t="s">
        <v>19</v>
      </c>
      <c r="G572" t="s">
        <v>19</v>
      </c>
      <c r="H572" t="s">
        <v>85</v>
      </c>
      <c r="I572" t="s">
        <v>1399</v>
      </c>
      <c r="J572">
        <v>258</v>
      </c>
      <c r="K572" t="s">
        <v>87</v>
      </c>
      <c r="L572" t="s">
        <v>88</v>
      </c>
      <c r="M572" t="s">
        <v>89</v>
      </c>
      <c r="N572">
        <v>2</v>
      </c>
      <c r="O572" s="1">
        <v>44770.564074074071</v>
      </c>
      <c r="P572" s="1">
        <v>44770.651273148149</v>
      </c>
      <c r="Q572">
        <v>6797</v>
      </c>
      <c r="R572">
        <v>737</v>
      </c>
      <c r="S572" t="b">
        <v>0</v>
      </c>
      <c r="T572" t="s">
        <v>90</v>
      </c>
      <c r="U572" t="b">
        <v>1</v>
      </c>
      <c r="V572" t="s">
        <v>105</v>
      </c>
      <c r="W572" s="1">
        <v>44770.569305555553</v>
      </c>
      <c r="X572">
        <v>433</v>
      </c>
      <c r="Y572">
        <v>240</v>
      </c>
      <c r="Z572">
        <v>0</v>
      </c>
      <c r="AA572">
        <v>240</v>
      </c>
      <c r="AB572">
        <v>0</v>
      </c>
      <c r="AC572">
        <v>2</v>
      </c>
      <c r="AD572">
        <v>18</v>
      </c>
      <c r="AE572">
        <v>0</v>
      </c>
      <c r="AF572">
        <v>0</v>
      </c>
      <c r="AG572">
        <v>0</v>
      </c>
      <c r="AH572" t="s">
        <v>309</v>
      </c>
      <c r="AI572" s="1">
        <v>44770.651273148149</v>
      </c>
      <c r="AJ572">
        <v>296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18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1367</v>
      </c>
      <c r="BG572">
        <v>125</v>
      </c>
      <c r="BH572" t="s">
        <v>275</v>
      </c>
    </row>
    <row r="573" spans="1:60">
      <c r="A573" t="s">
        <v>1405</v>
      </c>
      <c r="B573" t="s">
        <v>82</v>
      </c>
      <c r="C573" t="s">
        <v>1406</v>
      </c>
      <c r="D573" t="s">
        <v>84</v>
      </c>
      <c r="E573" s="2" t="str">
        <f>HYPERLINK("capsilon://?command=openfolder&amp;siteaddress=FAM.docvelocity-na8.net&amp;folderid=FXC3F533F8-4CE7-A902-3555-3591A105F612","FX2110391")</f>
        <v>FX2110391</v>
      </c>
      <c r="F573" t="s">
        <v>19</v>
      </c>
      <c r="G573" t="s">
        <v>19</v>
      </c>
      <c r="H573" t="s">
        <v>85</v>
      </c>
      <c r="I573" t="s">
        <v>1407</v>
      </c>
      <c r="J573">
        <v>28</v>
      </c>
      <c r="K573" t="s">
        <v>87</v>
      </c>
      <c r="L573" t="s">
        <v>88</v>
      </c>
      <c r="M573" t="s">
        <v>89</v>
      </c>
      <c r="N573">
        <v>2</v>
      </c>
      <c r="O573" s="1">
        <v>44770.618194444447</v>
      </c>
      <c r="P573" s="1">
        <v>44770.654618055552</v>
      </c>
      <c r="Q573">
        <v>2768</v>
      </c>
      <c r="R573">
        <v>379</v>
      </c>
      <c r="S573" t="b">
        <v>0</v>
      </c>
      <c r="T573" t="s">
        <v>90</v>
      </c>
      <c r="U573" t="b">
        <v>0</v>
      </c>
      <c r="V573" t="s">
        <v>105</v>
      </c>
      <c r="W573" s="1">
        <v>44770.643888888888</v>
      </c>
      <c r="X573">
        <v>67</v>
      </c>
      <c r="Y573">
        <v>21</v>
      </c>
      <c r="Z573">
        <v>0</v>
      </c>
      <c r="AA573">
        <v>21</v>
      </c>
      <c r="AB573">
        <v>0</v>
      </c>
      <c r="AC573">
        <v>1</v>
      </c>
      <c r="AD573">
        <v>7</v>
      </c>
      <c r="AE573">
        <v>0</v>
      </c>
      <c r="AF573">
        <v>0</v>
      </c>
      <c r="AG573">
        <v>0</v>
      </c>
      <c r="AH573" t="s">
        <v>130</v>
      </c>
      <c r="AI573" s="1">
        <v>44770.654618055552</v>
      </c>
      <c r="AJ573">
        <v>96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1367</v>
      </c>
      <c r="BG573">
        <v>52</v>
      </c>
      <c r="BH573" t="s">
        <v>94</v>
      </c>
    </row>
    <row r="574" spans="1:60">
      <c r="A574" t="s">
        <v>1408</v>
      </c>
      <c r="B574" t="s">
        <v>82</v>
      </c>
      <c r="C574" t="s">
        <v>1406</v>
      </c>
      <c r="D574" t="s">
        <v>84</v>
      </c>
      <c r="E574" s="2" t="str">
        <f>HYPERLINK("capsilon://?command=openfolder&amp;siteaddress=FAM.docvelocity-na8.net&amp;folderid=FXC3F533F8-4CE7-A902-3555-3591A105F612","FX2110391")</f>
        <v>FX2110391</v>
      </c>
      <c r="F574" t="s">
        <v>19</v>
      </c>
      <c r="G574" t="s">
        <v>19</v>
      </c>
      <c r="H574" t="s">
        <v>85</v>
      </c>
      <c r="I574" t="s">
        <v>1409</v>
      </c>
      <c r="J574">
        <v>28</v>
      </c>
      <c r="K574" t="s">
        <v>87</v>
      </c>
      <c r="L574" t="s">
        <v>88</v>
      </c>
      <c r="M574" t="s">
        <v>89</v>
      </c>
      <c r="N574">
        <v>2</v>
      </c>
      <c r="O574" s="1">
        <v>44770.618472222224</v>
      </c>
      <c r="P574" s="1">
        <v>44770.655601851853</v>
      </c>
      <c r="Q574">
        <v>3005</v>
      </c>
      <c r="R574">
        <v>203</v>
      </c>
      <c r="S574" t="b">
        <v>0</v>
      </c>
      <c r="T574" t="s">
        <v>90</v>
      </c>
      <c r="U574" t="b">
        <v>0</v>
      </c>
      <c r="V574" t="s">
        <v>105</v>
      </c>
      <c r="W574" s="1">
        <v>44770.644525462965</v>
      </c>
      <c r="X574">
        <v>54</v>
      </c>
      <c r="Y574">
        <v>21</v>
      </c>
      <c r="Z574">
        <v>0</v>
      </c>
      <c r="AA574">
        <v>21</v>
      </c>
      <c r="AB574">
        <v>0</v>
      </c>
      <c r="AC574">
        <v>1</v>
      </c>
      <c r="AD574">
        <v>7</v>
      </c>
      <c r="AE574">
        <v>0</v>
      </c>
      <c r="AF574">
        <v>0</v>
      </c>
      <c r="AG574">
        <v>0</v>
      </c>
      <c r="AH574" t="s">
        <v>130</v>
      </c>
      <c r="AI574" s="1">
        <v>44770.655601851853</v>
      </c>
      <c r="AJ574">
        <v>84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7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1367</v>
      </c>
      <c r="BG574">
        <v>53</v>
      </c>
      <c r="BH574" t="s">
        <v>94</v>
      </c>
    </row>
    <row r="575" spans="1:60">
      <c r="A575" t="s">
        <v>1410</v>
      </c>
      <c r="B575" t="s">
        <v>82</v>
      </c>
      <c r="C575" t="s">
        <v>1411</v>
      </c>
      <c r="D575" t="s">
        <v>84</v>
      </c>
      <c r="E575" s="2" t="str">
        <f>HYPERLINK("capsilon://?command=openfolder&amp;siteaddress=FAM.docvelocity-na8.net&amp;folderid=FXAA1C6337-031E-B0C0-6E27-483B9397FB08","FX22075085")</f>
        <v>FX22075085</v>
      </c>
      <c r="F575" t="s">
        <v>19</v>
      </c>
      <c r="G575" t="s">
        <v>19</v>
      </c>
      <c r="H575" t="s">
        <v>85</v>
      </c>
      <c r="I575" t="s">
        <v>1412</v>
      </c>
      <c r="J575">
        <v>29</v>
      </c>
      <c r="K575" t="s">
        <v>87</v>
      </c>
      <c r="L575" t="s">
        <v>88</v>
      </c>
      <c r="M575" t="s">
        <v>89</v>
      </c>
      <c r="N575">
        <v>2</v>
      </c>
      <c r="O575" s="1">
        <v>44770.626342592594</v>
      </c>
      <c r="P575" s="1">
        <v>44770.65662037037</v>
      </c>
      <c r="Q575">
        <v>2363</v>
      </c>
      <c r="R575">
        <v>253</v>
      </c>
      <c r="S575" t="b">
        <v>0</v>
      </c>
      <c r="T575" t="s">
        <v>90</v>
      </c>
      <c r="U575" t="b">
        <v>0</v>
      </c>
      <c r="V575" t="s">
        <v>121</v>
      </c>
      <c r="W575" s="1">
        <v>44770.628969907404</v>
      </c>
      <c r="X575">
        <v>166</v>
      </c>
      <c r="Y575">
        <v>21</v>
      </c>
      <c r="Z575">
        <v>0</v>
      </c>
      <c r="AA575">
        <v>21</v>
      </c>
      <c r="AB575">
        <v>0</v>
      </c>
      <c r="AC575">
        <v>2</v>
      </c>
      <c r="AD575">
        <v>8</v>
      </c>
      <c r="AE575">
        <v>0</v>
      </c>
      <c r="AF575">
        <v>0</v>
      </c>
      <c r="AG575">
        <v>0</v>
      </c>
      <c r="AH575" t="s">
        <v>130</v>
      </c>
      <c r="AI575" s="1">
        <v>44770.65662037037</v>
      </c>
      <c r="AJ575">
        <v>87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8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1367</v>
      </c>
      <c r="BG575">
        <v>43</v>
      </c>
      <c r="BH575" t="s">
        <v>94</v>
      </c>
    </row>
    <row r="576" spans="1:60">
      <c r="A576" t="s">
        <v>1413</v>
      </c>
      <c r="B576" t="s">
        <v>82</v>
      </c>
      <c r="C576" t="s">
        <v>471</v>
      </c>
      <c r="D576" t="s">
        <v>84</v>
      </c>
      <c r="E576" s="2" t="str">
        <f>HYPERLINK("capsilon://?command=openfolder&amp;siteaddress=FAM.docvelocity-na8.net&amp;folderid=FX32C99642-762D-2C3B-C8B5-628BC8E6BD34","FX22062515")</f>
        <v>FX22062515</v>
      </c>
      <c r="F576" t="s">
        <v>19</v>
      </c>
      <c r="G576" t="s">
        <v>19</v>
      </c>
      <c r="H576" t="s">
        <v>85</v>
      </c>
      <c r="I576" t="s">
        <v>1414</v>
      </c>
      <c r="J576">
        <v>21</v>
      </c>
      <c r="K576" t="s">
        <v>87</v>
      </c>
      <c r="L576" t="s">
        <v>88</v>
      </c>
      <c r="M576" t="s">
        <v>89</v>
      </c>
      <c r="N576">
        <v>2</v>
      </c>
      <c r="O576" s="1">
        <v>44747.648402777777</v>
      </c>
      <c r="P576" s="1">
        <v>44747.787233796298</v>
      </c>
      <c r="Q576">
        <v>11949</v>
      </c>
      <c r="R576">
        <v>46</v>
      </c>
      <c r="S576" t="b">
        <v>0</v>
      </c>
      <c r="T576" t="s">
        <v>90</v>
      </c>
      <c r="U576" t="b">
        <v>0</v>
      </c>
      <c r="V576" t="s">
        <v>128</v>
      </c>
      <c r="W576" s="1">
        <v>44747.682824074072</v>
      </c>
      <c r="X576">
        <v>29</v>
      </c>
      <c r="Y576">
        <v>0</v>
      </c>
      <c r="Z576">
        <v>0</v>
      </c>
      <c r="AA576">
        <v>0</v>
      </c>
      <c r="AB576">
        <v>9</v>
      </c>
      <c r="AC576">
        <v>0</v>
      </c>
      <c r="AD576">
        <v>21</v>
      </c>
      <c r="AE576">
        <v>0</v>
      </c>
      <c r="AF576">
        <v>0</v>
      </c>
      <c r="AG576">
        <v>0</v>
      </c>
      <c r="AH576" t="s">
        <v>1106</v>
      </c>
      <c r="AI576" s="1">
        <v>44747.787233796298</v>
      </c>
      <c r="AJ576">
        <v>17</v>
      </c>
      <c r="AK576">
        <v>0</v>
      </c>
      <c r="AL576">
        <v>0</v>
      </c>
      <c r="AM576">
        <v>0</v>
      </c>
      <c r="AN576">
        <v>9</v>
      </c>
      <c r="AO576">
        <v>0</v>
      </c>
      <c r="AP576">
        <v>21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914</v>
      </c>
      <c r="BG576">
        <v>199</v>
      </c>
      <c r="BH576" t="s">
        <v>275</v>
      </c>
    </row>
    <row r="577" spans="1:60">
      <c r="A577" t="s">
        <v>1415</v>
      </c>
      <c r="B577" t="s">
        <v>82</v>
      </c>
      <c r="C577" t="s">
        <v>1416</v>
      </c>
      <c r="D577" t="s">
        <v>84</v>
      </c>
      <c r="E577" s="2" t="str">
        <f>HYPERLINK("capsilon://?command=openfolder&amp;siteaddress=FAM.docvelocity-na8.net&amp;folderid=FX60CBC717-0E92-589D-2267-7D6872964C2F","FX22072917")</f>
        <v>FX22072917</v>
      </c>
      <c r="F577" t="s">
        <v>19</v>
      </c>
      <c r="G577" t="s">
        <v>19</v>
      </c>
      <c r="H577" t="s">
        <v>85</v>
      </c>
      <c r="I577" t="s">
        <v>1417</v>
      </c>
      <c r="J577">
        <v>67</v>
      </c>
      <c r="K577" t="s">
        <v>87</v>
      </c>
      <c r="L577" t="s">
        <v>88</v>
      </c>
      <c r="M577" t="s">
        <v>89</v>
      </c>
      <c r="N577">
        <v>1</v>
      </c>
      <c r="O577" s="1">
        <v>44770.648460648146</v>
      </c>
      <c r="P577" s="1">
        <v>44770.689976851849</v>
      </c>
      <c r="Q577">
        <v>3089</v>
      </c>
      <c r="R577">
        <v>498</v>
      </c>
      <c r="S577" t="b">
        <v>0</v>
      </c>
      <c r="T577" t="s">
        <v>90</v>
      </c>
      <c r="U577" t="b">
        <v>0</v>
      </c>
      <c r="V577" t="s">
        <v>151</v>
      </c>
      <c r="W577" s="1">
        <v>44770.689976851849</v>
      </c>
      <c r="X577">
        <v>426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67</v>
      </c>
      <c r="AE577">
        <v>52</v>
      </c>
      <c r="AF577">
        <v>0</v>
      </c>
      <c r="AG577">
        <v>5</v>
      </c>
      <c r="AH577" t="s">
        <v>90</v>
      </c>
      <c r="AI577" t="s">
        <v>90</v>
      </c>
      <c r="AJ577" t="s">
        <v>90</v>
      </c>
      <c r="AK577" t="s">
        <v>90</v>
      </c>
      <c r="AL577" t="s">
        <v>90</v>
      </c>
      <c r="AM577" t="s">
        <v>90</v>
      </c>
      <c r="AN577" t="s">
        <v>90</v>
      </c>
      <c r="AO577" t="s">
        <v>90</v>
      </c>
      <c r="AP577" t="s">
        <v>90</v>
      </c>
      <c r="AQ577" t="s">
        <v>90</v>
      </c>
      <c r="AR577" t="s">
        <v>90</v>
      </c>
      <c r="AS577" t="s">
        <v>90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1367</v>
      </c>
      <c r="BG577">
        <v>59</v>
      </c>
      <c r="BH577" t="s">
        <v>94</v>
      </c>
    </row>
    <row r="578" spans="1:60">
      <c r="A578" t="s">
        <v>1418</v>
      </c>
      <c r="B578" t="s">
        <v>82</v>
      </c>
      <c r="C578" t="s">
        <v>1416</v>
      </c>
      <c r="D578" t="s">
        <v>84</v>
      </c>
      <c r="E578" s="2" t="str">
        <f>HYPERLINK("capsilon://?command=openfolder&amp;siteaddress=FAM.docvelocity-na8.net&amp;folderid=FX60CBC717-0E92-589D-2267-7D6872964C2F","FX22072917")</f>
        <v>FX22072917</v>
      </c>
      <c r="F578" t="s">
        <v>19</v>
      </c>
      <c r="G578" t="s">
        <v>19</v>
      </c>
      <c r="H578" t="s">
        <v>85</v>
      </c>
      <c r="I578" t="s">
        <v>1419</v>
      </c>
      <c r="J578">
        <v>67</v>
      </c>
      <c r="K578" t="s">
        <v>87</v>
      </c>
      <c r="L578" t="s">
        <v>88</v>
      </c>
      <c r="M578" t="s">
        <v>89</v>
      </c>
      <c r="N578">
        <v>1</v>
      </c>
      <c r="O578" s="1">
        <v>44770.64916666667</v>
      </c>
      <c r="P578" s="1">
        <v>44770.693020833336</v>
      </c>
      <c r="Q578">
        <v>3466</v>
      </c>
      <c r="R578">
        <v>323</v>
      </c>
      <c r="S578" t="b">
        <v>0</v>
      </c>
      <c r="T578" t="s">
        <v>90</v>
      </c>
      <c r="U578" t="b">
        <v>0</v>
      </c>
      <c r="V578" t="s">
        <v>151</v>
      </c>
      <c r="W578" s="1">
        <v>44770.693020833336</v>
      </c>
      <c r="X578">
        <v>262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67</v>
      </c>
      <c r="AE578">
        <v>52</v>
      </c>
      <c r="AF578">
        <v>0</v>
      </c>
      <c r="AG578">
        <v>4</v>
      </c>
      <c r="AH578" t="s">
        <v>90</v>
      </c>
      <c r="AI578" t="s">
        <v>90</v>
      </c>
      <c r="AJ578" t="s">
        <v>90</v>
      </c>
      <c r="AK578" t="s">
        <v>90</v>
      </c>
      <c r="AL578" t="s">
        <v>90</v>
      </c>
      <c r="AM578" t="s">
        <v>90</v>
      </c>
      <c r="AN578" t="s">
        <v>90</v>
      </c>
      <c r="AO578" t="s">
        <v>90</v>
      </c>
      <c r="AP578" t="s">
        <v>90</v>
      </c>
      <c r="AQ578" t="s">
        <v>90</v>
      </c>
      <c r="AR578" t="s">
        <v>90</v>
      </c>
      <c r="AS578" t="s">
        <v>90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1367</v>
      </c>
      <c r="BG578">
        <v>63</v>
      </c>
      <c r="BH578" t="s">
        <v>94</v>
      </c>
    </row>
    <row r="579" spans="1:60">
      <c r="A579" t="s">
        <v>1420</v>
      </c>
      <c r="B579" t="s">
        <v>82</v>
      </c>
      <c r="C579" t="s">
        <v>471</v>
      </c>
      <c r="D579" t="s">
        <v>84</v>
      </c>
      <c r="E579" s="2" t="str">
        <f>HYPERLINK("capsilon://?command=openfolder&amp;siteaddress=FAM.docvelocity-na8.net&amp;folderid=FX32C99642-762D-2C3B-C8B5-628BC8E6BD34","FX22062515")</f>
        <v>FX22062515</v>
      </c>
      <c r="F579" t="s">
        <v>19</v>
      </c>
      <c r="G579" t="s">
        <v>19</v>
      </c>
      <c r="H579" t="s">
        <v>85</v>
      </c>
      <c r="I579" t="s">
        <v>1421</v>
      </c>
      <c r="J579">
        <v>21</v>
      </c>
      <c r="K579" t="s">
        <v>87</v>
      </c>
      <c r="L579" t="s">
        <v>88</v>
      </c>
      <c r="M579" t="s">
        <v>89</v>
      </c>
      <c r="N579">
        <v>2</v>
      </c>
      <c r="O579" s="1">
        <v>44747.650902777779</v>
      </c>
      <c r="P579" s="1">
        <v>44747.787465277775</v>
      </c>
      <c r="Q579">
        <v>11754</v>
      </c>
      <c r="R579">
        <v>45</v>
      </c>
      <c r="S579" t="b">
        <v>0</v>
      </c>
      <c r="T579" t="s">
        <v>90</v>
      </c>
      <c r="U579" t="b">
        <v>0</v>
      </c>
      <c r="V579" t="s">
        <v>128</v>
      </c>
      <c r="W579" s="1">
        <v>44747.683136574073</v>
      </c>
      <c r="X579">
        <v>26</v>
      </c>
      <c r="Y579">
        <v>0</v>
      </c>
      <c r="Z579">
        <v>0</v>
      </c>
      <c r="AA579">
        <v>0</v>
      </c>
      <c r="AB579">
        <v>9</v>
      </c>
      <c r="AC579">
        <v>0</v>
      </c>
      <c r="AD579">
        <v>21</v>
      </c>
      <c r="AE579">
        <v>0</v>
      </c>
      <c r="AF579">
        <v>0</v>
      </c>
      <c r="AG579">
        <v>0</v>
      </c>
      <c r="AH579" t="s">
        <v>1106</v>
      </c>
      <c r="AI579" s="1">
        <v>44747.787465277775</v>
      </c>
      <c r="AJ579">
        <v>19</v>
      </c>
      <c r="AK579">
        <v>0</v>
      </c>
      <c r="AL579">
        <v>0</v>
      </c>
      <c r="AM579">
        <v>0</v>
      </c>
      <c r="AN579">
        <v>9</v>
      </c>
      <c r="AO579">
        <v>0</v>
      </c>
      <c r="AP579">
        <v>21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914</v>
      </c>
      <c r="BG579">
        <v>196</v>
      </c>
      <c r="BH579" t="s">
        <v>275</v>
      </c>
    </row>
    <row r="580" spans="1:60">
      <c r="A580" t="s">
        <v>1422</v>
      </c>
      <c r="B580" t="s">
        <v>82</v>
      </c>
      <c r="C580" t="s">
        <v>782</v>
      </c>
      <c r="D580" t="s">
        <v>84</v>
      </c>
      <c r="E580" s="2" t="str">
        <f>HYPERLINK("capsilon://?command=openfolder&amp;siteaddress=FAM.docvelocity-na8.net&amp;folderid=FXAD69EB6F-3227-A927-349E-247624D9B7BF","FX22065920")</f>
        <v>FX22065920</v>
      </c>
      <c r="F580" t="s">
        <v>19</v>
      </c>
      <c r="G580" t="s">
        <v>19</v>
      </c>
      <c r="H580" t="s">
        <v>85</v>
      </c>
      <c r="I580" t="s">
        <v>1423</v>
      </c>
      <c r="J580">
        <v>21</v>
      </c>
      <c r="K580" t="s">
        <v>87</v>
      </c>
      <c r="L580" t="s">
        <v>88</v>
      </c>
      <c r="M580" t="s">
        <v>89</v>
      </c>
      <c r="N580">
        <v>2</v>
      </c>
      <c r="O580" s="1">
        <v>44770.677719907406</v>
      </c>
      <c r="P580" s="1">
        <v>44770.728182870371</v>
      </c>
      <c r="Q580">
        <v>4325</v>
      </c>
      <c r="R580">
        <v>35</v>
      </c>
      <c r="S580" t="b">
        <v>0</v>
      </c>
      <c r="T580" t="s">
        <v>90</v>
      </c>
      <c r="U580" t="b">
        <v>0</v>
      </c>
      <c r="V580" t="s">
        <v>121</v>
      </c>
      <c r="W580" s="1">
        <v>44770.678229166668</v>
      </c>
      <c r="X580">
        <v>18</v>
      </c>
      <c r="Y580">
        <v>0</v>
      </c>
      <c r="Z580">
        <v>0</v>
      </c>
      <c r="AA580">
        <v>0</v>
      </c>
      <c r="AB580">
        <v>10</v>
      </c>
      <c r="AC580">
        <v>0</v>
      </c>
      <c r="AD580">
        <v>21</v>
      </c>
      <c r="AE580">
        <v>0</v>
      </c>
      <c r="AF580">
        <v>0</v>
      </c>
      <c r="AG580">
        <v>0</v>
      </c>
      <c r="AH580" t="s">
        <v>130</v>
      </c>
      <c r="AI580" s="1">
        <v>44770.728182870371</v>
      </c>
      <c r="AJ580">
        <v>17</v>
      </c>
      <c r="AK580">
        <v>0</v>
      </c>
      <c r="AL580">
        <v>0</v>
      </c>
      <c r="AM580">
        <v>0</v>
      </c>
      <c r="AN580">
        <v>10</v>
      </c>
      <c r="AO580">
        <v>0</v>
      </c>
      <c r="AP580">
        <v>21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1367</v>
      </c>
      <c r="BG580">
        <v>72</v>
      </c>
      <c r="BH580" t="s">
        <v>94</v>
      </c>
    </row>
    <row r="581" spans="1:60">
      <c r="A581" t="s">
        <v>1424</v>
      </c>
      <c r="B581" t="s">
        <v>82</v>
      </c>
      <c r="C581" t="s">
        <v>782</v>
      </c>
      <c r="D581" t="s">
        <v>84</v>
      </c>
      <c r="E581" s="2" t="str">
        <f>HYPERLINK("capsilon://?command=openfolder&amp;siteaddress=FAM.docvelocity-na8.net&amp;folderid=FXAD69EB6F-3227-A927-349E-247624D9B7BF","FX22065920")</f>
        <v>FX22065920</v>
      </c>
      <c r="F581" t="s">
        <v>19</v>
      </c>
      <c r="G581" t="s">
        <v>19</v>
      </c>
      <c r="H581" t="s">
        <v>85</v>
      </c>
      <c r="I581" t="s">
        <v>1425</v>
      </c>
      <c r="J581">
        <v>30</v>
      </c>
      <c r="K581" t="s">
        <v>87</v>
      </c>
      <c r="L581" t="s">
        <v>88</v>
      </c>
      <c r="M581" t="s">
        <v>89</v>
      </c>
      <c r="N581">
        <v>2</v>
      </c>
      <c r="O581" s="1">
        <v>44770.678599537037</v>
      </c>
      <c r="P581" s="1">
        <v>44770.72892361111</v>
      </c>
      <c r="Q581">
        <v>4203</v>
      </c>
      <c r="R581">
        <v>145</v>
      </c>
      <c r="S581" t="b">
        <v>0</v>
      </c>
      <c r="T581" t="s">
        <v>90</v>
      </c>
      <c r="U581" t="b">
        <v>0</v>
      </c>
      <c r="V581" t="s">
        <v>121</v>
      </c>
      <c r="W581" s="1">
        <v>44770.683275462965</v>
      </c>
      <c r="X581">
        <v>81</v>
      </c>
      <c r="Y581">
        <v>10</v>
      </c>
      <c r="Z581">
        <v>0</v>
      </c>
      <c r="AA581">
        <v>10</v>
      </c>
      <c r="AB581">
        <v>0</v>
      </c>
      <c r="AC581">
        <v>0</v>
      </c>
      <c r="AD581">
        <v>20</v>
      </c>
      <c r="AE581">
        <v>0</v>
      </c>
      <c r="AF581">
        <v>0</v>
      </c>
      <c r="AG581">
        <v>0</v>
      </c>
      <c r="AH581" t="s">
        <v>130</v>
      </c>
      <c r="AI581" s="1">
        <v>44770.72892361111</v>
      </c>
      <c r="AJ581">
        <v>64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20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1367</v>
      </c>
      <c r="BG581">
        <v>72</v>
      </c>
      <c r="BH581" t="s">
        <v>94</v>
      </c>
    </row>
    <row r="582" spans="1:60">
      <c r="A582" t="s">
        <v>1426</v>
      </c>
      <c r="B582" t="s">
        <v>82</v>
      </c>
      <c r="C582" t="s">
        <v>1416</v>
      </c>
      <c r="D582" t="s">
        <v>84</v>
      </c>
      <c r="E582" s="2" t="str">
        <f>HYPERLINK("capsilon://?command=openfolder&amp;siteaddress=FAM.docvelocity-na8.net&amp;folderid=FX60CBC717-0E92-589D-2267-7D6872964C2F","FX22072917")</f>
        <v>FX22072917</v>
      </c>
      <c r="F582" t="s">
        <v>19</v>
      </c>
      <c r="G582" t="s">
        <v>19</v>
      </c>
      <c r="H582" t="s">
        <v>85</v>
      </c>
      <c r="I582" t="s">
        <v>1417</v>
      </c>
      <c r="J582">
        <v>0</v>
      </c>
      <c r="K582" t="s">
        <v>87</v>
      </c>
      <c r="L582" t="s">
        <v>88</v>
      </c>
      <c r="M582" t="s">
        <v>89</v>
      </c>
      <c r="N582">
        <v>2</v>
      </c>
      <c r="O582" s="1">
        <v>44770.690532407411</v>
      </c>
      <c r="P582" s="1">
        <v>44770.723738425928</v>
      </c>
      <c r="Q582">
        <v>1439</v>
      </c>
      <c r="R582">
        <v>1430</v>
      </c>
      <c r="S582" t="b">
        <v>0</v>
      </c>
      <c r="T582" t="s">
        <v>90</v>
      </c>
      <c r="U582" t="b">
        <v>1</v>
      </c>
      <c r="V582" t="s">
        <v>128</v>
      </c>
      <c r="W582" s="1">
        <v>44770.709791666668</v>
      </c>
      <c r="X582">
        <v>1010</v>
      </c>
      <c r="Y582">
        <v>41</v>
      </c>
      <c r="Z582">
        <v>0</v>
      </c>
      <c r="AA582">
        <v>41</v>
      </c>
      <c r="AB582">
        <v>185</v>
      </c>
      <c r="AC582">
        <v>37</v>
      </c>
      <c r="AD582">
        <v>-41</v>
      </c>
      <c r="AE582">
        <v>0</v>
      </c>
      <c r="AF582">
        <v>0</v>
      </c>
      <c r="AG582">
        <v>0</v>
      </c>
      <c r="AH582" t="s">
        <v>130</v>
      </c>
      <c r="AI582" s="1">
        <v>44770.723738425928</v>
      </c>
      <c r="AJ582">
        <v>406</v>
      </c>
      <c r="AK582">
        <v>2</v>
      </c>
      <c r="AL582">
        <v>0</v>
      </c>
      <c r="AM582">
        <v>2</v>
      </c>
      <c r="AN582">
        <v>148</v>
      </c>
      <c r="AO582">
        <v>2</v>
      </c>
      <c r="AP582">
        <v>-43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1367</v>
      </c>
      <c r="BG582">
        <v>47</v>
      </c>
      <c r="BH582" t="s">
        <v>94</v>
      </c>
    </row>
    <row r="583" spans="1:60">
      <c r="A583" t="s">
        <v>1427</v>
      </c>
      <c r="B583" t="s">
        <v>82</v>
      </c>
      <c r="C583" t="s">
        <v>1416</v>
      </c>
      <c r="D583" t="s">
        <v>84</v>
      </c>
      <c r="E583" s="2" t="str">
        <f>HYPERLINK("capsilon://?command=openfolder&amp;siteaddress=FAM.docvelocity-na8.net&amp;folderid=FX60CBC717-0E92-589D-2267-7D6872964C2F","FX22072917")</f>
        <v>FX22072917</v>
      </c>
      <c r="F583" t="s">
        <v>19</v>
      </c>
      <c r="G583" t="s">
        <v>19</v>
      </c>
      <c r="H583" t="s">
        <v>85</v>
      </c>
      <c r="I583" t="s">
        <v>1419</v>
      </c>
      <c r="J583">
        <v>0</v>
      </c>
      <c r="K583" t="s">
        <v>87</v>
      </c>
      <c r="L583" t="s">
        <v>88</v>
      </c>
      <c r="M583" t="s">
        <v>89</v>
      </c>
      <c r="N583">
        <v>2</v>
      </c>
      <c r="O583" s="1">
        <v>44770.693611111114</v>
      </c>
      <c r="P583" s="1">
        <v>44770.72797453704</v>
      </c>
      <c r="Q583">
        <v>2330</v>
      </c>
      <c r="R583">
        <v>639</v>
      </c>
      <c r="S583" t="b">
        <v>0</v>
      </c>
      <c r="T583" t="s">
        <v>90</v>
      </c>
      <c r="U583" t="b">
        <v>1</v>
      </c>
      <c r="V583" t="s">
        <v>128</v>
      </c>
      <c r="W583" s="1">
        <v>44770.712650462963</v>
      </c>
      <c r="X583">
        <v>246</v>
      </c>
      <c r="Y583">
        <v>37</v>
      </c>
      <c r="Z583">
        <v>0</v>
      </c>
      <c r="AA583">
        <v>37</v>
      </c>
      <c r="AB583">
        <v>111</v>
      </c>
      <c r="AC583">
        <v>33</v>
      </c>
      <c r="AD583">
        <v>-37</v>
      </c>
      <c r="AE583">
        <v>0</v>
      </c>
      <c r="AF583">
        <v>0</v>
      </c>
      <c r="AG583">
        <v>0</v>
      </c>
      <c r="AH583" t="s">
        <v>130</v>
      </c>
      <c r="AI583" s="1">
        <v>44770.72797453704</v>
      </c>
      <c r="AJ583">
        <v>366</v>
      </c>
      <c r="AK583">
        <v>2</v>
      </c>
      <c r="AL583">
        <v>0</v>
      </c>
      <c r="AM583">
        <v>2</v>
      </c>
      <c r="AN583">
        <v>111</v>
      </c>
      <c r="AO583">
        <v>2</v>
      </c>
      <c r="AP583">
        <v>-39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1367</v>
      </c>
      <c r="BG583">
        <v>49</v>
      </c>
      <c r="BH583" t="s">
        <v>94</v>
      </c>
    </row>
    <row r="584" spans="1:60">
      <c r="A584" t="s">
        <v>1428</v>
      </c>
      <c r="B584" t="s">
        <v>82</v>
      </c>
      <c r="C584" t="s">
        <v>1429</v>
      </c>
      <c r="D584" t="s">
        <v>84</v>
      </c>
      <c r="E584" s="2" t="str">
        <f>HYPERLINK("capsilon://?command=openfolder&amp;siteaddress=FAM.docvelocity-na8.net&amp;folderid=FX510E410C-C720-D416-199F-EF41E2EE57E0","FX22014701")</f>
        <v>FX22014701</v>
      </c>
      <c r="F584" t="s">
        <v>19</v>
      </c>
      <c r="G584" t="s">
        <v>19</v>
      </c>
      <c r="H584" t="s">
        <v>85</v>
      </c>
      <c r="I584" t="s">
        <v>1430</v>
      </c>
      <c r="J584">
        <v>87</v>
      </c>
      <c r="K584" t="s">
        <v>87</v>
      </c>
      <c r="L584" t="s">
        <v>88</v>
      </c>
      <c r="M584" t="s">
        <v>89</v>
      </c>
      <c r="N584">
        <v>1</v>
      </c>
      <c r="O584" s="1">
        <v>44770.695543981485</v>
      </c>
      <c r="P584" s="1">
        <v>44770.699884259258</v>
      </c>
      <c r="Q584">
        <v>290</v>
      </c>
      <c r="R584">
        <v>85</v>
      </c>
      <c r="S584" t="b">
        <v>0</v>
      </c>
      <c r="T584" t="s">
        <v>90</v>
      </c>
      <c r="U584" t="b">
        <v>0</v>
      </c>
      <c r="V584" t="s">
        <v>151</v>
      </c>
      <c r="W584" s="1">
        <v>44770.699884259258</v>
      </c>
      <c r="X584">
        <v>85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87</v>
      </c>
      <c r="AE584">
        <v>87</v>
      </c>
      <c r="AF584">
        <v>0</v>
      </c>
      <c r="AG584">
        <v>3</v>
      </c>
      <c r="AH584" t="s">
        <v>90</v>
      </c>
      <c r="AI584" t="s">
        <v>90</v>
      </c>
      <c r="AJ584" t="s">
        <v>90</v>
      </c>
      <c r="AK584" t="s">
        <v>90</v>
      </c>
      <c r="AL584" t="s">
        <v>90</v>
      </c>
      <c r="AM584" t="s">
        <v>90</v>
      </c>
      <c r="AN584" t="s">
        <v>90</v>
      </c>
      <c r="AO584" t="s">
        <v>90</v>
      </c>
      <c r="AP584" t="s">
        <v>90</v>
      </c>
      <c r="AQ584" t="s">
        <v>90</v>
      </c>
      <c r="AR584" t="s">
        <v>90</v>
      </c>
      <c r="AS584" t="s">
        <v>90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1367</v>
      </c>
      <c r="BG584">
        <v>6</v>
      </c>
      <c r="BH584" t="s">
        <v>94</v>
      </c>
    </row>
    <row r="585" spans="1:60">
      <c r="A585" t="s">
        <v>1431</v>
      </c>
      <c r="B585" t="s">
        <v>82</v>
      </c>
      <c r="C585" t="s">
        <v>1432</v>
      </c>
      <c r="D585" t="s">
        <v>84</v>
      </c>
      <c r="E585" s="2" t="str">
        <f>HYPERLINK("capsilon://?command=openfolder&amp;siteaddress=FAM.docvelocity-na8.net&amp;folderid=FXDD14D041-568B-2B56-810F-07A9A86748D3","FX22036834")</f>
        <v>FX22036834</v>
      </c>
      <c r="F585" t="s">
        <v>19</v>
      </c>
      <c r="G585" t="s">
        <v>19</v>
      </c>
      <c r="H585" t="s">
        <v>85</v>
      </c>
      <c r="I585" t="s">
        <v>1433</v>
      </c>
      <c r="J585">
        <v>47</v>
      </c>
      <c r="K585" t="s">
        <v>87</v>
      </c>
      <c r="L585" t="s">
        <v>88</v>
      </c>
      <c r="M585" t="s">
        <v>89</v>
      </c>
      <c r="N585">
        <v>2</v>
      </c>
      <c r="O585" s="1">
        <v>44743.3908912037</v>
      </c>
      <c r="P585" s="1">
        <v>44743.455300925925</v>
      </c>
      <c r="Q585">
        <v>5242</v>
      </c>
      <c r="R585">
        <v>323</v>
      </c>
      <c r="S585" t="b">
        <v>0</v>
      </c>
      <c r="T585" t="s">
        <v>90</v>
      </c>
      <c r="U585" t="b">
        <v>0</v>
      </c>
      <c r="V585" t="s">
        <v>183</v>
      </c>
      <c r="W585" s="1">
        <v>44743.39880787037</v>
      </c>
      <c r="X585">
        <v>191</v>
      </c>
      <c r="Y585">
        <v>42</v>
      </c>
      <c r="Z585">
        <v>0</v>
      </c>
      <c r="AA585">
        <v>42</v>
      </c>
      <c r="AB585">
        <v>0</v>
      </c>
      <c r="AC585">
        <v>3</v>
      </c>
      <c r="AD585">
        <v>5</v>
      </c>
      <c r="AE585">
        <v>0</v>
      </c>
      <c r="AF585">
        <v>0</v>
      </c>
      <c r="AG585">
        <v>0</v>
      </c>
      <c r="AH585" t="s">
        <v>193</v>
      </c>
      <c r="AI585" s="1">
        <v>44743.455300925925</v>
      </c>
      <c r="AJ585">
        <v>132</v>
      </c>
      <c r="AK585">
        <v>1</v>
      </c>
      <c r="AL585">
        <v>0</v>
      </c>
      <c r="AM585">
        <v>1</v>
      </c>
      <c r="AN585">
        <v>0</v>
      </c>
      <c r="AO585">
        <v>1</v>
      </c>
      <c r="AP585">
        <v>4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288</v>
      </c>
      <c r="BG585">
        <v>92</v>
      </c>
      <c r="BH585" t="s">
        <v>94</v>
      </c>
    </row>
    <row r="586" spans="1:60">
      <c r="A586" t="s">
        <v>1434</v>
      </c>
      <c r="B586" t="s">
        <v>82</v>
      </c>
      <c r="C586" t="s">
        <v>1429</v>
      </c>
      <c r="D586" t="s">
        <v>84</v>
      </c>
      <c r="E586" s="2" t="str">
        <f>HYPERLINK("capsilon://?command=openfolder&amp;siteaddress=FAM.docvelocity-na8.net&amp;folderid=FX510E410C-C720-D416-199F-EF41E2EE57E0","FX22014701")</f>
        <v>FX22014701</v>
      </c>
      <c r="F586" t="s">
        <v>19</v>
      </c>
      <c r="G586" t="s">
        <v>19</v>
      </c>
      <c r="H586" t="s">
        <v>85</v>
      </c>
      <c r="I586" t="s">
        <v>1430</v>
      </c>
      <c r="J586">
        <v>135</v>
      </c>
      <c r="K586" t="s">
        <v>87</v>
      </c>
      <c r="L586" t="s">
        <v>88</v>
      </c>
      <c r="M586" t="s">
        <v>89</v>
      </c>
      <c r="N586">
        <v>2</v>
      </c>
      <c r="O586" s="1">
        <v>44770.70103009259</v>
      </c>
      <c r="P586" s="1">
        <v>44770.72928240741</v>
      </c>
      <c r="Q586">
        <v>1825</v>
      </c>
      <c r="R586">
        <v>616</v>
      </c>
      <c r="S586" t="b">
        <v>0</v>
      </c>
      <c r="T586" t="s">
        <v>90</v>
      </c>
      <c r="U586" t="b">
        <v>1</v>
      </c>
      <c r="V586" t="s">
        <v>121</v>
      </c>
      <c r="W586" s="1">
        <v>44770.704131944447</v>
      </c>
      <c r="X586">
        <v>254</v>
      </c>
      <c r="Y586">
        <v>132</v>
      </c>
      <c r="Z586">
        <v>0</v>
      </c>
      <c r="AA586">
        <v>132</v>
      </c>
      <c r="AB586">
        <v>0</v>
      </c>
      <c r="AC586">
        <v>12</v>
      </c>
      <c r="AD586">
        <v>3</v>
      </c>
      <c r="AE586">
        <v>0</v>
      </c>
      <c r="AF586">
        <v>0</v>
      </c>
      <c r="AG586">
        <v>0</v>
      </c>
      <c r="AH586" t="s">
        <v>309</v>
      </c>
      <c r="AI586" s="1">
        <v>44770.72928240741</v>
      </c>
      <c r="AJ586">
        <v>362</v>
      </c>
      <c r="AK586">
        <v>2</v>
      </c>
      <c r="AL586">
        <v>0</v>
      </c>
      <c r="AM586">
        <v>2</v>
      </c>
      <c r="AN586">
        <v>0</v>
      </c>
      <c r="AO586">
        <v>2</v>
      </c>
      <c r="AP586">
        <v>1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1367</v>
      </c>
      <c r="BG586">
        <v>40</v>
      </c>
      <c r="BH586" t="s">
        <v>94</v>
      </c>
    </row>
    <row r="587" spans="1:60">
      <c r="A587" t="s">
        <v>1435</v>
      </c>
      <c r="B587" t="s">
        <v>82</v>
      </c>
      <c r="C587" t="s">
        <v>1406</v>
      </c>
      <c r="D587" t="s">
        <v>84</v>
      </c>
      <c r="E587" s="2" t="str">
        <f>HYPERLINK("capsilon://?command=openfolder&amp;siteaddress=FAM.docvelocity-na8.net&amp;folderid=FXC3F533F8-4CE7-A902-3555-3591A105F612","FX2110391")</f>
        <v>FX2110391</v>
      </c>
      <c r="F587" t="s">
        <v>19</v>
      </c>
      <c r="G587" t="s">
        <v>19</v>
      </c>
      <c r="H587" t="s">
        <v>85</v>
      </c>
      <c r="I587" t="s">
        <v>1436</v>
      </c>
      <c r="J587">
        <v>68</v>
      </c>
      <c r="K587" t="s">
        <v>87</v>
      </c>
      <c r="L587" t="s">
        <v>88</v>
      </c>
      <c r="M587" t="s">
        <v>89</v>
      </c>
      <c r="N587">
        <v>2</v>
      </c>
      <c r="O587" s="1">
        <v>44770.702939814815</v>
      </c>
      <c r="P587" s="1">
        <v>44770.733067129629</v>
      </c>
      <c r="Q587">
        <v>2113</v>
      </c>
      <c r="R587">
        <v>490</v>
      </c>
      <c r="S587" t="b">
        <v>0</v>
      </c>
      <c r="T587" t="s">
        <v>90</v>
      </c>
      <c r="U587" t="b">
        <v>0</v>
      </c>
      <c r="V587" t="s">
        <v>128</v>
      </c>
      <c r="W587" s="1">
        <v>44770.714432870373</v>
      </c>
      <c r="X587">
        <v>153</v>
      </c>
      <c r="Y587">
        <v>56</v>
      </c>
      <c r="Z587">
        <v>0</v>
      </c>
      <c r="AA587">
        <v>56</v>
      </c>
      <c r="AB587">
        <v>0</v>
      </c>
      <c r="AC587">
        <v>11</v>
      </c>
      <c r="AD587">
        <v>12</v>
      </c>
      <c r="AE587">
        <v>0</v>
      </c>
      <c r="AF587">
        <v>0</v>
      </c>
      <c r="AG587">
        <v>0</v>
      </c>
      <c r="AH587" t="s">
        <v>309</v>
      </c>
      <c r="AI587" s="1">
        <v>44770.733067129629</v>
      </c>
      <c r="AJ587">
        <v>326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12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1367</v>
      </c>
      <c r="BG587">
        <v>43</v>
      </c>
      <c r="BH587" t="s">
        <v>94</v>
      </c>
    </row>
    <row r="588" spans="1:60">
      <c r="A588" t="s">
        <v>1437</v>
      </c>
      <c r="B588" t="s">
        <v>82</v>
      </c>
      <c r="C588" t="s">
        <v>1406</v>
      </c>
      <c r="D588" t="s">
        <v>84</v>
      </c>
      <c r="E588" s="2" t="str">
        <f>HYPERLINK("capsilon://?command=openfolder&amp;siteaddress=FAM.docvelocity-na8.net&amp;folderid=FXC3F533F8-4CE7-A902-3555-3591A105F612","FX2110391")</f>
        <v>FX2110391</v>
      </c>
      <c r="F588" t="s">
        <v>19</v>
      </c>
      <c r="G588" t="s">
        <v>19</v>
      </c>
      <c r="H588" t="s">
        <v>85</v>
      </c>
      <c r="I588" t="s">
        <v>1438</v>
      </c>
      <c r="J588">
        <v>44</v>
      </c>
      <c r="K588" t="s">
        <v>87</v>
      </c>
      <c r="L588" t="s">
        <v>88</v>
      </c>
      <c r="M588" t="s">
        <v>89</v>
      </c>
      <c r="N588">
        <v>2</v>
      </c>
      <c r="O588" s="1">
        <v>44770.703055555554</v>
      </c>
      <c r="P588" s="1">
        <v>44770.731747685182</v>
      </c>
      <c r="Q588">
        <v>2259</v>
      </c>
      <c r="R588">
        <v>220</v>
      </c>
      <c r="S588" t="b">
        <v>0</v>
      </c>
      <c r="T588" t="s">
        <v>90</v>
      </c>
      <c r="U588" t="b">
        <v>0</v>
      </c>
      <c r="V588" t="s">
        <v>128</v>
      </c>
      <c r="W588" s="1">
        <v>44770.715497685182</v>
      </c>
      <c r="X588">
        <v>91</v>
      </c>
      <c r="Y588">
        <v>44</v>
      </c>
      <c r="Z588">
        <v>0</v>
      </c>
      <c r="AA588">
        <v>44</v>
      </c>
      <c r="AB588">
        <v>0</v>
      </c>
      <c r="AC588">
        <v>10</v>
      </c>
      <c r="AD588">
        <v>0</v>
      </c>
      <c r="AE588">
        <v>0</v>
      </c>
      <c r="AF588">
        <v>0</v>
      </c>
      <c r="AG588">
        <v>0</v>
      </c>
      <c r="AH588" t="s">
        <v>130</v>
      </c>
      <c r="AI588" s="1">
        <v>44770.731747685182</v>
      </c>
      <c r="AJ588">
        <v>129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1367</v>
      </c>
      <c r="BG588">
        <v>41</v>
      </c>
      <c r="BH588" t="s">
        <v>94</v>
      </c>
    </row>
    <row r="589" spans="1:60">
      <c r="A589" t="s">
        <v>1439</v>
      </c>
      <c r="B589" t="s">
        <v>82</v>
      </c>
      <c r="C589" t="s">
        <v>995</v>
      </c>
      <c r="D589" t="s">
        <v>84</v>
      </c>
      <c r="E589" s="2" t="str">
        <f>HYPERLINK("capsilon://?command=openfolder&amp;siteaddress=FAM.docvelocity-na8.net&amp;folderid=FX508029D9-18CE-1767-3841-2682608DF96F","FX2207325")</f>
        <v>FX2207325</v>
      </c>
      <c r="F589" t="s">
        <v>19</v>
      </c>
      <c r="G589" t="s">
        <v>19</v>
      </c>
      <c r="H589" t="s">
        <v>85</v>
      </c>
      <c r="I589" t="s">
        <v>1440</v>
      </c>
      <c r="J589">
        <v>67</v>
      </c>
      <c r="K589" t="s">
        <v>87</v>
      </c>
      <c r="L589" t="s">
        <v>88</v>
      </c>
      <c r="M589" t="s">
        <v>89</v>
      </c>
      <c r="N589">
        <v>2</v>
      </c>
      <c r="O589" s="1">
        <v>44770.708368055559</v>
      </c>
      <c r="P589" s="1">
        <v>44770.736805555556</v>
      </c>
      <c r="Q589">
        <v>1924</v>
      </c>
      <c r="R589">
        <v>533</v>
      </c>
      <c r="S589" t="b">
        <v>0</v>
      </c>
      <c r="T589" t="s">
        <v>90</v>
      </c>
      <c r="U589" t="b">
        <v>0</v>
      </c>
      <c r="V589" t="s">
        <v>128</v>
      </c>
      <c r="W589" s="1">
        <v>44770.716631944444</v>
      </c>
      <c r="X589">
        <v>97</v>
      </c>
      <c r="Y589">
        <v>52</v>
      </c>
      <c r="Z589">
        <v>0</v>
      </c>
      <c r="AA589">
        <v>52</v>
      </c>
      <c r="AB589">
        <v>0</v>
      </c>
      <c r="AC589">
        <v>9</v>
      </c>
      <c r="AD589">
        <v>15</v>
      </c>
      <c r="AE589">
        <v>0</v>
      </c>
      <c r="AF589">
        <v>0</v>
      </c>
      <c r="AG589">
        <v>0</v>
      </c>
      <c r="AH589" t="s">
        <v>130</v>
      </c>
      <c r="AI589" s="1">
        <v>44770.736805555556</v>
      </c>
      <c r="AJ589">
        <v>436</v>
      </c>
      <c r="AK589">
        <v>3</v>
      </c>
      <c r="AL589">
        <v>0</v>
      </c>
      <c r="AM589">
        <v>3</v>
      </c>
      <c r="AN589">
        <v>0</v>
      </c>
      <c r="AO589">
        <v>3</v>
      </c>
      <c r="AP589">
        <v>12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1367</v>
      </c>
      <c r="BG589">
        <v>40</v>
      </c>
      <c r="BH589" t="s">
        <v>94</v>
      </c>
    </row>
    <row r="590" spans="1:60">
      <c r="A590" t="s">
        <v>1441</v>
      </c>
      <c r="B590" t="s">
        <v>82</v>
      </c>
      <c r="C590" t="s">
        <v>1432</v>
      </c>
      <c r="D590" t="s">
        <v>84</v>
      </c>
      <c r="E590" s="2" t="str">
        <f>HYPERLINK("capsilon://?command=openfolder&amp;siteaddress=FAM.docvelocity-na8.net&amp;folderid=FXDD14D041-568B-2B56-810F-07A9A86748D3","FX22036834")</f>
        <v>FX22036834</v>
      </c>
      <c r="F590" t="s">
        <v>19</v>
      </c>
      <c r="G590" t="s">
        <v>19</v>
      </c>
      <c r="H590" t="s">
        <v>85</v>
      </c>
      <c r="I590" t="s">
        <v>1442</v>
      </c>
      <c r="J590">
        <v>47</v>
      </c>
      <c r="K590" t="s">
        <v>87</v>
      </c>
      <c r="L590" t="s">
        <v>88</v>
      </c>
      <c r="M590" t="s">
        <v>89</v>
      </c>
      <c r="N590">
        <v>2</v>
      </c>
      <c r="O590" s="1">
        <v>44743.391053240739</v>
      </c>
      <c r="P590" s="1">
        <v>44743.456018518518</v>
      </c>
      <c r="Q590">
        <v>5452</v>
      </c>
      <c r="R590">
        <v>161</v>
      </c>
      <c r="S590" t="b">
        <v>0</v>
      </c>
      <c r="T590" t="s">
        <v>90</v>
      </c>
      <c r="U590" t="b">
        <v>0</v>
      </c>
      <c r="V590" t="s">
        <v>183</v>
      </c>
      <c r="W590" s="1">
        <v>44743.399953703702</v>
      </c>
      <c r="X590">
        <v>99</v>
      </c>
      <c r="Y590">
        <v>42</v>
      </c>
      <c r="Z590">
        <v>0</v>
      </c>
      <c r="AA590">
        <v>42</v>
      </c>
      <c r="AB590">
        <v>0</v>
      </c>
      <c r="AC590">
        <v>3</v>
      </c>
      <c r="AD590">
        <v>5</v>
      </c>
      <c r="AE590">
        <v>0</v>
      </c>
      <c r="AF590">
        <v>0</v>
      </c>
      <c r="AG590">
        <v>0</v>
      </c>
      <c r="AH590" t="s">
        <v>193</v>
      </c>
      <c r="AI590" s="1">
        <v>44743.456018518518</v>
      </c>
      <c r="AJ590">
        <v>62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5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288</v>
      </c>
      <c r="BG590">
        <v>93</v>
      </c>
      <c r="BH590" t="s">
        <v>94</v>
      </c>
    </row>
    <row r="591" spans="1:60">
      <c r="A591" t="s">
        <v>1443</v>
      </c>
      <c r="B591" t="s">
        <v>82</v>
      </c>
      <c r="C591" t="s">
        <v>1444</v>
      </c>
      <c r="D591" t="s">
        <v>84</v>
      </c>
      <c r="E591" s="2" t="str">
        <f>HYPERLINK("capsilon://?command=openfolder&amp;siteaddress=FAM.docvelocity-na8.net&amp;folderid=FX5FEBDC05-0024-B252-DE14-9C60EC62569D","FX22077007")</f>
        <v>FX22077007</v>
      </c>
      <c r="F591" t="s">
        <v>19</v>
      </c>
      <c r="G591" t="s">
        <v>19</v>
      </c>
      <c r="H591" t="s">
        <v>85</v>
      </c>
      <c r="I591" t="s">
        <v>1445</v>
      </c>
      <c r="J591">
        <v>0</v>
      </c>
      <c r="K591" t="s">
        <v>87</v>
      </c>
      <c r="L591" t="s">
        <v>88</v>
      </c>
      <c r="M591" t="s">
        <v>89</v>
      </c>
      <c r="N591">
        <v>1</v>
      </c>
      <c r="O591" s="1">
        <v>44770.864444444444</v>
      </c>
      <c r="P591" s="1">
        <v>44770.916180555556</v>
      </c>
      <c r="Q591">
        <v>4350</v>
      </c>
      <c r="R591">
        <v>120</v>
      </c>
      <c r="S591" t="b">
        <v>0</v>
      </c>
      <c r="T591" t="s">
        <v>90</v>
      </c>
      <c r="U591" t="b">
        <v>0</v>
      </c>
      <c r="V591" t="s">
        <v>301</v>
      </c>
      <c r="W591" s="1">
        <v>44770.916180555556</v>
      </c>
      <c r="X591">
        <v>120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37</v>
      </c>
      <c r="AF591">
        <v>0</v>
      </c>
      <c r="AG591">
        <v>4</v>
      </c>
      <c r="AH591" t="s">
        <v>90</v>
      </c>
      <c r="AI591" t="s">
        <v>90</v>
      </c>
      <c r="AJ591" t="s">
        <v>90</v>
      </c>
      <c r="AK591" t="s">
        <v>90</v>
      </c>
      <c r="AL591" t="s">
        <v>90</v>
      </c>
      <c r="AM591" t="s">
        <v>90</v>
      </c>
      <c r="AN591" t="s">
        <v>90</v>
      </c>
      <c r="AO591" t="s">
        <v>90</v>
      </c>
      <c r="AP591" t="s">
        <v>90</v>
      </c>
      <c r="AQ591" t="s">
        <v>90</v>
      </c>
      <c r="AR591" t="s">
        <v>90</v>
      </c>
      <c r="AS591" t="s">
        <v>90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1367</v>
      </c>
      <c r="BG591">
        <v>74</v>
      </c>
      <c r="BH591" t="s">
        <v>94</v>
      </c>
    </row>
    <row r="592" spans="1:60">
      <c r="A592" t="s">
        <v>1446</v>
      </c>
      <c r="B592" t="s">
        <v>82</v>
      </c>
      <c r="C592" t="s">
        <v>1444</v>
      </c>
      <c r="D592" t="s">
        <v>84</v>
      </c>
      <c r="E592" s="2" t="str">
        <f>HYPERLINK("capsilon://?command=openfolder&amp;siteaddress=FAM.docvelocity-na8.net&amp;folderid=FX5FEBDC05-0024-B252-DE14-9C60EC62569D","FX22077007")</f>
        <v>FX22077007</v>
      </c>
      <c r="F592" t="s">
        <v>19</v>
      </c>
      <c r="G592" t="s">
        <v>19</v>
      </c>
      <c r="H592" t="s">
        <v>85</v>
      </c>
      <c r="I592" t="s">
        <v>1445</v>
      </c>
      <c r="J592">
        <v>0</v>
      </c>
      <c r="K592" t="s">
        <v>87</v>
      </c>
      <c r="L592" t="s">
        <v>88</v>
      </c>
      <c r="M592" t="s">
        <v>89</v>
      </c>
      <c r="N592">
        <v>2</v>
      </c>
      <c r="O592" s="1">
        <v>44770.916574074072</v>
      </c>
      <c r="P592" s="1">
        <v>44770.987893518519</v>
      </c>
      <c r="Q592">
        <v>2356</v>
      </c>
      <c r="R592">
        <v>3806</v>
      </c>
      <c r="S592" t="b">
        <v>0</v>
      </c>
      <c r="T592" t="s">
        <v>90</v>
      </c>
      <c r="U592" t="b">
        <v>1</v>
      </c>
      <c r="V592" t="s">
        <v>301</v>
      </c>
      <c r="W592" s="1">
        <v>44770.977638888886</v>
      </c>
      <c r="X592">
        <v>3271</v>
      </c>
      <c r="Y592">
        <v>112</v>
      </c>
      <c r="Z592">
        <v>0</v>
      </c>
      <c r="AA592">
        <v>112</v>
      </c>
      <c r="AB592">
        <v>37</v>
      </c>
      <c r="AC592">
        <v>69</v>
      </c>
      <c r="AD592">
        <v>-112</v>
      </c>
      <c r="AE592">
        <v>0</v>
      </c>
      <c r="AF592">
        <v>0</v>
      </c>
      <c r="AG592">
        <v>0</v>
      </c>
      <c r="AH592" t="s">
        <v>747</v>
      </c>
      <c r="AI592" s="1">
        <v>44770.987893518519</v>
      </c>
      <c r="AJ592">
        <v>535</v>
      </c>
      <c r="AK592">
        <v>10</v>
      </c>
      <c r="AL592">
        <v>0</v>
      </c>
      <c r="AM592">
        <v>10</v>
      </c>
      <c r="AN592">
        <v>37</v>
      </c>
      <c r="AO592">
        <v>11</v>
      </c>
      <c r="AP592">
        <v>-122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1367</v>
      </c>
      <c r="BG592">
        <v>102</v>
      </c>
      <c r="BH592" t="s">
        <v>94</v>
      </c>
    </row>
    <row r="593" spans="1:60">
      <c r="A593" t="s">
        <v>1447</v>
      </c>
      <c r="B593" t="s">
        <v>82</v>
      </c>
      <c r="C593" t="s">
        <v>1448</v>
      </c>
      <c r="D593" t="s">
        <v>84</v>
      </c>
      <c r="E593" s="2" t="str">
        <f>HYPERLINK("capsilon://?command=openfolder&amp;siteaddress=FAM.docvelocity-na8.net&amp;folderid=FX3E742CB5-6AA6-2F32-6C73-89AD700D2FA6","FX220411336")</f>
        <v>FX220411336</v>
      </c>
      <c r="F593" t="s">
        <v>19</v>
      </c>
      <c r="G593" t="s">
        <v>19</v>
      </c>
      <c r="H593" t="s">
        <v>85</v>
      </c>
      <c r="I593" t="s">
        <v>1449</v>
      </c>
      <c r="J593">
        <v>30</v>
      </c>
      <c r="K593" t="s">
        <v>87</v>
      </c>
      <c r="L593" t="s">
        <v>88</v>
      </c>
      <c r="M593" t="s">
        <v>89</v>
      </c>
      <c r="N593">
        <v>2</v>
      </c>
      <c r="O593" s="1">
        <v>44747.66207175926</v>
      </c>
      <c r="P593" s="1">
        <v>44747.788194444445</v>
      </c>
      <c r="Q593">
        <v>10763</v>
      </c>
      <c r="R593">
        <v>134</v>
      </c>
      <c r="S593" t="b">
        <v>0</v>
      </c>
      <c r="T593" t="s">
        <v>90</v>
      </c>
      <c r="U593" t="b">
        <v>0</v>
      </c>
      <c r="V593" t="s">
        <v>128</v>
      </c>
      <c r="W593" s="1">
        <v>44747.683842592596</v>
      </c>
      <c r="X593">
        <v>60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21</v>
      </c>
      <c r="AE593">
        <v>0</v>
      </c>
      <c r="AF593">
        <v>0</v>
      </c>
      <c r="AG593">
        <v>0</v>
      </c>
      <c r="AH593" t="s">
        <v>1106</v>
      </c>
      <c r="AI593" s="1">
        <v>44747.788194444445</v>
      </c>
      <c r="AJ593">
        <v>62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21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914</v>
      </c>
      <c r="BG593">
        <v>181</v>
      </c>
      <c r="BH593" t="s">
        <v>275</v>
      </c>
    </row>
    <row r="594" spans="1:60">
      <c r="A594" t="s">
        <v>1450</v>
      </c>
      <c r="B594" t="s">
        <v>82</v>
      </c>
      <c r="C594" t="s">
        <v>1451</v>
      </c>
      <c r="D594" t="s">
        <v>84</v>
      </c>
      <c r="E594" s="2" t="str">
        <f>HYPERLINK("capsilon://?command=openfolder&amp;siteaddress=FAM.docvelocity-na8.net&amp;folderid=FX96C9A77C-C503-7F5A-E0DA-5A99EDFC9C4F","FX22076040")</f>
        <v>FX22076040</v>
      </c>
      <c r="F594" t="s">
        <v>19</v>
      </c>
      <c r="G594" t="s">
        <v>19</v>
      </c>
      <c r="H594" t="s">
        <v>85</v>
      </c>
      <c r="I594" t="s">
        <v>1452</v>
      </c>
      <c r="J594">
        <v>30</v>
      </c>
      <c r="K594" t="s">
        <v>87</v>
      </c>
      <c r="L594" t="s">
        <v>88</v>
      </c>
      <c r="M594" t="s">
        <v>89</v>
      </c>
      <c r="N594">
        <v>2</v>
      </c>
      <c r="O594" s="1">
        <v>44771.400173611109</v>
      </c>
      <c r="P594" s="1">
        <v>44771.430393518516</v>
      </c>
      <c r="Q594">
        <v>2409</v>
      </c>
      <c r="R594">
        <v>202</v>
      </c>
      <c r="S594" t="b">
        <v>0</v>
      </c>
      <c r="T594" t="s">
        <v>90</v>
      </c>
      <c r="U594" t="b">
        <v>0</v>
      </c>
      <c r="V594" t="s">
        <v>183</v>
      </c>
      <c r="W594" s="1">
        <v>44771.417893518519</v>
      </c>
      <c r="X594">
        <v>72</v>
      </c>
      <c r="Y594">
        <v>10</v>
      </c>
      <c r="Z594">
        <v>0</v>
      </c>
      <c r="AA594">
        <v>10</v>
      </c>
      <c r="AB594">
        <v>0</v>
      </c>
      <c r="AC594">
        <v>1</v>
      </c>
      <c r="AD594">
        <v>20</v>
      </c>
      <c r="AE594">
        <v>0</v>
      </c>
      <c r="AF594">
        <v>0</v>
      </c>
      <c r="AG594">
        <v>0</v>
      </c>
      <c r="AH594" t="s">
        <v>486</v>
      </c>
      <c r="AI594" s="1">
        <v>44771.430393518516</v>
      </c>
      <c r="AJ594">
        <v>130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20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1453</v>
      </c>
      <c r="BG594">
        <v>43</v>
      </c>
      <c r="BH594" t="s">
        <v>94</v>
      </c>
    </row>
    <row r="595" spans="1:60">
      <c r="A595" t="s">
        <v>1454</v>
      </c>
      <c r="B595" t="s">
        <v>82</v>
      </c>
      <c r="C595" t="s">
        <v>1455</v>
      </c>
      <c r="D595" t="s">
        <v>84</v>
      </c>
      <c r="E595" s="2" t="str">
        <f>HYPERLINK("capsilon://?command=openfolder&amp;siteaddress=FAM.docvelocity-na8.net&amp;folderid=FX88BD2B3C-00BC-4FF4-07BB-7B06F83E1E9E","FX22075647")</f>
        <v>FX22075647</v>
      </c>
      <c r="F595" t="s">
        <v>19</v>
      </c>
      <c r="G595" t="s">
        <v>19</v>
      </c>
      <c r="H595" t="s">
        <v>85</v>
      </c>
      <c r="I595" t="s">
        <v>1456</v>
      </c>
      <c r="J595">
        <v>30</v>
      </c>
      <c r="K595" t="s">
        <v>87</v>
      </c>
      <c r="L595" t="s">
        <v>88</v>
      </c>
      <c r="M595" t="s">
        <v>89</v>
      </c>
      <c r="N595">
        <v>2</v>
      </c>
      <c r="O595" s="1">
        <v>44771.442280092589</v>
      </c>
      <c r="P595" s="1">
        <v>44771.458634259259</v>
      </c>
      <c r="Q595">
        <v>1287</v>
      </c>
      <c r="R595">
        <v>126</v>
      </c>
      <c r="S595" t="b">
        <v>0</v>
      </c>
      <c r="T595" t="s">
        <v>90</v>
      </c>
      <c r="U595" t="b">
        <v>0</v>
      </c>
      <c r="V595" t="s">
        <v>188</v>
      </c>
      <c r="W595" s="1">
        <v>44771.454108796293</v>
      </c>
      <c r="X595">
        <v>66</v>
      </c>
      <c r="Y595">
        <v>10</v>
      </c>
      <c r="Z595">
        <v>0</v>
      </c>
      <c r="AA595">
        <v>10</v>
      </c>
      <c r="AB595">
        <v>0</v>
      </c>
      <c r="AC595">
        <v>1</v>
      </c>
      <c r="AD595">
        <v>20</v>
      </c>
      <c r="AE595">
        <v>0</v>
      </c>
      <c r="AF595">
        <v>0</v>
      </c>
      <c r="AG595">
        <v>0</v>
      </c>
      <c r="AH595" t="s">
        <v>486</v>
      </c>
      <c r="AI595" s="1">
        <v>44771.458634259259</v>
      </c>
      <c r="AJ595">
        <v>60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20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1453</v>
      </c>
      <c r="BG595">
        <v>23</v>
      </c>
      <c r="BH595" t="s">
        <v>94</v>
      </c>
    </row>
    <row r="596" spans="1:60">
      <c r="A596" t="s">
        <v>1457</v>
      </c>
      <c r="B596" t="s">
        <v>82</v>
      </c>
      <c r="C596" t="s">
        <v>1448</v>
      </c>
      <c r="D596" t="s">
        <v>84</v>
      </c>
      <c r="E596" s="2" t="str">
        <f>HYPERLINK("capsilon://?command=openfolder&amp;siteaddress=FAM.docvelocity-na8.net&amp;folderid=FX3E742CB5-6AA6-2F32-6C73-89AD700D2FA6","FX220411336")</f>
        <v>FX220411336</v>
      </c>
      <c r="F596" t="s">
        <v>19</v>
      </c>
      <c r="G596" t="s">
        <v>19</v>
      </c>
      <c r="H596" t="s">
        <v>85</v>
      </c>
      <c r="I596" t="s">
        <v>1458</v>
      </c>
      <c r="J596">
        <v>21</v>
      </c>
      <c r="K596" t="s">
        <v>87</v>
      </c>
      <c r="L596" t="s">
        <v>88</v>
      </c>
      <c r="M596" t="s">
        <v>89</v>
      </c>
      <c r="N596">
        <v>2</v>
      </c>
      <c r="O596" s="1">
        <v>44747.674687500003</v>
      </c>
      <c r="P596" s="1">
        <v>44747.788819444446</v>
      </c>
      <c r="Q596">
        <v>9769</v>
      </c>
      <c r="R596">
        <v>92</v>
      </c>
      <c r="S596" t="b">
        <v>0</v>
      </c>
      <c r="T596" t="s">
        <v>90</v>
      </c>
      <c r="U596" t="b">
        <v>0</v>
      </c>
      <c r="V596" t="s">
        <v>128</v>
      </c>
      <c r="W596" s="1">
        <v>44747.68414351852</v>
      </c>
      <c r="X596">
        <v>25</v>
      </c>
      <c r="Y596">
        <v>0</v>
      </c>
      <c r="Z596">
        <v>0</v>
      </c>
      <c r="AA596">
        <v>0</v>
      </c>
      <c r="AB596">
        <v>9</v>
      </c>
      <c r="AC596">
        <v>0</v>
      </c>
      <c r="AD596">
        <v>21</v>
      </c>
      <c r="AE596">
        <v>0</v>
      </c>
      <c r="AF596">
        <v>0</v>
      </c>
      <c r="AG596">
        <v>0</v>
      </c>
      <c r="AH596" t="s">
        <v>1106</v>
      </c>
      <c r="AI596" s="1">
        <v>44747.788819444446</v>
      </c>
      <c r="AJ596">
        <v>53</v>
      </c>
      <c r="AK596">
        <v>0</v>
      </c>
      <c r="AL596">
        <v>0</v>
      </c>
      <c r="AM596">
        <v>0</v>
      </c>
      <c r="AN596">
        <v>9</v>
      </c>
      <c r="AO596">
        <v>0</v>
      </c>
      <c r="AP596">
        <v>21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914</v>
      </c>
      <c r="BG596">
        <v>164</v>
      </c>
      <c r="BH596" t="s">
        <v>275</v>
      </c>
    </row>
    <row r="597" spans="1:60">
      <c r="A597" t="s">
        <v>1459</v>
      </c>
      <c r="B597" t="s">
        <v>82</v>
      </c>
      <c r="C597" t="s">
        <v>1460</v>
      </c>
      <c r="D597" t="s">
        <v>84</v>
      </c>
      <c r="E597" s="2" t="str">
        <f>HYPERLINK("capsilon://?command=openfolder&amp;siteaddress=FAM.docvelocity-na8.net&amp;folderid=FXC15CAEE6-D6FA-D0BD-D6F1-D557306A486D","FX2207175")</f>
        <v>FX2207175</v>
      </c>
      <c r="F597" t="s">
        <v>19</v>
      </c>
      <c r="G597" t="s">
        <v>19</v>
      </c>
      <c r="H597" t="s">
        <v>85</v>
      </c>
      <c r="I597" t="s">
        <v>1461</v>
      </c>
      <c r="J597">
        <v>28</v>
      </c>
      <c r="K597" t="s">
        <v>87</v>
      </c>
      <c r="L597" t="s">
        <v>88</v>
      </c>
      <c r="M597" t="s">
        <v>89</v>
      </c>
      <c r="N597">
        <v>2</v>
      </c>
      <c r="O597" s="1">
        <v>44771.518750000003</v>
      </c>
      <c r="P597" s="1">
        <v>44771.547280092593</v>
      </c>
      <c r="Q597">
        <v>2191</v>
      </c>
      <c r="R597">
        <v>274</v>
      </c>
      <c r="S597" t="b">
        <v>0</v>
      </c>
      <c r="T597" t="s">
        <v>90</v>
      </c>
      <c r="U597" t="b">
        <v>0</v>
      </c>
      <c r="V597" t="s">
        <v>1006</v>
      </c>
      <c r="W597" s="1">
        <v>44771.520960648151</v>
      </c>
      <c r="X597">
        <v>167</v>
      </c>
      <c r="Y597">
        <v>21</v>
      </c>
      <c r="Z597">
        <v>0</v>
      </c>
      <c r="AA597">
        <v>21</v>
      </c>
      <c r="AB597">
        <v>0</v>
      </c>
      <c r="AC597">
        <v>0</v>
      </c>
      <c r="AD597">
        <v>7</v>
      </c>
      <c r="AE597">
        <v>0</v>
      </c>
      <c r="AF597">
        <v>0</v>
      </c>
      <c r="AG597">
        <v>0</v>
      </c>
      <c r="AH597" t="s">
        <v>130</v>
      </c>
      <c r="AI597" s="1">
        <v>44771.547280092593</v>
      </c>
      <c r="AJ597">
        <v>107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1453</v>
      </c>
      <c r="BG597">
        <v>41</v>
      </c>
      <c r="BH597" t="s">
        <v>94</v>
      </c>
    </row>
    <row r="598" spans="1:60">
      <c r="A598" t="s">
        <v>1462</v>
      </c>
      <c r="B598" t="s">
        <v>82</v>
      </c>
      <c r="C598" t="s">
        <v>1179</v>
      </c>
      <c r="D598" t="s">
        <v>84</v>
      </c>
      <c r="E598" s="2" t="str">
        <f>HYPERLINK("capsilon://?command=openfolder&amp;siteaddress=FAM.docvelocity-na8.net&amp;folderid=FX7AA3C69E-B975-EFCD-24B4-6C8F471D069D","FX22071322")</f>
        <v>FX22071322</v>
      </c>
      <c r="F598" t="s">
        <v>19</v>
      </c>
      <c r="G598" t="s">
        <v>19</v>
      </c>
      <c r="H598" t="s">
        <v>85</v>
      </c>
      <c r="I598" t="s">
        <v>1463</v>
      </c>
      <c r="J598">
        <v>67</v>
      </c>
      <c r="K598" t="s">
        <v>87</v>
      </c>
      <c r="L598" t="s">
        <v>88</v>
      </c>
      <c r="M598" t="s">
        <v>89</v>
      </c>
      <c r="N598">
        <v>1</v>
      </c>
      <c r="O598" s="1">
        <v>44771.519513888888</v>
      </c>
      <c r="P598" s="1">
        <v>44771.532881944448</v>
      </c>
      <c r="Q598">
        <v>1042</v>
      </c>
      <c r="R598">
        <v>113</v>
      </c>
      <c r="S598" t="b">
        <v>0</v>
      </c>
      <c r="T598" t="s">
        <v>90</v>
      </c>
      <c r="U598" t="b">
        <v>0</v>
      </c>
      <c r="V598" t="s">
        <v>151</v>
      </c>
      <c r="W598" s="1">
        <v>44771.532881944448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67</v>
      </c>
      <c r="AE598">
        <v>52</v>
      </c>
      <c r="AF598">
        <v>0</v>
      </c>
      <c r="AG598">
        <v>2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1453</v>
      </c>
      <c r="BG598">
        <v>19</v>
      </c>
      <c r="BH598" t="s">
        <v>94</v>
      </c>
    </row>
    <row r="599" spans="1:60">
      <c r="A599" t="s">
        <v>1464</v>
      </c>
      <c r="B599" t="s">
        <v>82</v>
      </c>
      <c r="C599" t="s">
        <v>1179</v>
      </c>
      <c r="D599" t="s">
        <v>84</v>
      </c>
      <c r="E599" s="2" t="str">
        <f>HYPERLINK("capsilon://?command=openfolder&amp;siteaddress=FAM.docvelocity-na8.net&amp;folderid=FX7AA3C69E-B975-EFCD-24B4-6C8F471D069D","FX22071322")</f>
        <v>FX22071322</v>
      </c>
      <c r="F599" t="s">
        <v>19</v>
      </c>
      <c r="G599" t="s">
        <v>19</v>
      </c>
      <c r="H599" t="s">
        <v>85</v>
      </c>
      <c r="I599" t="s">
        <v>1463</v>
      </c>
      <c r="J599">
        <v>137</v>
      </c>
      <c r="K599" t="s">
        <v>87</v>
      </c>
      <c r="L599" t="s">
        <v>88</v>
      </c>
      <c r="M599" t="s">
        <v>89</v>
      </c>
      <c r="N599">
        <v>2</v>
      </c>
      <c r="O599" s="1">
        <v>44771.53429398148</v>
      </c>
      <c r="P599" s="1">
        <v>44771.612847222219</v>
      </c>
      <c r="Q599">
        <v>5060</v>
      </c>
      <c r="R599">
        <v>1727</v>
      </c>
      <c r="S599" t="b">
        <v>0</v>
      </c>
      <c r="T599" t="s">
        <v>90</v>
      </c>
      <c r="U599" t="b">
        <v>1</v>
      </c>
      <c r="V599" t="s">
        <v>1006</v>
      </c>
      <c r="W599" s="1">
        <v>44771.575416666667</v>
      </c>
      <c r="X599">
        <v>843</v>
      </c>
      <c r="Y599">
        <v>52</v>
      </c>
      <c r="Z599">
        <v>0</v>
      </c>
      <c r="AA599">
        <v>52</v>
      </c>
      <c r="AB599">
        <v>70</v>
      </c>
      <c r="AC599">
        <v>29</v>
      </c>
      <c r="AD599">
        <v>85</v>
      </c>
      <c r="AE599">
        <v>0</v>
      </c>
      <c r="AF599">
        <v>0</v>
      </c>
      <c r="AG599">
        <v>0</v>
      </c>
      <c r="AH599" t="s">
        <v>309</v>
      </c>
      <c r="AI599" s="1">
        <v>44771.612847222219</v>
      </c>
      <c r="AJ599">
        <v>817</v>
      </c>
      <c r="AK599">
        <v>6</v>
      </c>
      <c r="AL599">
        <v>0</v>
      </c>
      <c r="AM599">
        <v>6</v>
      </c>
      <c r="AN599">
        <v>70</v>
      </c>
      <c r="AO599">
        <v>6</v>
      </c>
      <c r="AP599">
        <v>79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1453</v>
      </c>
      <c r="BG599">
        <v>113</v>
      </c>
      <c r="BH599" t="s">
        <v>94</v>
      </c>
    </row>
    <row r="600" spans="1:60">
      <c r="A600" t="s">
        <v>1465</v>
      </c>
      <c r="B600" t="s">
        <v>82</v>
      </c>
      <c r="C600" t="s">
        <v>1466</v>
      </c>
      <c r="D600" t="s">
        <v>84</v>
      </c>
      <c r="E600" s="2" t="str">
        <f>HYPERLINK("capsilon://?command=openfolder&amp;siteaddress=FAM.docvelocity-na8.net&amp;folderid=FX3632958B-7A9B-85C0-12DF-45AD3A79E314","FX22064256")</f>
        <v>FX22064256</v>
      </c>
      <c r="F600" t="s">
        <v>19</v>
      </c>
      <c r="G600" t="s">
        <v>19</v>
      </c>
      <c r="H600" t="s">
        <v>85</v>
      </c>
      <c r="I600" t="s">
        <v>1467</v>
      </c>
      <c r="J600">
        <v>33</v>
      </c>
      <c r="K600" t="s">
        <v>87</v>
      </c>
      <c r="L600" t="s">
        <v>88</v>
      </c>
      <c r="M600" t="s">
        <v>89</v>
      </c>
      <c r="N600">
        <v>2</v>
      </c>
      <c r="O600" s="1">
        <v>44771.552777777775</v>
      </c>
      <c r="P600" s="1">
        <v>44771.609942129631</v>
      </c>
      <c r="Q600">
        <v>4813</v>
      </c>
      <c r="R600">
        <v>126</v>
      </c>
      <c r="S600" t="b">
        <v>0</v>
      </c>
      <c r="T600" t="s">
        <v>90</v>
      </c>
      <c r="U600" t="b">
        <v>0</v>
      </c>
      <c r="V600" t="s">
        <v>105</v>
      </c>
      <c r="W600" s="1">
        <v>44771.571666666663</v>
      </c>
      <c r="X600">
        <v>63</v>
      </c>
      <c r="Y600">
        <v>10</v>
      </c>
      <c r="Z600">
        <v>0</v>
      </c>
      <c r="AA600">
        <v>10</v>
      </c>
      <c r="AB600">
        <v>0</v>
      </c>
      <c r="AC600">
        <v>0</v>
      </c>
      <c r="AD600">
        <v>23</v>
      </c>
      <c r="AE600">
        <v>0</v>
      </c>
      <c r="AF600">
        <v>0</v>
      </c>
      <c r="AG600">
        <v>0</v>
      </c>
      <c r="AH600" t="s">
        <v>130</v>
      </c>
      <c r="AI600" s="1">
        <v>44771.609942129631</v>
      </c>
      <c r="AJ600">
        <v>63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23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1453</v>
      </c>
      <c r="BG600">
        <v>82</v>
      </c>
      <c r="BH600" t="s">
        <v>94</v>
      </c>
    </row>
    <row r="601" spans="1:60">
      <c r="A601" t="s">
        <v>1468</v>
      </c>
      <c r="B601" t="s">
        <v>82</v>
      </c>
      <c r="C601" t="s">
        <v>1469</v>
      </c>
      <c r="D601" t="s">
        <v>84</v>
      </c>
      <c r="E601" s="2" t="str">
        <f>HYPERLINK("capsilon://?command=openfolder&amp;siteaddress=FAM.docvelocity-na8.net&amp;folderid=FX9AA1BDBD-206B-436B-62D6-CFE911B84EF4","FX22072442")</f>
        <v>FX22072442</v>
      </c>
      <c r="F601" t="s">
        <v>19</v>
      </c>
      <c r="G601" t="s">
        <v>19</v>
      </c>
      <c r="H601" t="s">
        <v>85</v>
      </c>
      <c r="I601" t="s">
        <v>1470</v>
      </c>
      <c r="J601">
        <v>0</v>
      </c>
      <c r="K601" t="s">
        <v>87</v>
      </c>
      <c r="L601" t="s">
        <v>88</v>
      </c>
      <c r="M601" t="s">
        <v>89</v>
      </c>
      <c r="N601">
        <v>2</v>
      </c>
      <c r="O601" s="1">
        <v>44771.572638888887</v>
      </c>
      <c r="P601" s="1">
        <v>44771.611747685187</v>
      </c>
      <c r="Q601">
        <v>2941</v>
      </c>
      <c r="R601">
        <v>438</v>
      </c>
      <c r="S601" t="b">
        <v>0</v>
      </c>
      <c r="T601" t="s">
        <v>90</v>
      </c>
      <c r="U601" t="b">
        <v>0</v>
      </c>
      <c r="V601" t="s">
        <v>1006</v>
      </c>
      <c r="W601" s="1">
        <v>44771.578703703701</v>
      </c>
      <c r="X601">
        <v>283</v>
      </c>
      <c r="Y601">
        <v>37</v>
      </c>
      <c r="Z601">
        <v>0</v>
      </c>
      <c r="AA601">
        <v>37</v>
      </c>
      <c r="AB601">
        <v>0</v>
      </c>
      <c r="AC601">
        <v>29</v>
      </c>
      <c r="AD601">
        <v>-37</v>
      </c>
      <c r="AE601">
        <v>0</v>
      </c>
      <c r="AF601">
        <v>0</v>
      </c>
      <c r="AG601">
        <v>0</v>
      </c>
      <c r="AH601" t="s">
        <v>130</v>
      </c>
      <c r="AI601" s="1">
        <v>44771.611747685187</v>
      </c>
      <c r="AJ601">
        <v>155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-37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1453</v>
      </c>
      <c r="BG601">
        <v>56</v>
      </c>
      <c r="BH601" t="s">
        <v>94</v>
      </c>
    </row>
    <row r="602" spans="1:60">
      <c r="A602" t="s">
        <v>1471</v>
      </c>
      <c r="B602" t="s">
        <v>82</v>
      </c>
      <c r="C602" t="s">
        <v>456</v>
      </c>
      <c r="D602" t="s">
        <v>84</v>
      </c>
      <c r="E602" s="2" t="str">
        <f>HYPERLINK("capsilon://?command=openfolder&amp;siteaddress=FAM.docvelocity-na8.net&amp;folderid=FX6852DA7C-32B7-570F-5906-3A33C9D4DEDD","FX22049475")</f>
        <v>FX22049475</v>
      </c>
      <c r="F602" t="s">
        <v>19</v>
      </c>
      <c r="G602" t="s">
        <v>19</v>
      </c>
      <c r="H602" t="s">
        <v>85</v>
      </c>
      <c r="I602" t="s">
        <v>1472</v>
      </c>
      <c r="J602">
        <v>0</v>
      </c>
      <c r="K602" t="s">
        <v>87</v>
      </c>
      <c r="L602" t="s">
        <v>88</v>
      </c>
      <c r="M602" t="s">
        <v>89</v>
      </c>
      <c r="N602">
        <v>2</v>
      </c>
      <c r="O602" s="1">
        <v>44747.69090277778</v>
      </c>
      <c r="P602" s="1">
        <v>44747.791006944448</v>
      </c>
      <c r="Q602">
        <v>7868</v>
      </c>
      <c r="R602">
        <v>781</v>
      </c>
      <c r="S602" t="b">
        <v>0</v>
      </c>
      <c r="T602" t="s">
        <v>90</v>
      </c>
      <c r="U602" t="b">
        <v>0</v>
      </c>
      <c r="V602" t="s">
        <v>121</v>
      </c>
      <c r="W602" s="1">
        <v>44747.698495370372</v>
      </c>
      <c r="X602">
        <v>576</v>
      </c>
      <c r="Y602">
        <v>37</v>
      </c>
      <c r="Z602">
        <v>0</v>
      </c>
      <c r="AA602">
        <v>37</v>
      </c>
      <c r="AB602">
        <v>0</v>
      </c>
      <c r="AC602">
        <v>24</v>
      </c>
      <c r="AD602">
        <v>-37</v>
      </c>
      <c r="AE602">
        <v>0</v>
      </c>
      <c r="AF602">
        <v>0</v>
      </c>
      <c r="AG602">
        <v>0</v>
      </c>
      <c r="AH602" t="s">
        <v>1106</v>
      </c>
      <c r="AI602" s="1">
        <v>44747.791006944448</v>
      </c>
      <c r="AJ602">
        <v>188</v>
      </c>
      <c r="AK602">
        <v>1</v>
      </c>
      <c r="AL602">
        <v>0</v>
      </c>
      <c r="AM602">
        <v>1</v>
      </c>
      <c r="AN602">
        <v>0</v>
      </c>
      <c r="AO602">
        <v>1</v>
      </c>
      <c r="AP602">
        <v>-38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914</v>
      </c>
      <c r="BG602">
        <v>144</v>
      </c>
      <c r="BH602" t="s">
        <v>275</v>
      </c>
    </row>
    <row r="603" spans="1:60">
      <c r="A603" t="s">
        <v>1473</v>
      </c>
      <c r="B603" t="s">
        <v>82</v>
      </c>
      <c r="C603" t="s">
        <v>1391</v>
      </c>
      <c r="D603" t="s">
        <v>84</v>
      </c>
      <c r="E603" s="2" t="str">
        <f>HYPERLINK("capsilon://?command=openfolder&amp;siteaddress=FAM.docvelocity-na8.net&amp;folderid=FX07D5BD5A-52AD-D5B0-7588-B09C6D9E939E","FX22068675")</f>
        <v>FX22068675</v>
      </c>
      <c r="F603" t="s">
        <v>19</v>
      </c>
      <c r="G603" t="s">
        <v>19</v>
      </c>
      <c r="H603" t="s">
        <v>85</v>
      </c>
      <c r="I603" t="s">
        <v>1474</v>
      </c>
      <c r="J603">
        <v>67</v>
      </c>
      <c r="K603" t="s">
        <v>87</v>
      </c>
      <c r="L603" t="s">
        <v>88</v>
      </c>
      <c r="M603" t="s">
        <v>89</v>
      </c>
      <c r="N603">
        <v>2</v>
      </c>
      <c r="O603" s="1">
        <v>44771.622060185182</v>
      </c>
      <c r="P603" s="1">
        <v>44771.70380787037</v>
      </c>
      <c r="Q603">
        <v>6398</v>
      </c>
      <c r="R603">
        <v>665</v>
      </c>
      <c r="S603" t="b">
        <v>0</v>
      </c>
      <c r="T603" t="s">
        <v>90</v>
      </c>
      <c r="U603" t="b">
        <v>0</v>
      </c>
      <c r="V603" t="s">
        <v>105</v>
      </c>
      <c r="W603" s="1">
        <v>44771.628865740742</v>
      </c>
      <c r="X603">
        <v>464</v>
      </c>
      <c r="Y603">
        <v>52</v>
      </c>
      <c r="Z603">
        <v>0</v>
      </c>
      <c r="AA603">
        <v>52</v>
      </c>
      <c r="AB603">
        <v>0</v>
      </c>
      <c r="AC603">
        <v>36</v>
      </c>
      <c r="AD603">
        <v>15</v>
      </c>
      <c r="AE603">
        <v>0</v>
      </c>
      <c r="AF603">
        <v>0</v>
      </c>
      <c r="AG603">
        <v>0</v>
      </c>
      <c r="AH603" t="s">
        <v>130</v>
      </c>
      <c r="AI603" s="1">
        <v>44771.70380787037</v>
      </c>
      <c r="AJ603">
        <v>201</v>
      </c>
      <c r="AK603">
        <v>1</v>
      </c>
      <c r="AL603">
        <v>0</v>
      </c>
      <c r="AM603">
        <v>1</v>
      </c>
      <c r="AN603">
        <v>0</v>
      </c>
      <c r="AO603">
        <v>1</v>
      </c>
      <c r="AP603">
        <v>14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1453</v>
      </c>
      <c r="BG603">
        <v>117</v>
      </c>
      <c r="BH603" t="s">
        <v>94</v>
      </c>
    </row>
    <row r="604" spans="1:60">
      <c r="A604" t="s">
        <v>1475</v>
      </c>
      <c r="B604" t="s">
        <v>82</v>
      </c>
      <c r="C604" t="s">
        <v>1179</v>
      </c>
      <c r="D604" t="s">
        <v>84</v>
      </c>
      <c r="E604" s="2" t="str">
        <f>HYPERLINK("capsilon://?command=openfolder&amp;siteaddress=FAM.docvelocity-na8.net&amp;folderid=FX7AA3C69E-B975-EFCD-24B4-6C8F471D069D","FX22071322")</f>
        <v>FX22071322</v>
      </c>
      <c r="F604" t="s">
        <v>19</v>
      </c>
      <c r="G604" t="s">
        <v>19</v>
      </c>
      <c r="H604" t="s">
        <v>85</v>
      </c>
      <c r="I604" t="s">
        <v>1476</v>
      </c>
      <c r="J604">
        <v>28</v>
      </c>
      <c r="K604" t="s">
        <v>87</v>
      </c>
      <c r="L604" t="s">
        <v>88</v>
      </c>
      <c r="M604" t="s">
        <v>89</v>
      </c>
      <c r="N604">
        <v>2</v>
      </c>
      <c r="O604" s="1">
        <v>44771.630347222221</v>
      </c>
      <c r="P604" s="1">
        <v>44771.704664351855</v>
      </c>
      <c r="Q604">
        <v>6231</v>
      </c>
      <c r="R604">
        <v>190</v>
      </c>
      <c r="S604" t="b">
        <v>0</v>
      </c>
      <c r="T604" t="s">
        <v>90</v>
      </c>
      <c r="U604" t="b">
        <v>0</v>
      </c>
      <c r="V604" t="s">
        <v>1006</v>
      </c>
      <c r="W604" s="1">
        <v>44771.631840277776</v>
      </c>
      <c r="X604">
        <v>116</v>
      </c>
      <c r="Y604">
        <v>21</v>
      </c>
      <c r="Z604">
        <v>0</v>
      </c>
      <c r="AA604">
        <v>21</v>
      </c>
      <c r="AB604">
        <v>0</v>
      </c>
      <c r="AC604">
        <v>0</v>
      </c>
      <c r="AD604">
        <v>7</v>
      </c>
      <c r="AE604">
        <v>0</v>
      </c>
      <c r="AF604">
        <v>0</v>
      </c>
      <c r="AG604">
        <v>0</v>
      </c>
      <c r="AH604" t="s">
        <v>130</v>
      </c>
      <c r="AI604" s="1">
        <v>44771.704664351855</v>
      </c>
      <c r="AJ604">
        <v>74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7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1453</v>
      </c>
      <c r="BG604">
        <v>107</v>
      </c>
      <c r="BH604" t="s">
        <v>94</v>
      </c>
    </row>
    <row r="605" spans="1:60">
      <c r="A605" t="s">
        <v>1477</v>
      </c>
      <c r="B605" t="s">
        <v>82</v>
      </c>
      <c r="C605" t="s">
        <v>132</v>
      </c>
      <c r="D605" t="s">
        <v>84</v>
      </c>
      <c r="E605" s="2" t="str">
        <f>HYPERLINK("capsilon://?command=openfolder&amp;siteaddress=FAM.docvelocity-na8.net&amp;folderid=FX24B9B667-1A7F-8E51-D616-86A015B28A27","FX22067111")</f>
        <v>FX22067111</v>
      </c>
      <c r="F605" t="s">
        <v>19</v>
      </c>
      <c r="G605" t="s">
        <v>19</v>
      </c>
      <c r="H605" t="s">
        <v>85</v>
      </c>
      <c r="I605" t="s">
        <v>1478</v>
      </c>
      <c r="J605">
        <v>124</v>
      </c>
      <c r="K605" t="s">
        <v>87</v>
      </c>
      <c r="L605" t="s">
        <v>88</v>
      </c>
      <c r="M605" t="s">
        <v>89</v>
      </c>
      <c r="N605">
        <v>1</v>
      </c>
      <c r="O605" s="1">
        <v>44747.695914351854</v>
      </c>
      <c r="P605" s="1">
        <v>44747.707685185182</v>
      </c>
      <c r="Q605">
        <v>873</v>
      </c>
      <c r="R605">
        <v>144</v>
      </c>
      <c r="S605" t="b">
        <v>0</v>
      </c>
      <c r="T605" t="s">
        <v>90</v>
      </c>
      <c r="U605" t="b">
        <v>0</v>
      </c>
      <c r="V605" t="s">
        <v>151</v>
      </c>
      <c r="W605" s="1">
        <v>44747.707685185182</v>
      </c>
      <c r="X605">
        <v>103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124</v>
      </c>
      <c r="AE605">
        <v>119</v>
      </c>
      <c r="AF605">
        <v>0</v>
      </c>
      <c r="AG605">
        <v>5</v>
      </c>
      <c r="AH605" t="s">
        <v>90</v>
      </c>
      <c r="AI605" t="s">
        <v>90</v>
      </c>
      <c r="AJ605" t="s">
        <v>90</v>
      </c>
      <c r="AK605" t="s">
        <v>90</v>
      </c>
      <c r="AL605" t="s">
        <v>90</v>
      </c>
      <c r="AM605" t="s">
        <v>90</v>
      </c>
      <c r="AN605" t="s">
        <v>90</v>
      </c>
      <c r="AO605" t="s">
        <v>90</v>
      </c>
      <c r="AP605" t="s">
        <v>90</v>
      </c>
      <c r="AQ605" t="s">
        <v>90</v>
      </c>
      <c r="AR605" t="s">
        <v>90</v>
      </c>
      <c r="AS605" t="s">
        <v>90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914</v>
      </c>
      <c r="BG605">
        <v>16</v>
      </c>
      <c r="BH605" t="s">
        <v>94</v>
      </c>
    </row>
    <row r="606" spans="1:60">
      <c r="A606" t="s">
        <v>1479</v>
      </c>
      <c r="B606" t="s">
        <v>82</v>
      </c>
      <c r="C606" t="s">
        <v>132</v>
      </c>
      <c r="D606" t="s">
        <v>84</v>
      </c>
      <c r="E606" s="2" t="str">
        <f>HYPERLINK("capsilon://?command=openfolder&amp;siteaddress=FAM.docvelocity-na8.net&amp;folderid=FX24B9B667-1A7F-8E51-D616-86A015B28A27","FX22067111")</f>
        <v>FX22067111</v>
      </c>
      <c r="F606" t="s">
        <v>19</v>
      </c>
      <c r="G606" t="s">
        <v>19</v>
      </c>
      <c r="H606" t="s">
        <v>85</v>
      </c>
      <c r="I606" t="s">
        <v>1480</v>
      </c>
      <c r="J606">
        <v>132</v>
      </c>
      <c r="K606" t="s">
        <v>87</v>
      </c>
      <c r="L606" t="s">
        <v>88</v>
      </c>
      <c r="M606" t="s">
        <v>89</v>
      </c>
      <c r="N606">
        <v>2</v>
      </c>
      <c r="O606" s="1">
        <v>44747.696342592593</v>
      </c>
      <c r="P606" s="1">
        <v>44747.852129629631</v>
      </c>
      <c r="Q606">
        <v>12524</v>
      </c>
      <c r="R606">
        <v>936</v>
      </c>
      <c r="S606" t="b">
        <v>0</v>
      </c>
      <c r="T606" t="s">
        <v>90</v>
      </c>
      <c r="U606" t="b">
        <v>0</v>
      </c>
      <c r="V606" t="s">
        <v>121</v>
      </c>
      <c r="W606" s="1">
        <v>44747.707696759258</v>
      </c>
      <c r="X606">
        <v>775</v>
      </c>
      <c r="Y606">
        <v>105</v>
      </c>
      <c r="Z606">
        <v>0</v>
      </c>
      <c r="AA606">
        <v>105</v>
      </c>
      <c r="AB606">
        <v>0</v>
      </c>
      <c r="AC606">
        <v>7</v>
      </c>
      <c r="AD606">
        <v>27</v>
      </c>
      <c r="AE606">
        <v>0</v>
      </c>
      <c r="AF606">
        <v>0</v>
      </c>
      <c r="AG606">
        <v>0</v>
      </c>
      <c r="AH606" t="s">
        <v>402</v>
      </c>
      <c r="AI606" s="1">
        <v>44747.852129629631</v>
      </c>
      <c r="AJ606">
        <v>124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27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914</v>
      </c>
      <c r="BG606">
        <v>224</v>
      </c>
      <c r="BH606" t="s">
        <v>275</v>
      </c>
    </row>
    <row r="607" spans="1:60">
      <c r="A607" t="s">
        <v>1481</v>
      </c>
      <c r="B607" t="s">
        <v>82</v>
      </c>
      <c r="C607" t="s">
        <v>1166</v>
      </c>
      <c r="D607" t="s">
        <v>84</v>
      </c>
      <c r="E607" s="2" t="str">
        <f>HYPERLINK("capsilon://?command=openfolder&amp;siteaddress=FAM.docvelocity-na8.net&amp;folderid=FXA05891EC-7771-6C40-C078-9CECF819EF52","FX22074311")</f>
        <v>FX22074311</v>
      </c>
      <c r="F607" t="s">
        <v>19</v>
      </c>
      <c r="G607" t="s">
        <v>19</v>
      </c>
      <c r="H607" t="s">
        <v>85</v>
      </c>
      <c r="I607" t="s">
        <v>1482</v>
      </c>
      <c r="J607">
        <v>67</v>
      </c>
      <c r="K607" t="s">
        <v>87</v>
      </c>
      <c r="L607" t="s">
        <v>88</v>
      </c>
      <c r="M607" t="s">
        <v>89</v>
      </c>
      <c r="N607">
        <v>2</v>
      </c>
      <c r="O607" s="1">
        <v>44771.647685185184</v>
      </c>
      <c r="P607" s="1">
        <v>44771.70888888889</v>
      </c>
      <c r="Q607">
        <v>4458</v>
      </c>
      <c r="R607">
        <v>830</v>
      </c>
      <c r="S607" t="b">
        <v>0</v>
      </c>
      <c r="T607" t="s">
        <v>90</v>
      </c>
      <c r="U607" t="b">
        <v>0</v>
      </c>
      <c r="V607" t="s">
        <v>1006</v>
      </c>
      <c r="W607" s="1">
        <v>44771.653287037036</v>
      </c>
      <c r="X607">
        <v>466</v>
      </c>
      <c r="Y607">
        <v>52</v>
      </c>
      <c r="Z607">
        <v>0</v>
      </c>
      <c r="AA607">
        <v>52</v>
      </c>
      <c r="AB607">
        <v>0</v>
      </c>
      <c r="AC607">
        <v>22</v>
      </c>
      <c r="AD607">
        <v>15</v>
      </c>
      <c r="AE607">
        <v>0</v>
      </c>
      <c r="AF607">
        <v>0</v>
      </c>
      <c r="AG607">
        <v>0</v>
      </c>
      <c r="AH607" t="s">
        <v>130</v>
      </c>
      <c r="AI607" s="1">
        <v>44771.70888888889</v>
      </c>
      <c r="AJ607">
        <v>364</v>
      </c>
      <c r="AK607">
        <v>2</v>
      </c>
      <c r="AL607">
        <v>0</v>
      </c>
      <c r="AM607">
        <v>2</v>
      </c>
      <c r="AN607">
        <v>0</v>
      </c>
      <c r="AO607">
        <v>2</v>
      </c>
      <c r="AP607">
        <v>13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1453</v>
      </c>
      <c r="BG607">
        <v>88</v>
      </c>
      <c r="BH607" t="s">
        <v>94</v>
      </c>
    </row>
    <row r="608" spans="1:60">
      <c r="A608" t="s">
        <v>1483</v>
      </c>
      <c r="B608" t="s">
        <v>82</v>
      </c>
      <c r="C608" t="s">
        <v>1212</v>
      </c>
      <c r="D608" t="s">
        <v>84</v>
      </c>
      <c r="E608" s="2" t="str">
        <f>HYPERLINK("capsilon://?command=openfolder&amp;siteaddress=FAM.docvelocity-na8.net&amp;folderid=FX701A8CE2-D9AB-E7FC-4F82-AFF8F1956882","FX22074366")</f>
        <v>FX22074366</v>
      </c>
      <c r="F608" t="s">
        <v>19</v>
      </c>
      <c r="G608" t="s">
        <v>19</v>
      </c>
      <c r="H608" t="s">
        <v>85</v>
      </c>
      <c r="I608" t="s">
        <v>1484</v>
      </c>
      <c r="J608">
        <v>30</v>
      </c>
      <c r="K608" t="s">
        <v>87</v>
      </c>
      <c r="L608" t="s">
        <v>88</v>
      </c>
      <c r="M608" t="s">
        <v>89</v>
      </c>
      <c r="N608">
        <v>2</v>
      </c>
      <c r="O608" s="1">
        <v>44771.679791666669</v>
      </c>
      <c r="P608" s="1">
        <v>44771.709687499999</v>
      </c>
      <c r="Q608">
        <v>2406</v>
      </c>
      <c r="R608">
        <v>177</v>
      </c>
      <c r="S608" t="b">
        <v>0</v>
      </c>
      <c r="T608" t="s">
        <v>90</v>
      </c>
      <c r="U608" t="b">
        <v>0</v>
      </c>
      <c r="V608" t="s">
        <v>1006</v>
      </c>
      <c r="W608" s="1">
        <v>44771.680949074071</v>
      </c>
      <c r="X608">
        <v>96</v>
      </c>
      <c r="Y608">
        <v>10</v>
      </c>
      <c r="Z608">
        <v>0</v>
      </c>
      <c r="AA608">
        <v>10</v>
      </c>
      <c r="AB608">
        <v>0</v>
      </c>
      <c r="AC608">
        <v>1</v>
      </c>
      <c r="AD608">
        <v>20</v>
      </c>
      <c r="AE608">
        <v>0</v>
      </c>
      <c r="AF608">
        <v>0</v>
      </c>
      <c r="AG608">
        <v>0</v>
      </c>
      <c r="AH608" t="s">
        <v>130</v>
      </c>
      <c r="AI608" s="1">
        <v>44771.709687499999</v>
      </c>
      <c r="AJ608">
        <v>68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20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1453</v>
      </c>
      <c r="BG608">
        <v>43</v>
      </c>
      <c r="BH608" t="s">
        <v>94</v>
      </c>
    </row>
    <row r="609" spans="1:60">
      <c r="A609" t="s">
        <v>1485</v>
      </c>
      <c r="B609" t="s">
        <v>82</v>
      </c>
      <c r="C609" t="s">
        <v>1212</v>
      </c>
      <c r="D609" t="s">
        <v>84</v>
      </c>
      <c r="E609" s="2" t="str">
        <f>HYPERLINK("capsilon://?command=openfolder&amp;siteaddress=FAM.docvelocity-na8.net&amp;folderid=FX701A8CE2-D9AB-E7FC-4F82-AFF8F1956882","FX22074366")</f>
        <v>FX22074366</v>
      </c>
      <c r="F609" t="s">
        <v>19</v>
      </c>
      <c r="G609" t="s">
        <v>19</v>
      </c>
      <c r="H609" t="s">
        <v>85</v>
      </c>
      <c r="I609" t="s">
        <v>1486</v>
      </c>
      <c r="J609">
        <v>21</v>
      </c>
      <c r="K609" t="s">
        <v>87</v>
      </c>
      <c r="L609" t="s">
        <v>88</v>
      </c>
      <c r="M609" t="s">
        <v>89</v>
      </c>
      <c r="N609">
        <v>2</v>
      </c>
      <c r="O609" s="1">
        <v>44771.682939814818</v>
      </c>
      <c r="P609" s="1">
        <v>44771.709907407407</v>
      </c>
      <c r="Q609">
        <v>2277</v>
      </c>
      <c r="R609">
        <v>53</v>
      </c>
      <c r="S609" t="b">
        <v>0</v>
      </c>
      <c r="T609" t="s">
        <v>90</v>
      </c>
      <c r="U609" t="b">
        <v>0</v>
      </c>
      <c r="V609" t="s">
        <v>128</v>
      </c>
      <c r="W609" s="1">
        <v>44771.683680555558</v>
      </c>
      <c r="X609">
        <v>21</v>
      </c>
      <c r="Y609">
        <v>0</v>
      </c>
      <c r="Z609">
        <v>0</v>
      </c>
      <c r="AA609">
        <v>0</v>
      </c>
      <c r="AB609">
        <v>10</v>
      </c>
      <c r="AC609">
        <v>0</v>
      </c>
      <c r="AD609">
        <v>21</v>
      </c>
      <c r="AE609">
        <v>0</v>
      </c>
      <c r="AF609">
        <v>0</v>
      </c>
      <c r="AG609">
        <v>0</v>
      </c>
      <c r="AH609" t="s">
        <v>130</v>
      </c>
      <c r="AI609" s="1">
        <v>44771.709907407407</v>
      </c>
      <c r="AJ609">
        <v>18</v>
      </c>
      <c r="AK609">
        <v>0</v>
      </c>
      <c r="AL609">
        <v>0</v>
      </c>
      <c r="AM609">
        <v>0</v>
      </c>
      <c r="AN609">
        <v>10</v>
      </c>
      <c r="AO609">
        <v>0</v>
      </c>
      <c r="AP609">
        <v>21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1453</v>
      </c>
      <c r="BG609">
        <v>38</v>
      </c>
      <c r="BH609" t="s">
        <v>94</v>
      </c>
    </row>
    <row r="610" spans="1:60">
      <c r="A610" t="s">
        <v>1487</v>
      </c>
      <c r="B610" t="s">
        <v>82</v>
      </c>
      <c r="C610" t="s">
        <v>1391</v>
      </c>
      <c r="D610" t="s">
        <v>84</v>
      </c>
      <c r="E610" s="2" t="str">
        <f>HYPERLINK("capsilon://?command=openfolder&amp;siteaddress=FAM.docvelocity-na8.net&amp;folderid=FX07D5BD5A-52AD-D5B0-7588-B09C6D9E939E","FX22068675")</f>
        <v>FX22068675</v>
      </c>
      <c r="F610" t="s">
        <v>19</v>
      </c>
      <c r="G610" t="s">
        <v>19</v>
      </c>
      <c r="H610" t="s">
        <v>85</v>
      </c>
      <c r="I610" t="s">
        <v>1488</v>
      </c>
      <c r="J610">
        <v>56</v>
      </c>
      <c r="K610" t="s">
        <v>87</v>
      </c>
      <c r="L610" t="s">
        <v>88</v>
      </c>
      <c r="M610" t="s">
        <v>89</v>
      </c>
      <c r="N610">
        <v>2</v>
      </c>
      <c r="O610" s="1">
        <v>44771.697858796295</v>
      </c>
      <c r="P610" s="1">
        <v>44771.796585648146</v>
      </c>
      <c r="Q610">
        <v>7736</v>
      </c>
      <c r="R610">
        <v>794</v>
      </c>
      <c r="S610" t="b">
        <v>0</v>
      </c>
      <c r="T610" t="s">
        <v>90</v>
      </c>
      <c r="U610" t="b">
        <v>0</v>
      </c>
      <c r="V610" t="s">
        <v>128</v>
      </c>
      <c r="W610" s="1">
        <v>44771.720196759263</v>
      </c>
      <c r="X610">
        <v>518</v>
      </c>
      <c r="Y610">
        <v>42</v>
      </c>
      <c r="Z610">
        <v>0</v>
      </c>
      <c r="AA610">
        <v>42</v>
      </c>
      <c r="AB610">
        <v>0</v>
      </c>
      <c r="AC610">
        <v>17</v>
      </c>
      <c r="AD610">
        <v>14</v>
      </c>
      <c r="AE610">
        <v>0</v>
      </c>
      <c r="AF610">
        <v>0</v>
      </c>
      <c r="AG610">
        <v>0</v>
      </c>
      <c r="AH610" t="s">
        <v>130</v>
      </c>
      <c r="AI610" s="1">
        <v>44771.796585648146</v>
      </c>
      <c r="AJ610">
        <v>209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14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1453</v>
      </c>
      <c r="BG610">
        <v>142</v>
      </c>
      <c r="BH610" t="s">
        <v>275</v>
      </c>
    </row>
    <row r="611" spans="1:60">
      <c r="A611" t="s">
        <v>1489</v>
      </c>
      <c r="B611" t="s">
        <v>82</v>
      </c>
      <c r="C611" t="s">
        <v>1490</v>
      </c>
      <c r="D611" t="s">
        <v>84</v>
      </c>
      <c r="E611" s="2" t="str">
        <f>HYPERLINK("capsilon://?command=openfolder&amp;siteaddress=FAM.docvelocity-na8.net&amp;folderid=FXF0C4DDB7-F6E8-D060-35A7-DA727AC384EA","FX22055897")</f>
        <v>FX22055897</v>
      </c>
      <c r="F611" t="s">
        <v>19</v>
      </c>
      <c r="G611" t="s">
        <v>19</v>
      </c>
      <c r="H611" t="s">
        <v>85</v>
      </c>
      <c r="I611" t="s">
        <v>1491</v>
      </c>
      <c r="J611">
        <v>169</v>
      </c>
      <c r="K611" t="s">
        <v>87</v>
      </c>
      <c r="L611" t="s">
        <v>88</v>
      </c>
      <c r="M611" t="s">
        <v>89</v>
      </c>
      <c r="N611">
        <v>1</v>
      </c>
      <c r="O611" s="1">
        <v>44747.704421296294</v>
      </c>
      <c r="P611" s="1">
        <v>44747.70857638889</v>
      </c>
      <c r="Q611">
        <v>257</v>
      </c>
      <c r="R611">
        <v>102</v>
      </c>
      <c r="S611" t="b">
        <v>0</v>
      </c>
      <c r="T611" t="s">
        <v>90</v>
      </c>
      <c r="U611" t="b">
        <v>0</v>
      </c>
      <c r="V611" t="s">
        <v>151</v>
      </c>
      <c r="W611" s="1">
        <v>44747.70857638889</v>
      </c>
      <c r="X611">
        <v>76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169</v>
      </c>
      <c r="AE611">
        <v>164</v>
      </c>
      <c r="AF611">
        <v>0</v>
      </c>
      <c r="AG611">
        <v>2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914</v>
      </c>
      <c r="BG611">
        <v>5</v>
      </c>
      <c r="BH611" t="s">
        <v>94</v>
      </c>
    </row>
    <row r="612" spans="1:60">
      <c r="A612" t="s">
        <v>1492</v>
      </c>
      <c r="B612" t="s">
        <v>82</v>
      </c>
      <c r="C612" t="s">
        <v>1490</v>
      </c>
      <c r="D612" t="s">
        <v>84</v>
      </c>
      <c r="E612" s="2" t="str">
        <f>HYPERLINK("capsilon://?command=openfolder&amp;siteaddress=FAM.docvelocity-na8.net&amp;folderid=FXF0C4DDB7-F6E8-D060-35A7-DA727AC384EA","FX22055897")</f>
        <v>FX22055897</v>
      </c>
      <c r="F612" t="s">
        <v>19</v>
      </c>
      <c r="G612" t="s">
        <v>19</v>
      </c>
      <c r="H612" t="s">
        <v>85</v>
      </c>
      <c r="I612" t="s">
        <v>1493</v>
      </c>
      <c r="J612">
        <v>69</v>
      </c>
      <c r="K612" t="s">
        <v>87</v>
      </c>
      <c r="L612" t="s">
        <v>88</v>
      </c>
      <c r="M612" t="s">
        <v>89</v>
      </c>
      <c r="N612">
        <v>2</v>
      </c>
      <c r="O612" s="1">
        <v>44747.704641203702</v>
      </c>
      <c r="P612" s="1">
        <v>44747.853622685187</v>
      </c>
      <c r="Q612">
        <v>11490</v>
      </c>
      <c r="R612">
        <v>1382</v>
      </c>
      <c r="S612" t="b">
        <v>0</v>
      </c>
      <c r="T612" t="s">
        <v>90</v>
      </c>
      <c r="U612" t="b">
        <v>0</v>
      </c>
      <c r="V612" t="s">
        <v>121</v>
      </c>
      <c r="W612" s="1">
        <v>44747.721990740742</v>
      </c>
      <c r="X612">
        <v>1234</v>
      </c>
      <c r="Y612">
        <v>58</v>
      </c>
      <c r="Z612">
        <v>0</v>
      </c>
      <c r="AA612">
        <v>58</v>
      </c>
      <c r="AB612">
        <v>0</v>
      </c>
      <c r="AC612">
        <v>48</v>
      </c>
      <c r="AD612">
        <v>11</v>
      </c>
      <c r="AE612">
        <v>0</v>
      </c>
      <c r="AF612">
        <v>0</v>
      </c>
      <c r="AG612">
        <v>0</v>
      </c>
      <c r="AH612" t="s">
        <v>402</v>
      </c>
      <c r="AI612" s="1">
        <v>44747.853622685187</v>
      </c>
      <c r="AJ612">
        <v>128</v>
      </c>
      <c r="AK612">
        <v>2</v>
      </c>
      <c r="AL612">
        <v>0</v>
      </c>
      <c r="AM612">
        <v>2</v>
      </c>
      <c r="AN612">
        <v>0</v>
      </c>
      <c r="AO612">
        <v>1</v>
      </c>
      <c r="AP612">
        <v>9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914</v>
      </c>
      <c r="BG612">
        <v>214</v>
      </c>
      <c r="BH612" t="s">
        <v>275</v>
      </c>
    </row>
    <row r="613" spans="1:60">
      <c r="A613" t="s">
        <v>1494</v>
      </c>
      <c r="B613" t="s">
        <v>82</v>
      </c>
      <c r="C613" t="s">
        <v>132</v>
      </c>
      <c r="D613" t="s">
        <v>84</v>
      </c>
      <c r="E613" s="2" t="str">
        <f>HYPERLINK("capsilon://?command=openfolder&amp;siteaddress=FAM.docvelocity-na8.net&amp;folderid=FX24B9B667-1A7F-8E51-D616-86A015B28A27","FX22067111")</f>
        <v>FX22067111</v>
      </c>
      <c r="F613" t="s">
        <v>19</v>
      </c>
      <c r="G613" t="s">
        <v>19</v>
      </c>
      <c r="H613" t="s">
        <v>85</v>
      </c>
      <c r="I613" t="s">
        <v>1478</v>
      </c>
      <c r="J613">
        <v>220</v>
      </c>
      <c r="K613" t="s">
        <v>87</v>
      </c>
      <c r="L613" t="s">
        <v>88</v>
      </c>
      <c r="M613" t="s">
        <v>89</v>
      </c>
      <c r="N613">
        <v>2</v>
      </c>
      <c r="O613" s="1">
        <v>44747.708379629628</v>
      </c>
      <c r="P613" s="1">
        <v>44747.768703703703</v>
      </c>
      <c r="Q613">
        <v>3143</v>
      </c>
      <c r="R613">
        <v>2069</v>
      </c>
      <c r="S613" t="b">
        <v>0</v>
      </c>
      <c r="T613" t="s">
        <v>90</v>
      </c>
      <c r="U613" t="b">
        <v>1</v>
      </c>
      <c r="V613" t="s">
        <v>819</v>
      </c>
      <c r="W613" s="1">
        <v>44747.736134259256</v>
      </c>
      <c r="X613">
        <v>1614</v>
      </c>
      <c r="Y613">
        <v>144</v>
      </c>
      <c r="Z613">
        <v>0</v>
      </c>
      <c r="AA613">
        <v>144</v>
      </c>
      <c r="AB613">
        <v>39</v>
      </c>
      <c r="AC613">
        <v>15</v>
      </c>
      <c r="AD613">
        <v>76</v>
      </c>
      <c r="AE613">
        <v>0</v>
      </c>
      <c r="AF613">
        <v>0</v>
      </c>
      <c r="AG613">
        <v>0</v>
      </c>
      <c r="AH613" t="s">
        <v>1106</v>
      </c>
      <c r="AI613" s="1">
        <v>44747.768703703703</v>
      </c>
      <c r="AJ613">
        <v>449</v>
      </c>
      <c r="AK613">
        <v>1</v>
      </c>
      <c r="AL613">
        <v>0</v>
      </c>
      <c r="AM613">
        <v>1</v>
      </c>
      <c r="AN613">
        <v>39</v>
      </c>
      <c r="AO613">
        <v>1</v>
      </c>
      <c r="AP613">
        <v>75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914</v>
      </c>
      <c r="BG613">
        <v>86</v>
      </c>
      <c r="BH613" t="s">
        <v>94</v>
      </c>
    </row>
    <row r="614" spans="1:60">
      <c r="A614" t="s">
        <v>1495</v>
      </c>
      <c r="B614" t="s">
        <v>82</v>
      </c>
      <c r="C614" t="s">
        <v>1496</v>
      </c>
      <c r="D614" t="s">
        <v>84</v>
      </c>
      <c r="E614" s="2" t="str">
        <f>HYPERLINK("capsilon://?command=openfolder&amp;siteaddress=FAM.docvelocity-na8.net&amp;folderid=FXE80B0425-1295-A598-64B5-D20D5FB2A95F","FX21107314")</f>
        <v>FX21107314</v>
      </c>
      <c r="F614" t="s">
        <v>19</v>
      </c>
      <c r="G614" t="s">
        <v>19</v>
      </c>
      <c r="H614" t="s">
        <v>85</v>
      </c>
      <c r="I614" t="s">
        <v>1497</v>
      </c>
      <c r="J614">
        <v>74</v>
      </c>
      <c r="K614" t="s">
        <v>87</v>
      </c>
      <c r="L614" t="s">
        <v>88</v>
      </c>
      <c r="M614" t="s">
        <v>89</v>
      </c>
      <c r="N614">
        <v>2</v>
      </c>
      <c r="O614" s="1">
        <v>44771.871851851851</v>
      </c>
      <c r="P614" s="1">
        <v>44771.924907407411</v>
      </c>
      <c r="Q614">
        <v>3958</v>
      </c>
      <c r="R614">
        <v>626</v>
      </c>
      <c r="S614" t="b">
        <v>0</v>
      </c>
      <c r="T614" t="s">
        <v>90</v>
      </c>
      <c r="U614" t="b">
        <v>0</v>
      </c>
      <c r="V614" t="s">
        <v>301</v>
      </c>
      <c r="W614" s="1">
        <v>44771.920682870368</v>
      </c>
      <c r="X614">
        <v>259</v>
      </c>
      <c r="Y614">
        <v>77</v>
      </c>
      <c r="Z614">
        <v>0</v>
      </c>
      <c r="AA614">
        <v>77</v>
      </c>
      <c r="AB614">
        <v>0</v>
      </c>
      <c r="AC614">
        <v>4</v>
      </c>
      <c r="AD614">
        <v>-3</v>
      </c>
      <c r="AE614">
        <v>0</v>
      </c>
      <c r="AF614">
        <v>0</v>
      </c>
      <c r="AG614">
        <v>0</v>
      </c>
      <c r="AH614" t="s">
        <v>726</v>
      </c>
      <c r="AI614" s="1">
        <v>44771.924907407411</v>
      </c>
      <c r="AJ614">
        <v>337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-3</v>
      </c>
      <c r="AQ614">
        <v>0</v>
      </c>
      <c r="AR614">
        <v>0</v>
      </c>
      <c r="AS614">
        <v>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1453</v>
      </c>
      <c r="BG614">
        <v>76</v>
      </c>
      <c r="BH614" t="s">
        <v>94</v>
      </c>
    </row>
    <row r="615" spans="1:60">
      <c r="A615" t="s">
        <v>1498</v>
      </c>
      <c r="B615" t="s">
        <v>82</v>
      </c>
      <c r="C615" t="s">
        <v>1496</v>
      </c>
      <c r="D615" t="s">
        <v>84</v>
      </c>
      <c r="E615" s="2" t="str">
        <f>HYPERLINK("capsilon://?command=openfolder&amp;siteaddress=FAM.docvelocity-na8.net&amp;folderid=FXE80B0425-1295-A598-64B5-D20D5FB2A95F","FX21107314")</f>
        <v>FX21107314</v>
      </c>
      <c r="F615" t="s">
        <v>19</v>
      </c>
      <c r="G615" t="s">
        <v>19</v>
      </c>
      <c r="H615" t="s">
        <v>85</v>
      </c>
      <c r="I615" t="s">
        <v>1499</v>
      </c>
      <c r="J615">
        <v>74</v>
      </c>
      <c r="K615" t="s">
        <v>87</v>
      </c>
      <c r="L615" t="s">
        <v>88</v>
      </c>
      <c r="M615" t="s">
        <v>89</v>
      </c>
      <c r="N615">
        <v>2</v>
      </c>
      <c r="O615" s="1">
        <v>44771.871990740743</v>
      </c>
      <c r="P615" s="1">
        <v>44771.929930555554</v>
      </c>
      <c r="Q615">
        <v>4304</v>
      </c>
      <c r="R615">
        <v>702</v>
      </c>
      <c r="S615" t="b">
        <v>0</v>
      </c>
      <c r="T615" t="s">
        <v>90</v>
      </c>
      <c r="U615" t="b">
        <v>0</v>
      </c>
      <c r="V615" t="s">
        <v>301</v>
      </c>
      <c r="W615" s="1">
        <v>44771.923067129632</v>
      </c>
      <c r="X615">
        <v>205</v>
      </c>
      <c r="Y615">
        <v>77</v>
      </c>
      <c r="Z615">
        <v>0</v>
      </c>
      <c r="AA615">
        <v>77</v>
      </c>
      <c r="AB615">
        <v>0</v>
      </c>
      <c r="AC615">
        <v>3</v>
      </c>
      <c r="AD615">
        <v>-3</v>
      </c>
      <c r="AE615">
        <v>0</v>
      </c>
      <c r="AF615">
        <v>0</v>
      </c>
      <c r="AG615">
        <v>0</v>
      </c>
      <c r="AH615" t="s">
        <v>1500</v>
      </c>
      <c r="AI615" s="1">
        <v>44771.929930555554</v>
      </c>
      <c r="AJ615">
        <v>171</v>
      </c>
      <c r="AK615">
        <v>2</v>
      </c>
      <c r="AL615">
        <v>0</v>
      </c>
      <c r="AM615">
        <v>2</v>
      </c>
      <c r="AN615">
        <v>0</v>
      </c>
      <c r="AO615">
        <v>0</v>
      </c>
      <c r="AP615">
        <v>-5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1453</v>
      </c>
      <c r="BG615">
        <v>83</v>
      </c>
      <c r="BH615" t="s">
        <v>94</v>
      </c>
    </row>
    <row r="616" spans="1:60">
      <c r="A616" t="s">
        <v>1501</v>
      </c>
      <c r="B616" t="s">
        <v>82</v>
      </c>
      <c r="C616" t="s">
        <v>1496</v>
      </c>
      <c r="D616" t="s">
        <v>84</v>
      </c>
      <c r="E616" s="2" t="str">
        <f>HYPERLINK("capsilon://?command=openfolder&amp;siteaddress=FAM.docvelocity-na8.net&amp;folderid=FXE80B0425-1295-A598-64B5-D20D5FB2A95F","FX21107314")</f>
        <v>FX21107314</v>
      </c>
      <c r="F616" t="s">
        <v>19</v>
      </c>
      <c r="G616" t="s">
        <v>19</v>
      </c>
      <c r="H616" t="s">
        <v>85</v>
      </c>
      <c r="I616" t="s">
        <v>1502</v>
      </c>
      <c r="J616">
        <v>77</v>
      </c>
      <c r="K616" t="s">
        <v>87</v>
      </c>
      <c r="L616" t="s">
        <v>88</v>
      </c>
      <c r="M616" t="s">
        <v>89</v>
      </c>
      <c r="N616">
        <v>2</v>
      </c>
      <c r="O616" s="1">
        <v>44771.872662037036</v>
      </c>
      <c r="P616" s="1">
        <v>44771.934155092589</v>
      </c>
      <c r="Q616">
        <v>4643</v>
      </c>
      <c r="R616">
        <v>670</v>
      </c>
      <c r="S616" t="b">
        <v>0</v>
      </c>
      <c r="T616" t="s">
        <v>90</v>
      </c>
      <c r="U616" t="b">
        <v>0</v>
      </c>
      <c r="V616" t="s">
        <v>301</v>
      </c>
      <c r="W616" s="1">
        <v>44771.926608796297</v>
      </c>
      <c r="X616">
        <v>306</v>
      </c>
      <c r="Y616">
        <v>77</v>
      </c>
      <c r="Z616">
        <v>0</v>
      </c>
      <c r="AA616">
        <v>77</v>
      </c>
      <c r="AB616">
        <v>0</v>
      </c>
      <c r="AC616">
        <v>2</v>
      </c>
      <c r="AD616">
        <v>0</v>
      </c>
      <c r="AE616">
        <v>0</v>
      </c>
      <c r="AF616">
        <v>0</v>
      </c>
      <c r="AG616">
        <v>0</v>
      </c>
      <c r="AH616" t="s">
        <v>1500</v>
      </c>
      <c r="AI616" s="1">
        <v>44771.934155092589</v>
      </c>
      <c r="AJ616">
        <v>364</v>
      </c>
      <c r="AK616">
        <v>2</v>
      </c>
      <c r="AL616">
        <v>0</v>
      </c>
      <c r="AM616">
        <v>2</v>
      </c>
      <c r="AN616">
        <v>0</v>
      </c>
      <c r="AO616">
        <v>1</v>
      </c>
      <c r="AP616">
        <v>-2</v>
      </c>
      <c r="AQ616">
        <v>0</v>
      </c>
      <c r="AR616">
        <v>0</v>
      </c>
      <c r="AS616">
        <v>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1453</v>
      </c>
      <c r="BG616">
        <v>88</v>
      </c>
      <c r="BH616" t="s">
        <v>94</v>
      </c>
    </row>
    <row r="617" spans="1:60">
      <c r="A617" t="s">
        <v>1503</v>
      </c>
      <c r="B617" t="s">
        <v>82</v>
      </c>
      <c r="C617" t="s">
        <v>1496</v>
      </c>
      <c r="D617" t="s">
        <v>84</v>
      </c>
      <c r="E617" s="2" t="str">
        <f>HYPERLINK("capsilon://?command=openfolder&amp;siteaddress=FAM.docvelocity-na8.net&amp;folderid=FXE80B0425-1295-A598-64B5-D20D5FB2A95F","FX21107314")</f>
        <v>FX21107314</v>
      </c>
      <c r="F617" t="s">
        <v>19</v>
      </c>
      <c r="G617" t="s">
        <v>19</v>
      </c>
      <c r="H617" t="s">
        <v>85</v>
      </c>
      <c r="I617" t="s">
        <v>1504</v>
      </c>
      <c r="J617">
        <v>256</v>
      </c>
      <c r="K617" t="s">
        <v>87</v>
      </c>
      <c r="L617" t="s">
        <v>88</v>
      </c>
      <c r="M617" t="s">
        <v>89</v>
      </c>
      <c r="N617">
        <v>1</v>
      </c>
      <c r="O617" s="1">
        <v>44771.874224537038</v>
      </c>
      <c r="P617" s="1">
        <v>44771.93917824074</v>
      </c>
      <c r="Q617">
        <v>5155</v>
      </c>
      <c r="R617">
        <v>457</v>
      </c>
      <c r="S617" t="b">
        <v>0</v>
      </c>
      <c r="T617" t="s">
        <v>90</v>
      </c>
      <c r="U617" t="b">
        <v>0</v>
      </c>
      <c r="V617" t="s">
        <v>416</v>
      </c>
      <c r="W617" s="1">
        <v>44771.93917824074</v>
      </c>
      <c r="X617">
        <v>421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256</v>
      </c>
      <c r="AE617">
        <v>256</v>
      </c>
      <c r="AF617">
        <v>0</v>
      </c>
      <c r="AG617">
        <v>4</v>
      </c>
      <c r="AH617" t="s">
        <v>90</v>
      </c>
      <c r="AI617" t="s">
        <v>90</v>
      </c>
      <c r="AJ617" t="s">
        <v>90</v>
      </c>
      <c r="AK617" t="s">
        <v>90</v>
      </c>
      <c r="AL617" t="s">
        <v>90</v>
      </c>
      <c r="AM617" t="s">
        <v>90</v>
      </c>
      <c r="AN617" t="s">
        <v>90</v>
      </c>
      <c r="AO617" t="s">
        <v>90</v>
      </c>
      <c r="AP617" t="s">
        <v>90</v>
      </c>
      <c r="AQ617" t="s">
        <v>90</v>
      </c>
      <c r="AR617" t="s">
        <v>90</v>
      </c>
      <c r="AS617" t="s">
        <v>90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1453</v>
      </c>
      <c r="BG617">
        <v>93</v>
      </c>
      <c r="BH617" t="s">
        <v>94</v>
      </c>
    </row>
    <row r="618" spans="1:60">
      <c r="A618" t="s">
        <v>1505</v>
      </c>
      <c r="B618" t="s">
        <v>82</v>
      </c>
      <c r="C618" t="s">
        <v>372</v>
      </c>
      <c r="D618" t="s">
        <v>84</v>
      </c>
      <c r="E618" s="2" t="str">
        <f>HYPERLINK("capsilon://?command=openfolder&amp;siteaddress=FAM.docvelocity-na8.net&amp;folderid=FXF6DC23BA-A3E8-1A43-432F-8F257333E9A4","FX22051986")</f>
        <v>FX22051986</v>
      </c>
      <c r="F618" t="s">
        <v>19</v>
      </c>
      <c r="G618" t="s">
        <v>19</v>
      </c>
      <c r="H618" t="s">
        <v>85</v>
      </c>
      <c r="I618" t="s">
        <v>1506</v>
      </c>
      <c r="J618">
        <v>66</v>
      </c>
      <c r="K618" t="s">
        <v>87</v>
      </c>
      <c r="L618" t="s">
        <v>88</v>
      </c>
      <c r="M618" t="s">
        <v>89</v>
      </c>
      <c r="N618">
        <v>2</v>
      </c>
      <c r="O618" s="1">
        <v>44747.709166666667</v>
      </c>
      <c r="P618" s="1">
        <v>44747.853842592594</v>
      </c>
      <c r="Q618">
        <v>12372</v>
      </c>
      <c r="R618">
        <v>128</v>
      </c>
      <c r="S618" t="b">
        <v>0</v>
      </c>
      <c r="T618" t="s">
        <v>90</v>
      </c>
      <c r="U618" t="b">
        <v>0</v>
      </c>
      <c r="V618" t="s">
        <v>128</v>
      </c>
      <c r="W618" s="1">
        <v>44747.763055555559</v>
      </c>
      <c r="X618">
        <v>35</v>
      </c>
      <c r="Y618">
        <v>0</v>
      </c>
      <c r="Z618">
        <v>0</v>
      </c>
      <c r="AA618">
        <v>0</v>
      </c>
      <c r="AB618">
        <v>52</v>
      </c>
      <c r="AC618">
        <v>0</v>
      </c>
      <c r="AD618">
        <v>66</v>
      </c>
      <c r="AE618">
        <v>0</v>
      </c>
      <c r="AF618">
        <v>0</v>
      </c>
      <c r="AG618">
        <v>0</v>
      </c>
      <c r="AH618" t="s">
        <v>402</v>
      </c>
      <c r="AI618" s="1">
        <v>44747.853842592594</v>
      </c>
      <c r="AJ618">
        <v>18</v>
      </c>
      <c r="AK618">
        <v>0</v>
      </c>
      <c r="AL618">
        <v>0</v>
      </c>
      <c r="AM618">
        <v>0</v>
      </c>
      <c r="AN618">
        <v>52</v>
      </c>
      <c r="AO618">
        <v>0</v>
      </c>
      <c r="AP618">
        <v>66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914</v>
      </c>
      <c r="BG618">
        <v>208</v>
      </c>
      <c r="BH618" t="s">
        <v>275</v>
      </c>
    </row>
    <row r="619" spans="1:60">
      <c r="A619" t="s">
        <v>1507</v>
      </c>
      <c r="B619" t="s">
        <v>82</v>
      </c>
      <c r="C619" t="s">
        <v>1496</v>
      </c>
      <c r="D619" t="s">
        <v>84</v>
      </c>
      <c r="E619" s="2" t="str">
        <f>HYPERLINK("capsilon://?command=openfolder&amp;siteaddress=FAM.docvelocity-na8.net&amp;folderid=FXE80B0425-1295-A598-64B5-D20D5FB2A95F","FX21107314")</f>
        <v>FX21107314</v>
      </c>
      <c r="F619" t="s">
        <v>19</v>
      </c>
      <c r="G619" t="s">
        <v>19</v>
      </c>
      <c r="H619" t="s">
        <v>85</v>
      </c>
      <c r="I619" t="s">
        <v>1504</v>
      </c>
      <c r="J619">
        <v>328</v>
      </c>
      <c r="K619" t="s">
        <v>87</v>
      </c>
      <c r="L619" t="s">
        <v>88</v>
      </c>
      <c r="M619" t="s">
        <v>89</v>
      </c>
      <c r="N619">
        <v>2</v>
      </c>
      <c r="O619" s="1">
        <v>44771.940567129626</v>
      </c>
      <c r="P619" s="1">
        <v>44772.215185185189</v>
      </c>
      <c r="Q619">
        <v>22075</v>
      </c>
      <c r="R619">
        <v>1652</v>
      </c>
      <c r="S619" t="b">
        <v>0</v>
      </c>
      <c r="T619" t="s">
        <v>90</v>
      </c>
      <c r="U619" t="b">
        <v>1</v>
      </c>
      <c r="V619" t="s">
        <v>416</v>
      </c>
      <c r="W619" s="1">
        <v>44771.948206018518</v>
      </c>
      <c r="X619">
        <v>659</v>
      </c>
      <c r="Y619">
        <v>328</v>
      </c>
      <c r="Z619">
        <v>0</v>
      </c>
      <c r="AA619">
        <v>328</v>
      </c>
      <c r="AB619">
        <v>0</v>
      </c>
      <c r="AC619">
        <v>3</v>
      </c>
      <c r="AD619">
        <v>0</v>
      </c>
      <c r="AE619">
        <v>0</v>
      </c>
      <c r="AF619">
        <v>0</v>
      </c>
      <c r="AG619">
        <v>0</v>
      </c>
      <c r="AH619" t="s">
        <v>184</v>
      </c>
      <c r="AI619" s="1">
        <v>44772.215185185189</v>
      </c>
      <c r="AJ619">
        <v>901</v>
      </c>
      <c r="AK619">
        <v>8</v>
      </c>
      <c r="AL619">
        <v>0</v>
      </c>
      <c r="AM619">
        <v>8</v>
      </c>
      <c r="AN619">
        <v>0</v>
      </c>
      <c r="AO619">
        <v>8</v>
      </c>
      <c r="AP619">
        <v>-8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1453</v>
      </c>
      <c r="BG619">
        <v>395</v>
      </c>
      <c r="BH619" t="s">
        <v>275</v>
      </c>
    </row>
    <row r="620" spans="1:60">
      <c r="A620" t="s">
        <v>1508</v>
      </c>
      <c r="B620" t="s">
        <v>82</v>
      </c>
      <c r="C620" t="s">
        <v>1509</v>
      </c>
      <c r="D620" t="s">
        <v>84</v>
      </c>
      <c r="E620" s="2" t="str">
        <f>HYPERLINK("capsilon://?command=openfolder&amp;siteaddress=FAM.docvelocity-na8.net&amp;folderid=FX61CD2C8F-66DB-19F6-2BC8-0D1C3EEE95BF","FX22056672")</f>
        <v>FX22056672</v>
      </c>
      <c r="F620" t="s">
        <v>19</v>
      </c>
      <c r="G620" t="s">
        <v>19</v>
      </c>
      <c r="H620" t="s">
        <v>85</v>
      </c>
      <c r="I620" t="s">
        <v>1510</v>
      </c>
      <c r="J620">
        <v>29</v>
      </c>
      <c r="K620" t="s">
        <v>87</v>
      </c>
      <c r="L620" t="s">
        <v>88</v>
      </c>
      <c r="M620" t="s">
        <v>89</v>
      </c>
      <c r="N620">
        <v>1</v>
      </c>
      <c r="O620" s="1">
        <v>44771.969675925924</v>
      </c>
      <c r="P620" s="1">
        <v>44772.118055555555</v>
      </c>
      <c r="Q620">
        <v>12635</v>
      </c>
      <c r="R620">
        <v>185</v>
      </c>
      <c r="S620" t="b">
        <v>0</v>
      </c>
      <c r="T620" t="s">
        <v>90</v>
      </c>
      <c r="U620" t="b">
        <v>0</v>
      </c>
      <c r="V620" t="s">
        <v>301</v>
      </c>
      <c r="W620" s="1">
        <v>44772.118055555555</v>
      </c>
      <c r="X620">
        <v>162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29</v>
      </c>
      <c r="AE620">
        <v>21</v>
      </c>
      <c r="AF620">
        <v>0</v>
      </c>
      <c r="AG620">
        <v>2</v>
      </c>
      <c r="AH620" t="s">
        <v>90</v>
      </c>
      <c r="AI620" t="s">
        <v>90</v>
      </c>
      <c r="AJ620" t="s">
        <v>90</v>
      </c>
      <c r="AK620" t="s">
        <v>90</v>
      </c>
      <c r="AL620" t="s">
        <v>90</v>
      </c>
      <c r="AM620" t="s">
        <v>90</v>
      </c>
      <c r="AN620" t="s">
        <v>90</v>
      </c>
      <c r="AO620" t="s">
        <v>90</v>
      </c>
      <c r="AP620" t="s">
        <v>90</v>
      </c>
      <c r="AQ620" t="s">
        <v>90</v>
      </c>
      <c r="AR620" t="s">
        <v>90</v>
      </c>
      <c r="AS620" t="s">
        <v>90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1453</v>
      </c>
      <c r="BG620">
        <v>213</v>
      </c>
      <c r="BH620" t="s">
        <v>275</v>
      </c>
    </row>
    <row r="621" spans="1:60">
      <c r="A621" t="s">
        <v>1511</v>
      </c>
      <c r="B621" t="s">
        <v>82</v>
      </c>
      <c r="C621" t="s">
        <v>1490</v>
      </c>
      <c r="D621" t="s">
        <v>84</v>
      </c>
      <c r="E621" s="2" t="str">
        <f>HYPERLINK("capsilon://?command=openfolder&amp;siteaddress=FAM.docvelocity-na8.net&amp;folderid=FXF0C4DDB7-F6E8-D060-35A7-DA727AC384EA","FX22055897")</f>
        <v>FX22055897</v>
      </c>
      <c r="F621" t="s">
        <v>19</v>
      </c>
      <c r="G621" t="s">
        <v>19</v>
      </c>
      <c r="H621" t="s">
        <v>85</v>
      </c>
      <c r="I621" t="s">
        <v>1491</v>
      </c>
      <c r="J621">
        <v>193</v>
      </c>
      <c r="K621" t="s">
        <v>87</v>
      </c>
      <c r="L621" t="s">
        <v>88</v>
      </c>
      <c r="M621" t="s">
        <v>89</v>
      </c>
      <c r="N621">
        <v>2</v>
      </c>
      <c r="O621" s="1">
        <v>44747.709236111114</v>
      </c>
      <c r="P621" s="1">
        <v>44747.77443287037</v>
      </c>
      <c r="Q621">
        <v>4199</v>
      </c>
      <c r="R621">
        <v>1434</v>
      </c>
      <c r="S621" t="b">
        <v>0</v>
      </c>
      <c r="T621" t="s">
        <v>90</v>
      </c>
      <c r="U621" t="b">
        <v>1</v>
      </c>
      <c r="V621" t="s">
        <v>121</v>
      </c>
      <c r="W621" s="1">
        <v>44747.732789351852</v>
      </c>
      <c r="X621">
        <v>932</v>
      </c>
      <c r="Y621">
        <v>180</v>
      </c>
      <c r="Z621">
        <v>0</v>
      </c>
      <c r="AA621">
        <v>180</v>
      </c>
      <c r="AB621">
        <v>0</v>
      </c>
      <c r="AC621">
        <v>20</v>
      </c>
      <c r="AD621">
        <v>13</v>
      </c>
      <c r="AE621">
        <v>0</v>
      </c>
      <c r="AF621">
        <v>0</v>
      </c>
      <c r="AG621">
        <v>0</v>
      </c>
      <c r="AH621" t="s">
        <v>1106</v>
      </c>
      <c r="AI621" s="1">
        <v>44747.77443287037</v>
      </c>
      <c r="AJ621">
        <v>494</v>
      </c>
      <c r="AK621">
        <v>2</v>
      </c>
      <c r="AL621">
        <v>0</v>
      </c>
      <c r="AM621">
        <v>2</v>
      </c>
      <c r="AN621">
        <v>0</v>
      </c>
      <c r="AO621">
        <v>2</v>
      </c>
      <c r="AP621">
        <v>11</v>
      </c>
      <c r="AQ621">
        <v>0</v>
      </c>
      <c r="AR621">
        <v>0</v>
      </c>
      <c r="AS621">
        <v>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914</v>
      </c>
      <c r="BG621">
        <v>93</v>
      </c>
      <c r="BH621" t="s">
        <v>94</v>
      </c>
    </row>
    <row r="622" spans="1:60">
      <c r="A622" t="s">
        <v>1512</v>
      </c>
      <c r="B622" t="s">
        <v>82</v>
      </c>
      <c r="C622" t="s">
        <v>1509</v>
      </c>
      <c r="D622" t="s">
        <v>84</v>
      </c>
      <c r="E622" s="2" t="str">
        <f>HYPERLINK("capsilon://?command=openfolder&amp;siteaddress=FAM.docvelocity-na8.net&amp;folderid=FX61CD2C8F-66DB-19F6-2BC8-0D1C3EEE95BF","FX22056672")</f>
        <v>FX22056672</v>
      </c>
      <c r="F622" t="s">
        <v>19</v>
      </c>
      <c r="G622" t="s">
        <v>19</v>
      </c>
      <c r="H622" t="s">
        <v>85</v>
      </c>
      <c r="I622" t="s">
        <v>1510</v>
      </c>
      <c r="J622">
        <v>56</v>
      </c>
      <c r="K622" t="s">
        <v>87</v>
      </c>
      <c r="L622" t="s">
        <v>88</v>
      </c>
      <c r="M622" t="s">
        <v>89</v>
      </c>
      <c r="N622">
        <v>2</v>
      </c>
      <c r="O622" s="1">
        <v>44772.119340277779</v>
      </c>
      <c r="P622" s="1">
        <v>44772.227523148147</v>
      </c>
      <c r="Q622">
        <v>8725</v>
      </c>
      <c r="R622">
        <v>622</v>
      </c>
      <c r="S622" t="b">
        <v>0</v>
      </c>
      <c r="T622" t="s">
        <v>90</v>
      </c>
      <c r="U622" t="b">
        <v>1</v>
      </c>
      <c r="V622" t="s">
        <v>416</v>
      </c>
      <c r="W622" s="1">
        <v>44772.122731481482</v>
      </c>
      <c r="X622">
        <v>274</v>
      </c>
      <c r="Y622">
        <v>42</v>
      </c>
      <c r="Z622">
        <v>0</v>
      </c>
      <c r="AA622">
        <v>42</v>
      </c>
      <c r="AB622">
        <v>0</v>
      </c>
      <c r="AC622">
        <v>2</v>
      </c>
      <c r="AD622">
        <v>14</v>
      </c>
      <c r="AE622">
        <v>0</v>
      </c>
      <c r="AF622">
        <v>0</v>
      </c>
      <c r="AG622">
        <v>0</v>
      </c>
      <c r="AH622" t="s">
        <v>184</v>
      </c>
      <c r="AI622" s="1">
        <v>44772.227523148147</v>
      </c>
      <c r="AJ622">
        <v>326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13</v>
      </c>
      <c r="AQ622">
        <v>0</v>
      </c>
      <c r="AR622">
        <v>0</v>
      </c>
      <c r="AS622">
        <v>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1513</v>
      </c>
      <c r="BG622">
        <v>155</v>
      </c>
      <c r="BH622" t="s">
        <v>275</v>
      </c>
    </row>
    <row r="623" spans="1:60">
      <c r="A623" t="s">
        <v>1514</v>
      </c>
      <c r="B623" t="s">
        <v>82</v>
      </c>
      <c r="C623" t="s">
        <v>1515</v>
      </c>
      <c r="D623" t="s">
        <v>84</v>
      </c>
      <c r="E623" s="2" t="str">
        <f>HYPERLINK("capsilon://?command=openfolder&amp;siteaddress=FAM.docvelocity-na8.net&amp;folderid=FXE622DCD6-F06D-FC24-0BE2-0559855A37F5","FX22062147")</f>
        <v>FX22062147</v>
      </c>
      <c r="F623" t="s">
        <v>19</v>
      </c>
      <c r="G623" t="s">
        <v>19</v>
      </c>
      <c r="H623" t="s">
        <v>85</v>
      </c>
      <c r="I623" t="s">
        <v>1516</v>
      </c>
      <c r="J623">
        <v>66</v>
      </c>
      <c r="K623" t="s">
        <v>87</v>
      </c>
      <c r="L623" t="s">
        <v>88</v>
      </c>
      <c r="M623" t="s">
        <v>89</v>
      </c>
      <c r="N623">
        <v>2</v>
      </c>
      <c r="O623" s="1">
        <v>44747.721620370372</v>
      </c>
      <c r="P623" s="1">
        <v>44747.855347222219</v>
      </c>
      <c r="Q623">
        <v>10733</v>
      </c>
      <c r="R623">
        <v>821</v>
      </c>
      <c r="S623" t="b">
        <v>0</v>
      </c>
      <c r="T623" t="s">
        <v>90</v>
      </c>
      <c r="U623" t="b">
        <v>0</v>
      </c>
      <c r="V623" t="s">
        <v>121</v>
      </c>
      <c r="W623" s="1">
        <v>44747.79247685185</v>
      </c>
      <c r="X623">
        <v>477</v>
      </c>
      <c r="Y623">
        <v>52</v>
      </c>
      <c r="Z623">
        <v>0</v>
      </c>
      <c r="AA623">
        <v>52</v>
      </c>
      <c r="AB623">
        <v>0</v>
      </c>
      <c r="AC623">
        <v>28</v>
      </c>
      <c r="AD623">
        <v>14</v>
      </c>
      <c r="AE623">
        <v>0</v>
      </c>
      <c r="AF623">
        <v>0</v>
      </c>
      <c r="AG623">
        <v>0</v>
      </c>
      <c r="AH623" t="s">
        <v>402</v>
      </c>
      <c r="AI623" s="1">
        <v>44747.855347222219</v>
      </c>
      <c r="AJ623">
        <v>129</v>
      </c>
      <c r="AK623">
        <v>2</v>
      </c>
      <c r="AL623">
        <v>0</v>
      </c>
      <c r="AM623">
        <v>2</v>
      </c>
      <c r="AN623">
        <v>0</v>
      </c>
      <c r="AO623">
        <v>1</v>
      </c>
      <c r="AP623">
        <v>12</v>
      </c>
      <c r="AQ623">
        <v>0</v>
      </c>
      <c r="AR623">
        <v>0</v>
      </c>
      <c r="AS623">
        <v>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914</v>
      </c>
      <c r="BG623">
        <v>192</v>
      </c>
      <c r="BH623" t="s">
        <v>275</v>
      </c>
    </row>
    <row r="624" spans="1:60">
      <c r="A624" t="s">
        <v>1517</v>
      </c>
      <c r="B624" t="s">
        <v>82</v>
      </c>
      <c r="C624" t="s">
        <v>1518</v>
      </c>
      <c r="D624" t="s">
        <v>84</v>
      </c>
      <c r="E624" s="2" t="str">
        <f>HYPERLINK("capsilon://?command=openfolder&amp;siteaddress=FAM.docvelocity-na8.net&amp;folderid=FX10DB313E-FC6E-66C8-65E2-5A11937A5EEE","FX22064181")</f>
        <v>FX22064181</v>
      </c>
      <c r="F624" t="s">
        <v>19</v>
      </c>
      <c r="G624" t="s">
        <v>19</v>
      </c>
      <c r="H624" t="s">
        <v>85</v>
      </c>
      <c r="I624" t="s">
        <v>1519</v>
      </c>
      <c r="J624">
        <v>30</v>
      </c>
      <c r="K624" t="s">
        <v>87</v>
      </c>
      <c r="L624" t="s">
        <v>88</v>
      </c>
      <c r="M624" t="s">
        <v>89</v>
      </c>
      <c r="N624">
        <v>2</v>
      </c>
      <c r="O624" s="1">
        <v>44743.404583333337</v>
      </c>
      <c r="P624" s="1">
        <v>44743.456701388888</v>
      </c>
      <c r="Q624">
        <v>4407</v>
      </c>
      <c r="R624">
        <v>96</v>
      </c>
      <c r="S624" t="b">
        <v>0</v>
      </c>
      <c r="T624" t="s">
        <v>90</v>
      </c>
      <c r="U624" t="b">
        <v>0</v>
      </c>
      <c r="V624" t="s">
        <v>188</v>
      </c>
      <c r="W624" s="1">
        <v>44743.425543981481</v>
      </c>
      <c r="X624">
        <v>38</v>
      </c>
      <c r="Y624">
        <v>9</v>
      </c>
      <c r="Z624">
        <v>0</v>
      </c>
      <c r="AA624">
        <v>9</v>
      </c>
      <c r="AB624">
        <v>0</v>
      </c>
      <c r="AC624">
        <v>1</v>
      </c>
      <c r="AD624">
        <v>21</v>
      </c>
      <c r="AE624">
        <v>0</v>
      </c>
      <c r="AF624">
        <v>0</v>
      </c>
      <c r="AG624">
        <v>0</v>
      </c>
      <c r="AH624" t="s">
        <v>193</v>
      </c>
      <c r="AI624" s="1">
        <v>44743.456701388888</v>
      </c>
      <c r="AJ624">
        <v>58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21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  <c r="BF624" t="s">
        <v>288</v>
      </c>
      <c r="BG624">
        <v>75</v>
      </c>
      <c r="BH624" t="s">
        <v>94</v>
      </c>
    </row>
    <row r="625" spans="1:60">
      <c r="A625" t="s">
        <v>1520</v>
      </c>
      <c r="B625" t="s">
        <v>82</v>
      </c>
      <c r="C625" t="s">
        <v>1521</v>
      </c>
      <c r="D625" t="s">
        <v>84</v>
      </c>
      <c r="E625" s="2" t="str">
        <f>HYPERLINK("capsilon://?command=openfolder&amp;siteaddress=FAM.docvelocity-na8.net&amp;folderid=FXBE09070C-9CF6-F030-6CC4-8F17F4B847BE","FX22062949")</f>
        <v>FX22062949</v>
      </c>
      <c r="F625" t="s">
        <v>19</v>
      </c>
      <c r="G625" t="s">
        <v>19</v>
      </c>
      <c r="H625" t="s">
        <v>85</v>
      </c>
      <c r="I625" t="s">
        <v>1522</v>
      </c>
      <c r="J625">
        <v>30</v>
      </c>
      <c r="K625" t="s">
        <v>87</v>
      </c>
      <c r="L625" t="s">
        <v>88</v>
      </c>
      <c r="M625" t="s">
        <v>89</v>
      </c>
      <c r="N625">
        <v>2</v>
      </c>
      <c r="O625" s="1">
        <v>44748.389108796298</v>
      </c>
      <c r="P625" s="1">
        <v>44748.392523148148</v>
      </c>
      <c r="Q625">
        <v>132</v>
      </c>
      <c r="R625">
        <v>163</v>
      </c>
      <c r="S625" t="b">
        <v>0</v>
      </c>
      <c r="T625" t="s">
        <v>90</v>
      </c>
      <c r="U625" t="b">
        <v>0</v>
      </c>
      <c r="V625" t="s">
        <v>183</v>
      </c>
      <c r="W625" s="1">
        <v>44748.390150462961</v>
      </c>
      <c r="X625">
        <v>83</v>
      </c>
      <c r="Y625">
        <v>9</v>
      </c>
      <c r="Z625">
        <v>0</v>
      </c>
      <c r="AA625">
        <v>9</v>
      </c>
      <c r="AB625">
        <v>0</v>
      </c>
      <c r="AC625">
        <v>1</v>
      </c>
      <c r="AD625">
        <v>21</v>
      </c>
      <c r="AE625">
        <v>0</v>
      </c>
      <c r="AF625">
        <v>0</v>
      </c>
      <c r="AG625">
        <v>0</v>
      </c>
      <c r="AH625" t="s">
        <v>193</v>
      </c>
      <c r="AI625" s="1">
        <v>44748.392523148148</v>
      </c>
      <c r="AJ625">
        <v>80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21</v>
      </c>
      <c r="AQ625">
        <v>0</v>
      </c>
      <c r="AR625">
        <v>0</v>
      </c>
      <c r="AS625">
        <v>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1523</v>
      </c>
      <c r="BG625">
        <v>4</v>
      </c>
      <c r="BH625" t="s">
        <v>94</v>
      </c>
    </row>
    <row r="626" spans="1:60">
      <c r="A626" t="s">
        <v>1524</v>
      </c>
      <c r="B626" t="s">
        <v>82</v>
      </c>
      <c r="C626" t="s">
        <v>466</v>
      </c>
      <c r="D626" t="s">
        <v>84</v>
      </c>
      <c r="E626" s="2" t="str">
        <f>HYPERLINK("capsilon://?command=openfolder&amp;siteaddress=FAM.docvelocity-na8.net&amp;folderid=FX84E40BCC-B6DA-4B11-D1CF-9C873D6F00DE","FX2206944")</f>
        <v>FX2206944</v>
      </c>
      <c r="F626" t="s">
        <v>19</v>
      </c>
      <c r="G626" t="s">
        <v>19</v>
      </c>
      <c r="H626" t="s">
        <v>85</v>
      </c>
      <c r="I626" t="s">
        <v>1525</v>
      </c>
      <c r="J626">
        <v>86</v>
      </c>
      <c r="K626" t="s">
        <v>87</v>
      </c>
      <c r="L626" t="s">
        <v>88</v>
      </c>
      <c r="M626" t="s">
        <v>89</v>
      </c>
      <c r="N626">
        <v>2</v>
      </c>
      <c r="O626" s="1">
        <v>44748.396006944444</v>
      </c>
      <c r="P626" s="1">
        <v>44748.417858796296</v>
      </c>
      <c r="Q626">
        <v>1563</v>
      </c>
      <c r="R626">
        <v>325</v>
      </c>
      <c r="S626" t="b">
        <v>0</v>
      </c>
      <c r="T626" t="s">
        <v>90</v>
      </c>
      <c r="U626" t="b">
        <v>0</v>
      </c>
      <c r="V626" t="s">
        <v>183</v>
      </c>
      <c r="W626" s="1">
        <v>44748.400706018518</v>
      </c>
      <c r="X626">
        <v>188</v>
      </c>
      <c r="Y626">
        <v>81</v>
      </c>
      <c r="Z626">
        <v>0</v>
      </c>
      <c r="AA626">
        <v>81</v>
      </c>
      <c r="AB626">
        <v>0</v>
      </c>
      <c r="AC626">
        <v>8</v>
      </c>
      <c r="AD626">
        <v>5</v>
      </c>
      <c r="AE626">
        <v>0</v>
      </c>
      <c r="AF626">
        <v>0</v>
      </c>
      <c r="AG626">
        <v>0</v>
      </c>
      <c r="AH626" t="s">
        <v>193</v>
      </c>
      <c r="AI626" s="1">
        <v>44748.417858796296</v>
      </c>
      <c r="AJ626">
        <v>137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5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1523</v>
      </c>
      <c r="BG626">
        <v>31</v>
      </c>
      <c r="BH626" t="s">
        <v>94</v>
      </c>
    </row>
    <row r="627" spans="1:60">
      <c r="A627" t="s">
        <v>1526</v>
      </c>
      <c r="B627" t="s">
        <v>82</v>
      </c>
      <c r="C627" t="s">
        <v>466</v>
      </c>
      <c r="D627" t="s">
        <v>84</v>
      </c>
      <c r="E627" s="2" t="str">
        <f>HYPERLINK("capsilon://?command=openfolder&amp;siteaddress=FAM.docvelocity-na8.net&amp;folderid=FX84E40BCC-B6DA-4B11-D1CF-9C873D6F00DE","FX2206944")</f>
        <v>FX2206944</v>
      </c>
      <c r="F627" t="s">
        <v>19</v>
      </c>
      <c r="G627" t="s">
        <v>19</v>
      </c>
      <c r="H627" t="s">
        <v>85</v>
      </c>
      <c r="I627" t="s">
        <v>1527</v>
      </c>
      <c r="J627">
        <v>81</v>
      </c>
      <c r="K627" t="s">
        <v>87</v>
      </c>
      <c r="L627" t="s">
        <v>88</v>
      </c>
      <c r="M627" t="s">
        <v>89</v>
      </c>
      <c r="N627">
        <v>2</v>
      </c>
      <c r="O627" s="1">
        <v>44748.396469907406</v>
      </c>
      <c r="P627" s="1">
        <v>44748.419456018521</v>
      </c>
      <c r="Q627">
        <v>1731</v>
      </c>
      <c r="R627">
        <v>255</v>
      </c>
      <c r="S627" t="b">
        <v>0</v>
      </c>
      <c r="T627" t="s">
        <v>90</v>
      </c>
      <c r="U627" t="b">
        <v>0</v>
      </c>
      <c r="V627" t="s">
        <v>183</v>
      </c>
      <c r="W627" s="1">
        <v>44748.402083333334</v>
      </c>
      <c r="X627">
        <v>118</v>
      </c>
      <c r="Y627">
        <v>76</v>
      </c>
      <c r="Z627">
        <v>0</v>
      </c>
      <c r="AA627">
        <v>76</v>
      </c>
      <c r="AB627">
        <v>0</v>
      </c>
      <c r="AC627">
        <v>5</v>
      </c>
      <c r="AD627">
        <v>5</v>
      </c>
      <c r="AE627">
        <v>0</v>
      </c>
      <c r="AF627">
        <v>0</v>
      </c>
      <c r="AG627">
        <v>0</v>
      </c>
      <c r="AH627" t="s">
        <v>193</v>
      </c>
      <c r="AI627" s="1">
        <v>44748.419456018521</v>
      </c>
      <c r="AJ627">
        <v>137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5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1523</v>
      </c>
      <c r="BG627">
        <v>33</v>
      </c>
      <c r="BH627" t="s">
        <v>94</v>
      </c>
    </row>
    <row r="628" spans="1:60">
      <c r="A628" t="s">
        <v>1528</v>
      </c>
      <c r="B628" t="s">
        <v>82</v>
      </c>
      <c r="C628" t="s">
        <v>195</v>
      </c>
      <c r="D628" t="s">
        <v>84</v>
      </c>
      <c r="E628" s="2" t="str">
        <f>HYPERLINK("capsilon://?command=openfolder&amp;siteaddress=FAM.docvelocity-na8.net&amp;folderid=FX93479B15-01F2-51EC-673F-05C711287B9D","FX22063808")</f>
        <v>FX22063808</v>
      </c>
      <c r="F628" t="s">
        <v>19</v>
      </c>
      <c r="G628" t="s">
        <v>19</v>
      </c>
      <c r="H628" t="s">
        <v>85</v>
      </c>
      <c r="I628" t="s">
        <v>1529</v>
      </c>
      <c r="J628">
        <v>66</v>
      </c>
      <c r="K628" t="s">
        <v>87</v>
      </c>
      <c r="L628" t="s">
        <v>88</v>
      </c>
      <c r="M628" t="s">
        <v>89</v>
      </c>
      <c r="N628">
        <v>2</v>
      </c>
      <c r="O628" s="1">
        <v>44748.438344907408</v>
      </c>
      <c r="P628" s="1">
        <v>44748.458553240744</v>
      </c>
      <c r="Q628">
        <v>1179</v>
      </c>
      <c r="R628">
        <v>567</v>
      </c>
      <c r="S628" t="b">
        <v>0</v>
      </c>
      <c r="T628" t="s">
        <v>90</v>
      </c>
      <c r="U628" t="b">
        <v>0</v>
      </c>
      <c r="V628" t="s">
        <v>188</v>
      </c>
      <c r="W628" s="1">
        <v>44748.455358796295</v>
      </c>
      <c r="X628">
        <v>296</v>
      </c>
      <c r="Y628">
        <v>52</v>
      </c>
      <c r="Z628">
        <v>0</v>
      </c>
      <c r="AA628">
        <v>52</v>
      </c>
      <c r="AB628">
        <v>0</v>
      </c>
      <c r="AC628">
        <v>5</v>
      </c>
      <c r="AD628">
        <v>14</v>
      </c>
      <c r="AE628">
        <v>0</v>
      </c>
      <c r="AF628">
        <v>0</v>
      </c>
      <c r="AG628">
        <v>0</v>
      </c>
      <c r="AH628" t="s">
        <v>193</v>
      </c>
      <c r="AI628" s="1">
        <v>44748.458553240744</v>
      </c>
      <c r="AJ628">
        <v>114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14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1523</v>
      </c>
      <c r="BG628">
        <v>29</v>
      </c>
      <c r="BH628" t="s">
        <v>94</v>
      </c>
    </row>
    <row r="629" spans="1:60">
      <c r="A629" t="s">
        <v>1530</v>
      </c>
      <c r="B629" t="s">
        <v>82</v>
      </c>
      <c r="C629" t="s">
        <v>441</v>
      </c>
      <c r="D629" t="s">
        <v>84</v>
      </c>
      <c r="E629" s="2" t="str">
        <f>HYPERLINK("capsilon://?command=openfolder&amp;siteaddress=FAM.docvelocity-na8.net&amp;folderid=FXE45F5D33-B8AD-71BE-6979-0483E16E70B0","FX22069522")</f>
        <v>FX22069522</v>
      </c>
      <c r="F629" t="s">
        <v>19</v>
      </c>
      <c r="G629" t="s">
        <v>19</v>
      </c>
      <c r="H629" t="s">
        <v>85</v>
      </c>
      <c r="I629" t="s">
        <v>1531</v>
      </c>
      <c r="J629">
        <v>66</v>
      </c>
      <c r="K629" t="s">
        <v>87</v>
      </c>
      <c r="L629" t="s">
        <v>88</v>
      </c>
      <c r="M629" t="s">
        <v>89</v>
      </c>
      <c r="N629">
        <v>2</v>
      </c>
      <c r="O629" s="1">
        <v>44748.440520833334</v>
      </c>
      <c r="P629" s="1">
        <v>44748.443773148145</v>
      </c>
      <c r="Q629">
        <v>238</v>
      </c>
      <c r="R629">
        <v>43</v>
      </c>
      <c r="S629" t="b">
        <v>0</v>
      </c>
      <c r="T629" t="s">
        <v>90</v>
      </c>
      <c r="U629" t="b">
        <v>0</v>
      </c>
      <c r="V629" t="s">
        <v>183</v>
      </c>
      <c r="W629" s="1">
        <v>44748.442384259259</v>
      </c>
      <c r="X629">
        <v>34</v>
      </c>
      <c r="Y629">
        <v>0</v>
      </c>
      <c r="Z629">
        <v>0</v>
      </c>
      <c r="AA629">
        <v>0</v>
      </c>
      <c r="AB629">
        <v>52</v>
      </c>
      <c r="AC629">
        <v>0</v>
      </c>
      <c r="AD629">
        <v>66</v>
      </c>
      <c r="AE629">
        <v>0</v>
      </c>
      <c r="AF629">
        <v>0</v>
      </c>
      <c r="AG629">
        <v>0</v>
      </c>
      <c r="AH629" t="s">
        <v>193</v>
      </c>
      <c r="AI629" s="1">
        <v>44748.443773148145</v>
      </c>
      <c r="AJ629">
        <v>9</v>
      </c>
      <c r="AK629">
        <v>0</v>
      </c>
      <c r="AL629">
        <v>0</v>
      </c>
      <c r="AM629">
        <v>0</v>
      </c>
      <c r="AN629">
        <v>52</v>
      </c>
      <c r="AO629">
        <v>0</v>
      </c>
      <c r="AP629">
        <v>66</v>
      </c>
      <c r="AQ629">
        <v>0</v>
      </c>
      <c r="AR629">
        <v>0</v>
      </c>
      <c r="AS629">
        <v>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1523</v>
      </c>
      <c r="BG629">
        <v>4</v>
      </c>
      <c r="BH629" t="s">
        <v>94</v>
      </c>
    </row>
    <row r="630" spans="1:60">
      <c r="A630" t="s">
        <v>1532</v>
      </c>
      <c r="B630" t="s">
        <v>82</v>
      </c>
      <c r="C630" t="s">
        <v>441</v>
      </c>
      <c r="D630" t="s">
        <v>84</v>
      </c>
      <c r="E630" s="2" t="str">
        <f>HYPERLINK("capsilon://?command=openfolder&amp;siteaddress=FAM.docvelocity-na8.net&amp;folderid=FXE45F5D33-B8AD-71BE-6979-0483E16E70B0","FX22069522")</f>
        <v>FX22069522</v>
      </c>
      <c r="F630" t="s">
        <v>19</v>
      </c>
      <c r="G630" t="s">
        <v>19</v>
      </c>
      <c r="H630" t="s">
        <v>85</v>
      </c>
      <c r="I630" t="s">
        <v>1533</v>
      </c>
      <c r="J630">
        <v>66</v>
      </c>
      <c r="K630" t="s">
        <v>87</v>
      </c>
      <c r="L630" t="s">
        <v>88</v>
      </c>
      <c r="M630" t="s">
        <v>89</v>
      </c>
      <c r="N630">
        <v>2</v>
      </c>
      <c r="O630" s="1">
        <v>44748.44121527778</v>
      </c>
      <c r="P630" s="1">
        <v>44748.443958333337</v>
      </c>
      <c r="Q630">
        <v>191</v>
      </c>
      <c r="R630">
        <v>46</v>
      </c>
      <c r="S630" t="b">
        <v>0</v>
      </c>
      <c r="T630" t="s">
        <v>90</v>
      </c>
      <c r="U630" t="b">
        <v>0</v>
      </c>
      <c r="V630" t="s">
        <v>183</v>
      </c>
      <c r="W630" s="1">
        <v>44748.442754629628</v>
      </c>
      <c r="X630">
        <v>31</v>
      </c>
      <c r="Y630">
        <v>0</v>
      </c>
      <c r="Z630">
        <v>0</v>
      </c>
      <c r="AA630">
        <v>0</v>
      </c>
      <c r="AB630">
        <v>52</v>
      </c>
      <c r="AC630">
        <v>0</v>
      </c>
      <c r="AD630">
        <v>66</v>
      </c>
      <c r="AE630">
        <v>0</v>
      </c>
      <c r="AF630">
        <v>0</v>
      </c>
      <c r="AG630">
        <v>0</v>
      </c>
      <c r="AH630" t="s">
        <v>193</v>
      </c>
      <c r="AI630" s="1">
        <v>44748.443958333337</v>
      </c>
      <c r="AJ630">
        <v>15</v>
      </c>
      <c r="AK630">
        <v>0</v>
      </c>
      <c r="AL630">
        <v>0</v>
      </c>
      <c r="AM630">
        <v>0</v>
      </c>
      <c r="AN630">
        <v>52</v>
      </c>
      <c r="AO630">
        <v>0</v>
      </c>
      <c r="AP630">
        <v>66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1523</v>
      </c>
      <c r="BG630">
        <v>3</v>
      </c>
      <c r="BH630" t="s">
        <v>94</v>
      </c>
    </row>
    <row r="631" spans="1:60">
      <c r="A631" t="s">
        <v>1534</v>
      </c>
      <c r="B631" t="s">
        <v>82</v>
      </c>
      <c r="C631" t="s">
        <v>441</v>
      </c>
      <c r="D631" t="s">
        <v>84</v>
      </c>
      <c r="E631" s="2" t="str">
        <f>HYPERLINK("capsilon://?command=openfolder&amp;siteaddress=FAM.docvelocity-na8.net&amp;folderid=FXE45F5D33-B8AD-71BE-6979-0483E16E70B0","FX22069522")</f>
        <v>FX22069522</v>
      </c>
      <c r="F631" t="s">
        <v>19</v>
      </c>
      <c r="G631" t="s">
        <v>19</v>
      </c>
      <c r="H631" t="s">
        <v>85</v>
      </c>
      <c r="I631" t="s">
        <v>1535</v>
      </c>
      <c r="J631">
        <v>66</v>
      </c>
      <c r="K631" t="s">
        <v>87</v>
      </c>
      <c r="L631" t="s">
        <v>88</v>
      </c>
      <c r="M631" t="s">
        <v>89</v>
      </c>
      <c r="N631">
        <v>2</v>
      </c>
      <c r="O631" s="1">
        <v>44748.441840277781</v>
      </c>
      <c r="P631" s="1">
        <v>44748.444282407407</v>
      </c>
      <c r="Q631">
        <v>160</v>
      </c>
      <c r="R631">
        <v>51</v>
      </c>
      <c r="S631" t="b">
        <v>0</v>
      </c>
      <c r="T631" t="s">
        <v>90</v>
      </c>
      <c r="U631" t="b">
        <v>0</v>
      </c>
      <c r="V631" t="s">
        <v>183</v>
      </c>
      <c r="W631" s="1">
        <v>44748.443032407406</v>
      </c>
      <c r="X631">
        <v>24</v>
      </c>
      <c r="Y631">
        <v>0</v>
      </c>
      <c r="Z631">
        <v>0</v>
      </c>
      <c r="AA631">
        <v>0</v>
      </c>
      <c r="AB631">
        <v>52</v>
      </c>
      <c r="AC631">
        <v>0</v>
      </c>
      <c r="AD631">
        <v>66</v>
      </c>
      <c r="AE631">
        <v>0</v>
      </c>
      <c r="AF631">
        <v>0</v>
      </c>
      <c r="AG631">
        <v>0</v>
      </c>
      <c r="AH631" t="s">
        <v>193</v>
      </c>
      <c r="AI631" s="1">
        <v>44748.444282407407</v>
      </c>
      <c r="AJ631">
        <v>27</v>
      </c>
      <c r="AK631">
        <v>0</v>
      </c>
      <c r="AL631">
        <v>0</v>
      </c>
      <c r="AM631">
        <v>0</v>
      </c>
      <c r="AN631">
        <v>52</v>
      </c>
      <c r="AO631">
        <v>0</v>
      </c>
      <c r="AP631">
        <v>66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1523</v>
      </c>
      <c r="BG631">
        <v>3</v>
      </c>
      <c r="BH631" t="s">
        <v>94</v>
      </c>
    </row>
    <row r="632" spans="1:60">
      <c r="A632" t="s">
        <v>1536</v>
      </c>
      <c r="B632" t="s">
        <v>82</v>
      </c>
      <c r="C632" t="s">
        <v>441</v>
      </c>
      <c r="D632" t="s">
        <v>84</v>
      </c>
      <c r="E632" s="2" t="str">
        <f>HYPERLINK("capsilon://?command=openfolder&amp;siteaddress=FAM.docvelocity-na8.net&amp;folderid=FXE45F5D33-B8AD-71BE-6979-0483E16E70B0","FX22069522")</f>
        <v>FX22069522</v>
      </c>
      <c r="F632" t="s">
        <v>19</v>
      </c>
      <c r="G632" t="s">
        <v>19</v>
      </c>
      <c r="H632" t="s">
        <v>85</v>
      </c>
      <c r="I632" t="s">
        <v>1537</v>
      </c>
      <c r="J632">
        <v>66</v>
      </c>
      <c r="K632" t="s">
        <v>87</v>
      </c>
      <c r="L632" t="s">
        <v>88</v>
      </c>
      <c r="M632" t="s">
        <v>89</v>
      </c>
      <c r="N632">
        <v>2</v>
      </c>
      <c r="O632" s="1">
        <v>44748.441932870373</v>
      </c>
      <c r="P632" s="1">
        <v>44748.444525462961</v>
      </c>
      <c r="Q632">
        <v>172</v>
      </c>
      <c r="R632">
        <v>52</v>
      </c>
      <c r="S632" t="b">
        <v>0</v>
      </c>
      <c r="T632" t="s">
        <v>90</v>
      </c>
      <c r="U632" t="b">
        <v>0</v>
      </c>
      <c r="V632" t="s">
        <v>183</v>
      </c>
      <c r="W632" s="1">
        <v>44748.443414351852</v>
      </c>
      <c r="X632">
        <v>32</v>
      </c>
      <c r="Y632">
        <v>0</v>
      </c>
      <c r="Z632">
        <v>0</v>
      </c>
      <c r="AA632">
        <v>0</v>
      </c>
      <c r="AB632">
        <v>52</v>
      </c>
      <c r="AC632">
        <v>0</v>
      </c>
      <c r="AD632">
        <v>66</v>
      </c>
      <c r="AE632">
        <v>0</v>
      </c>
      <c r="AF632">
        <v>0</v>
      </c>
      <c r="AG632">
        <v>0</v>
      </c>
      <c r="AH632" t="s">
        <v>193</v>
      </c>
      <c r="AI632" s="1">
        <v>44748.444525462961</v>
      </c>
      <c r="AJ632">
        <v>20</v>
      </c>
      <c r="AK632">
        <v>0</v>
      </c>
      <c r="AL632">
        <v>0</v>
      </c>
      <c r="AM632">
        <v>0</v>
      </c>
      <c r="AN632">
        <v>52</v>
      </c>
      <c r="AO632">
        <v>0</v>
      </c>
      <c r="AP632">
        <v>66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1523</v>
      </c>
      <c r="BG632">
        <v>3</v>
      </c>
      <c r="BH632" t="s">
        <v>94</v>
      </c>
    </row>
    <row r="633" spans="1:60">
      <c r="A633" t="s">
        <v>1538</v>
      </c>
      <c r="B633" t="s">
        <v>82</v>
      </c>
      <c r="C633" t="s">
        <v>372</v>
      </c>
      <c r="D633" t="s">
        <v>84</v>
      </c>
      <c r="E633" s="2" t="str">
        <f>HYPERLINK("capsilon://?command=openfolder&amp;siteaddress=FAM.docvelocity-na8.net&amp;folderid=FXF6DC23BA-A3E8-1A43-432F-8F257333E9A4","FX22051986")</f>
        <v>FX22051986</v>
      </c>
      <c r="F633" t="s">
        <v>19</v>
      </c>
      <c r="G633" t="s">
        <v>19</v>
      </c>
      <c r="H633" t="s">
        <v>85</v>
      </c>
      <c r="I633" t="s">
        <v>1539</v>
      </c>
      <c r="J633">
        <v>101</v>
      </c>
      <c r="K633" t="s">
        <v>87</v>
      </c>
      <c r="L633" t="s">
        <v>88</v>
      </c>
      <c r="M633" t="s">
        <v>89</v>
      </c>
      <c r="N633">
        <v>2</v>
      </c>
      <c r="O633" s="1">
        <v>44748.450856481482</v>
      </c>
      <c r="P633" s="1">
        <v>44748.468032407407</v>
      </c>
      <c r="Q633">
        <v>132</v>
      </c>
      <c r="R633">
        <v>1352</v>
      </c>
      <c r="S633" t="b">
        <v>0</v>
      </c>
      <c r="T633" t="s">
        <v>90</v>
      </c>
      <c r="U633" t="b">
        <v>0</v>
      </c>
      <c r="V633" t="s">
        <v>183</v>
      </c>
      <c r="W633" s="1">
        <v>44748.463726851849</v>
      </c>
      <c r="X633">
        <v>662</v>
      </c>
      <c r="Y633">
        <v>84</v>
      </c>
      <c r="Z633">
        <v>0</v>
      </c>
      <c r="AA633">
        <v>84</v>
      </c>
      <c r="AB633">
        <v>0</v>
      </c>
      <c r="AC633">
        <v>54</v>
      </c>
      <c r="AD633">
        <v>17</v>
      </c>
      <c r="AE633">
        <v>0</v>
      </c>
      <c r="AF633">
        <v>0</v>
      </c>
      <c r="AG633">
        <v>0</v>
      </c>
      <c r="AH633" t="s">
        <v>193</v>
      </c>
      <c r="AI633" s="1">
        <v>44748.468032407407</v>
      </c>
      <c r="AJ633">
        <v>272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17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1523</v>
      </c>
      <c r="BG633">
        <v>24</v>
      </c>
      <c r="BH633" t="s">
        <v>94</v>
      </c>
    </row>
    <row r="634" spans="1:60">
      <c r="A634" t="s">
        <v>1540</v>
      </c>
      <c r="B634" t="s">
        <v>82</v>
      </c>
      <c r="C634" t="s">
        <v>1521</v>
      </c>
      <c r="D634" t="s">
        <v>84</v>
      </c>
      <c r="E634" s="2" t="str">
        <f>HYPERLINK("capsilon://?command=openfolder&amp;siteaddress=FAM.docvelocity-na8.net&amp;folderid=FXBE09070C-9CF6-F030-6CC4-8F17F4B847BE","FX22062949")</f>
        <v>FX22062949</v>
      </c>
      <c r="F634" t="s">
        <v>19</v>
      </c>
      <c r="G634" t="s">
        <v>19</v>
      </c>
      <c r="H634" t="s">
        <v>85</v>
      </c>
      <c r="I634" t="s">
        <v>1541</v>
      </c>
      <c r="J634">
        <v>30</v>
      </c>
      <c r="K634" t="s">
        <v>87</v>
      </c>
      <c r="L634" t="s">
        <v>88</v>
      </c>
      <c r="M634" t="s">
        <v>89</v>
      </c>
      <c r="N634">
        <v>2</v>
      </c>
      <c r="O634" s="1">
        <v>44748.453645833331</v>
      </c>
      <c r="P634" s="1">
        <v>44748.459143518521</v>
      </c>
      <c r="Q634">
        <v>373</v>
      </c>
      <c r="R634">
        <v>102</v>
      </c>
      <c r="S634" t="b">
        <v>0</v>
      </c>
      <c r="T634" t="s">
        <v>90</v>
      </c>
      <c r="U634" t="b">
        <v>0</v>
      </c>
      <c r="V634" t="s">
        <v>188</v>
      </c>
      <c r="W634" s="1">
        <v>44748.455972222226</v>
      </c>
      <c r="X634">
        <v>52</v>
      </c>
      <c r="Y634">
        <v>9</v>
      </c>
      <c r="Z634">
        <v>0</v>
      </c>
      <c r="AA634">
        <v>9</v>
      </c>
      <c r="AB634">
        <v>0</v>
      </c>
      <c r="AC634">
        <v>1</v>
      </c>
      <c r="AD634">
        <v>21</v>
      </c>
      <c r="AE634">
        <v>0</v>
      </c>
      <c r="AF634">
        <v>0</v>
      </c>
      <c r="AG634">
        <v>0</v>
      </c>
      <c r="AH634" t="s">
        <v>193</v>
      </c>
      <c r="AI634" s="1">
        <v>44748.459143518521</v>
      </c>
      <c r="AJ634">
        <v>50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21</v>
      </c>
      <c r="AQ634">
        <v>0</v>
      </c>
      <c r="AR634">
        <v>0</v>
      </c>
      <c r="AS634">
        <v>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  <c r="BF634" t="s">
        <v>1523</v>
      </c>
      <c r="BG634">
        <v>7</v>
      </c>
      <c r="BH634" t="s">
        <v>94</v>
      </c>
    </row>
    <row r="635" spans="1:60">
      <c r="A635" t="s">
        <v>1542</v>
      </c>
      <c r="B635" t="s">
        <v>82</v>
      </c>
      <c r="C635" t="s">
        <v>1543</v>
      </c>
      <c r="D635" t="s">
        <v>84</v>
      </c>
      <c r="E635" s="2" t="str">
        <f>HYPERLINK("capsilon://?command=openfolder&amp;siteaddress=FAM.docvelocity-na8.net&amp;folderid=FXA642B8C5-AA1A-62F2-B0ED-4435D63E8607","FX22059557")</f>
        <v>FX22059557</v>
      </c>
      <c r="F635" t="s">
        <v>19</v>
      </c>
      <c r="G635" t="s">
        <v>19</v>
      </c>
      <c r="H635" t="s">
        <v>85</v>
      </c>
      <c r="I635" t="s">
        <v>1544</v>
      </c>
      <c r="J635">
        <v>0</v>
      </c>
      <c r="K635" t="s">
        <v>87</v>
      </c>
      <c r="L635" t="s">
        <v>88</v>
      </c>
      <c r="M635" t="s">
        <v>89</v>
      </c>
      <c r="N635">
        <v>2</v>
      </c>
      <c r="O635" s="1">
        <v>44743.41609953704</v>
      </c>
      <c r="P635" s="1">
        <v>44743.458923611113</v>
      </c>
      <c r="Q635">
        <v>3156</v>
      </c>
      <c r="R635">
        <v>544</v>
      </c>
      <c r="S635" t="b">
        <v>0</v>
      </c>
      <c r="T635" t="s">
        <v>90</v>
      </c>
      <c r="U635" t="b">
        <v>0</v>
      </c>
      <c r="V635" t="s">
        <v>183</v>
      </c>
      <c r="W635" s="1">
        <v>44743.43074074074</v>
      </c>
      <c r="X635">
        <v>300</v>
      </c>
      <c r="Y635">
        <v>37</v>
      </c>
      <c r="Z635">
        <v>0</v>
      </c>
      <c r="AA635">
        <v>37</v>
      </c>
      <c r="AB635">
        <v>0</v>
      </c>
      <c r="AC635">
        <v>25</v>
      </c>
      <c r="AD635">
        <v>-37</v>
      </c>
      <c r="AE635">
        <v>0</v>
      </c>
      <c r="AF635">
        <v>0</v>
      </c>
      <c r="AG635">
        <v>0</v>
      </c>
      <c r="AH635" t="s">
        <v>193</v>
      </c>
      <c r="AI635" s="1">
        <v>44743.458923611113</v>
      </c>
      <c r="AJ635">
        <v>191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-37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288</v>
      </c>
      <c r="BG635">
        <v>61</v>
      </c>
      <c r="BH635" t="s">
        <v>94</v>
      </c>
    </row>
    <row r="636" spans="1:60">
      <c r="A636" t="s">
        <v>1545</v>
      </c>
      <c r="B636" t="s">
        <v>82</v>
      </c>
      <c r="C636" t="s">
        <v>1546</v>
      </c>
      <c r="D636" t="s">
        <v>84</v>
      </c>
      <c r="E636" s="2" t="str">
        <f>HYPERLINK("capsilon://?command=openfolder&amp;siteaddress=FAM.docvelocity-na8.net&amp;folderid=FX9CB4C199-C9EA-F0ED-DB0E-A201B639E701","FX22061100")</f>
        <v>FX22061100</v>
      </c>
      <c r="F636" t="s">
        <v>19</v>
      </c>
      <c r="G636" t="s">
        <v>19</v>
      </c>
      <c r="H636" t="s">
        <v>85</v>
      </c>
      <c r="I636" t="s">
        <v>1547</v>
      </c>
      <c r="J636">
        <v>66</v>
      </c>
      <c r="K636" t="s">
        <v>87</v>
      </c>
      <c r="L636" t="s">
        <v>88</v>
      </c>
      <c r="M636" t="s">
        <v>89</v>
      </c>
      <c r="N636">
        <v>2</v>
      </c>
      <c r="O636" s="1">
        <v>44748.510787037034</v>
      </c>
      <c r="P636" s="1">
        <v>44748.53601851852</v>
      </c>
      <c r="Q636">
        <v>1255</v>
      </c>
      <c r="R636">
        <v>925</v>
      </c>
      <c r="S636" t="b">
        <v>0</v>
      </c>
      <c r="T636" t="s">
        <v>90</v>
      </c>
      <c r="U636" t="b">
        <v>0</v>
      </c>
      <c r="V636" t="s">
        <v>91</v>
      </c>
      <c r="W636" s="1">
        <v>44748.51803240741</v>
      </c>
      <c r="X636">
        <v>583</v>
      </c>
      <c r="Y636">
        <v>52</v>
      </c>
      <c r="Z636">
        <v>0</v>
      </c>
      <c r="AA636">
        <v>52</v>
      </c>
      <c r="AB636">
        <v>0</v>
      </c>
      <c r="AC636">
        <v>6</v>
      </c>
      <c r="AD636">
        <v>14</v>
      </c>
      <c r="AE636">
        <v>0</v>
      </c>
      <c r="AF636">
        <v>0</v>
      </c>
      <c r="AG636">
        <v>0</v>
      </c>
      <c r="AH636" t="s">
        <v>92</v>
      </c>
      <c r="AI636" s="1">
        <v>44748.53601851852</v>
      </c>
      <c r="AJ636">
        <v>342</v>
      </c>
      <c r="AK636">
        <v>2</v>
      </c>
      <c r="AL636">
        <v>0</v>
      </c>
      <c r="AM636">
        <v>2</v>
      </c>
      <c r="AN636">
        <v>0</v>
      </c>
      <c r="AO636">
        <v>2</v>
      </c>
      <c r="AP636">
        <v>12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1523</v>
      </c>
      <c r="BG636">
        <v>36</v>
      </c>
      <c r="BH636" t="s">
        <v>94</v>
      </c>
    </row>
    <row r="637" spans="1:60">
      <c r="A637" t="s">
        <v>1548</v>
      </c>
      <c r="B637" t="s">
        <v>82</v>
      </c>
      <c r="C637" t="s">
        <v>1549</v>
      </c>
      <c r="D637" t="s">
        <v>84</v>
      </c>
      <c r="E637" s="2" t="str">
        <f>HYPERLINK("capsilon://?command=openfolder&amp;siteaddress=FAM.docvelocity-na8.net&amp;folderid=FX476433D8-4CFB-15C2-F5A4-3F6B521CB1A6","FX2206589")</f>
        <v>FX2206589</v>
      </c>
      <c r="F637" t="s">
        <v>19</v>
      </c>
      <c r="G637" t="s">
        <v>19</v>
      </c>
      <c r="H637" t="s">
        <v>85</v>
      </c>
      <c r="I637" t="s">
        <v>1550</v>
      </c>
      <c r="J637">
        <v>67</v>
      </c>
      <c r="K637" t="s">
        <v>87</v>
      </c>
      <c r="L637" t="s">
        <v>88</v>
      </c>
      <c r="M637" t="s">
        <v>89</v>
      </c>
      <c r="N637">
        <v>2</v>
      </c>
      <c r="O637" s="1">
        <v>44748.512766203705</v>
      </c>
      <c r="P637" s="1">
        <v>44748.538391203707</v>
      </c>
      <c r="Q637">
        <v>1080</v>
      </c>
      <c r="R637">
        <v>1134</v>
      </c>
      <c r="S637" t="b">
        <v>0</v>
      </c>
      <c r="T637" t="s">
        <v>90</v>
      </c>
      <c r="U637" t="b">
        <v>0</v>
      </c>
      <c r="V637" t="s">
        <v>105</v>
      </c>
      <c r="W637" s="1">
        <v>44748.523622685185</v>
      </c>
      <c r="X637">
        <v>930</v>
      </c>
      <c r="Y637">
        <v>56</v>
      </c>
      <c r="Z637">
        <v>0</v>
      </c>
      <c r="AA637">
        <v>56</v>
      </c>
      <c r="AB637">
        <v>0</v>
      </c>
      <c r="AC637">
        <v>21</v>
      </c>
      <c r="AD637">
        <v>11</v>
      </c>
      <c r="AE637">
        <v>0</v>
      </c>
      <c r="AF637">
        <v>0</v>
      </c>
      <c r="AG637">
        <v>0</v>
      </c>
      <c r="AH637" t="s">
        <v>92</v>
      </c>
      <c r="AI637" s="1">
        <v>44748.538391203707</v>
      </c>
      <c r="AJ637">
        <v>204</v>
      </c>
      <c r="AK637">
        <v>2</v>
      </c>
      <c r="AL637">
        <v>0</v>
      </c>
      <c r="AM637">
        <v>2</v>
      </c>
      <c r="AN637">
        <v>0</v>
      </c>
      <c r="AO637">
        <v>1</v>
      </c>
      <c r="AP637">
        <v>9</v>
      </c>
      <c r="AQ637">
        <v>0</v>
      </c>
      <c r="AR637">
        <v>0</v>
      </c>
      <c r="AS637">
        <v>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1523</v>
      </c>
      <c r="BG637">
        <v>36</v>
      </c>
      <c r="BH637" t="s">
        <v>94</v>
      </c>
    </row>
    <row r="638" spans="1:60">
      <c r="A638" t="s">
        <v>1551</v>
      </c>
      <c r="B638" t="s">
        <v>82</v>
      </c>
      <c r="C638" t="s">
        <v>100</v>
      </c>
      <c r="D638" t="s">
        <v>84</v>
      </c>
      <c r="E638" s="2" t="str">
        <f>HYPERLINK("capsilon://?command=openfolder&amp;siteaddress=FAM.docvelocity-na8.net&amp;folderid=FXB515A268-B779-A669-98B9-AF3D6F7D34CB","FX2206878")</f>
        <v>FX2206878</v>
      </c>
      <c r="F638" t="s">
        <v>19</v>
      </c>
      <c r="G638" t="s">
        <v>19</v>
      </c>
      <c r="H638" t="s">
        <v>85</v>
      </c>
      <c r="I638" t="s">
        <v>1552</v>
      </c>
      <c r="J638">
        <v>60</v>
      </c>
      <c r="K638" t="s">
        <v>87</v>
      </c>
      <c r="L638" t="s">
        <v>88</v>
      </c>
      <c r="M638" t="s">
        <v>89</v>
      </c>
      <c r="N638">
        <v>2</v>
      </c>
      <c r="O638" s="1">
        <v>44748.517118055555</v>
      </c>
      <c r="P638" s="1">
        <v>44748.539664351854</v>
      </c>
      <c r="Q638">
        <v>883</v>
      </c>
      <c r="R638">
        <v>1065</v>
      </c>
      <c r="S638" t="b">
        <v>0</v>
      </c>
      <c r="T638" t="s">
        <v>90</v>
      </c>
      <c r="U638" t="b">
        <v>0</v>
      </c>
      <c r="V638" t="s">
        <v>91</v>
      </c>
      <c r="W638" s="1">
        <v>44748.529108796298</v>
      </c>
      <c r="X638">
        <v>956</v>
      </c>
      <c r="Y638">
        <v>45</v>
      </c>
      <c r="Z638">
        <v>0</v>
      </c>
      <c r="AA638">
        <v>45</v>
      </c>
      <c r="AB638">
        <v>0</v>
      </c>
      <c r="AC638">
        <v>6</v>
      </c>
      <c r="AD638">
        <v>15</v>
      </c>
      <c r="AE638">
        <v>0</v>
      </c>
      <c r="AF638">
        <v>0</v>
      </c>
      <c r="AG638">
        <v>0</v>
      </c>
      <c r="AH638" t="s">
        <v>92</v>
      </c>
      <c r="AI638" s="1">
        <v>44748.539664351854</v>
      </c>
      <c r="AJ638">
        <v>109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14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1523</v>
      </c>
      <c r="BG638">
        <v>32</v>
      </c>
      <c r="BH638" t="s">
        <v>94</v>
      </c>
    </row>
    <row r="639" spans="1:60">
      <c r="A639" t="s">
        <v>1553</v>
      </c>
      <c r="B639" t="s">
        <v>82</v>
      </c>
      <c r="C639" t="s">
        <v>100</v>
      </c>
      <c r="D639" t="s">
        <v>84</v>
      </c>
      <c r="E639" s="2" t="str">
        <f>HYPERLINK("capsilon://?command=openfolder&amp;siteaddress=FAM.docvelocity-na8.net&amp;folderid=FXB515A268-B779-A669-98B9-AF3D6F7D34CB","FX2206878")</f>
        <v>FX2206878</v>
      </c>
      <c r="F639" t="s">
        <v>19</v>
      </c>
      <c r="G639" t="s">
        <v>19</v>
      </c>
      <c r="H639" t="s">
        <v>85</v>
      </c>
      <c r="I639" t="s">
        <v>1554</v>
      </c>
      <c r="J639">
        <v>65</v>
      </c>
      <c r="K639" t="s">
        <v>87</v>
      </c>
      <c r="L639" t="s">
        <v>88</v>
      </c>
      <c r="M639" t="s">
        <v>89</v>
      </c>
      <c r="N639">
        <v>2</v>
      </c>
      <c r="O639" s="1">
        <v>44748.517372685186</v>
      </c>
      <c r="P639" s="1">
        <v>44748.540925925925</v>
      </c>
      <c r="Q639">
        <v>1234</v>
      </c>
      <c r="R639">
        <v>801</v>
      </c>
      <c r="S639" t="b">
        <v>0</v>
      </c>
      <c r="T639" t="s">
        <v>90</v>
      </c>
      <c r="U639" t="b">
        <v>0</v>
      </c>
      <c r="V639" t="s">
        <v>128</v>
      </c>
      <c r="W639" s="1">
        <v>44748.527465277781</v>
      </c>
      <c r="X639">
        <v>689</v>
      </c>
      <c r="Y639">
        <v>45</v>
      </c>
      <c r="Z639">
        <v>0</v>
      </c>
      <c r="AA639">
        <v>45</v>
      </c>
      <c r="AB639">
        <v>0</v>
      </c>
      <c r="AC639">
        <v>41</v>
      </c>
      <c r="AD639">
        <v>20</v>
      </c>
      <c r="AE639">
        <v>0</v>
      </c>
      <c r="AF639">
        <v>0</v>
      </c>
      <c r="AG639">
        <v>0</v>
      </c>
      <c r="AH639" t="s">
        <v>92</v>
      </c>
      <c r="AI639" s="1">
        <v>44748.540925925925</v>
      </c>
      <c r="AJ639">
        <v>108</v>
      </c>
      <c r="AK639">
        <v>1</v>
      </c>
      <c r="AL639">
        <v>0</v>
      </c>
      <c r="AM639">
        <v>1</v>
      </c>
      <c r="AN639">
        <v>0</v>
      </c>
      <c r="AO639">
        <v>1</v>
      </c>
      <c r="AP639">
        <v>19</v>
      </c>
      <c r="AQ639">
        <v>0</v>
      </c>
      <c r="AR639">
        <v>0</v>
      </c>
      <c r="AS639">
        <v>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1523</v>
      </c>
      <c r="BG639">
        <v>33</v>
      </c>
      <c r="BH639" t="s">
        <v>94</v>
      </c>
    </row>
    <row r="640" spans="1:60">
      <c r="A640" t="s">
        <v>1555</v>
      </c>
      <c r="B640" t="s">
        <v>82</v>
      </c>
      <c r="C640" t="s">
        <v>100</v>
      </c>
      <c r="D640" t="s">
        <v>84</v>
      </c>
      <c r="E640" s="2" t="str">
        <f>HYPERLINK("capsilon://?command=openfolder&amp;siteaddress=FAM.docvelocity-na8.net&amp;folderid=FXB515A268-B779-A669-98B9-AF3D6F7D34CB","FX2206878")</f>
        <v>FX2206878</v>
      </c>
      <c r="F640" t="s">
        <v>19</v>
      </c>
      <c r="G640" t="s">
        <v>19</v>
      </c>
      <c r="H640" t="s">
        <v>85</v>
      </c>
      <c r="I640" t="s">
        <v>1556</v>
      </c>
      <c r="J640">
        <v>60</v>
      </c>
      <c r="K640" t="s">
        <v>87</v>
      </c>
      <c r="L640" t="s">
        <v>88</v>
      </c>
      <c r="M640" t="s">
        <v>89</v>
      </c>
      <c r="N640">
        <v>2</v>
      </c>
      <c r="O640" s="1">
        <v>44748.517523148148</v>
      </c>
      <c r="P640" s="1">
        <v>44748.542002314818</v>
      </c>
      <c r="Q640">
        <v>1219</v>
      </c>
      <c r="R640">
        <v>896</v>
      </c>
      <c r="S640" t="b">
        <v>0</v>
      </c>
      <c r="T640" t="s">
        <v>90</v>
      </c>
      <c r="U640" t="b">
        <v>0</v>
      </c>
      <c r="V640" t="s">
        <v>158</v>
      </c>
      <c r="W640" s="1">
        <v>44748.531307870369</v>
      </c>
      <c r="X640">
        <v>804</v>
      </c>
      <c r="Y640">
        <v>45</v>
      </c>
      <c r="Z640">
        <v>0</v>
      </c>
      <c r="AA640">
        <v>45</v>
      </c>
      <c r="AB640">
        <v>0</v>
      </c>
      <c r="AC640">
        <v>12</v>
      </c>
      <c r="AD640">
        <v>15</v>
      </c>
      <c r="AE640">
        <v>0</v>
      </c>
      <c r="AF640">
        <v>0</v>
      </c>
      <c r="AG640">
        <v>0</v>
      </c>
      <c r="AH640" t="s">
        <v>92</v>
      </c>
      <c r="AI640" s="1">
        <v>44748.542002314818</v>
      </c>
      <c r="AJ640">
        <v>92</v>
      </c>
      <c r="AK640">
        <v>1</v>
      </c>
      <c r="AL640">
        <v>0</v>
      </c>
      <c r="AM640">
        <v>1</v>
      </c>
      <c r="AN640">
        <v>0</v>
      </c>
      <c r="AO640">
        <v>1</v>
      </c>
      <c r="AP640">
        <v>14</v>
      </c>
      <c r="AQ640">
        <v>0</v>
      </c>
      <c r="AR640">
        <v>0</v>
      </c>
      <c r="AS640">
        <v>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1523</v>
      </c>
      <c r="BG640">
        <v>35</v>
      </c>
      <c r="BH640" t="s">
        <v>94</v>
      </c>
    </row>
    <row r="641" spans="1:60">
      <c r="A641" t="s">
        <v>1557</v>
      </c>
      <c r="B641" t="s">
        <v>82</v>
      </c>
      <c r="C641" t="s">
        <v>100</v>
      </c>
      <c r="D641" t="s">
        <v>84</v>
      </c>
      <c r="E641" s="2" t="str">
        <f>HYPERLINK("capsilon://?command=openfolder&amp;siteaddress=FAM.docvelocity-na8.net&amp;folderid=FXB515A268-B779-A669-98B9-AF3D6F7D34CB","FX2206878")</f>
        <v>FX2206878</v>
      </c>
      <c r="F641" t="s">
        <v>19</v>
      </c>
      <c r="G641" t="s">
        <v>19</v>
      </c>
      <c r="H641" t="s">
        <v>85</v>
      </c>
      <c r="I641" t="s">
        <v>1558</v>
      </c>
      <c r="J641">
        <v>60</v>
      </c>
      <c r="K641" t="s">
        <v>87</v>
      </c>
      <c r="L641" t="s">
        <v>88</v>
      </c>
      <c r="M641" t="s">
        <v>89</v>
      </c>
      <c r="N641">
        <v>2</v>
      </c>
      <c r="O641" s="1">
        <v>44748.517916666664</v>
      </c>
      <c r="P641" s="1">
        <v>44748.544062499997</v>
      </c>
      <c r="Q641">
        <v>1414</v>
      </c>
      <c r="R641">
        <v>845</v>
      </c>
      <c r="S641" t="b">
        <v>0</v>
      </c>
      <c r="T641" t="s">
        <v>90</v>
      </c>
      <c r="U641" t="b">
        <v>0</v>
      </c>
      <c r="V641" t="s">
        <v>105</v>
      </c>
      <c r="W641" s="1">
        <v>44748.531365740739</v>
      </c>
      <c r="X641">
        <v>668</v>
      </c>
      <c r="Y641">
        <v>45</v>
      </c>
      <c r="Z641">
        <v>0</v>
      </c>
      <c r="AA641">
        <v>45</v>
      </c>
      <c r="AB641">
        <v>0</v>
      </c>
      <c r="AC641">
        <v>41</v>
      </c>
      <c r="AD641">
        <v>15</v>
      </c>
      <c r="AE641">
        <v>0</v>
      </c>
      <c r="AF641">
        <v>0</v>
      </c>
      <c r="AG641">
        <v>0</v>
      </c>
      <c r="AH641" t="s">
        <v>92</v>
      </c>
      <c r="AI641" s="1">
        <v>44748.544062499997</v>
      </c>
      <c r="AJ641">
        <v>177</v>
      </c>
      <c r="AK641">
        <v>3</v>
      </c>
      <c r="AL641">
        <v>0</v>
      </c>
      <c r="AM641">
        <v>3</v>
      </c>
      <c r="AN641">
        <v>0</v>
      </c>
      <c r="AO641">
        <v>3</v>
      </c>
      <c r="AP641">
        <v>12</v>
      </c>
      <c r="AQ641">
        <v>0</v>
      </c>
      <c r="AR641">
        <v>0</v>
      </c>
      <c r="AS641">
        <v>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1523</v>
      </c>
      <c r="BG641">
        <v>37</v>
      </c>
      <c r="BH641" t="s">
        <v>94</v>
      </c>
    </row>
    <row r="642" spans="1:60">
      <c r="A642" t="s">
        <v>1559</v>
      </c>
      <c r="B642" t="s">
        <v>82</v>
      </c>
      <c r="C642" t="s">
        <v>100</v>
      </c>
      <c r="D642" t="s">
        <v>84</v>
      </c>
      <c r="E642" s="2" t="str">
        <f>HYPERLINK("capsilon://?command=openfolder&amp;siteaddress=FAM.docvelocity-na8.net&amp;folderid=FXB515A268-B779-A669-98B9-AF3D6F7D34CB","FX2206878")</f>
        <v>FX2206878</v>
      </c>
      <c r="F642" t="s">
        <v>19</v>
      </c>
      <c r="G642" t="s">
        <v>19</v>
      </c>
      <c r="H642" t="s">
        <v>85</v>
      </c>
      <c r="I642" t="s">
        <v>1560</v>
      </c>
      <c r="J642">
        <v>60</v>
      </c>
      <c r="K642" t="s">
        <v>87</v>
      </c>
      <c r="L642" t="s">
        <v>88</v>
      </c>
      <c r="M642" t="s">
        <v>89</v>
      </c>
      <c r="N642">
        <v>2</v>
      </c>
      <c r="O642" s="1">
        <v>44748.518148148149</v>
      </c>
      <c r="P642" s="1">
        <v>44748.559247685182</v>
      </c>
      <c r="Q642">
        <v>2710</v>
      </c>
      <c r="R642">
        <v>841</v>
      </c>
      <c r="S642" t="b">
        <v>0</v>
      </c>
      <c r="T642" t="s">
        <v>90</v>
      </c>
      <c r="U642" t="b">
        <v>0</v>
      </c>
      <c r="V642" t="s">
        <v>128</v>
      </c>
      <c r="W642" s="1">
        <v>44748.533738425926</v>
      </c>
      <c r="X642">
        <v>541</v>
      </c>
      <c r="Y642">
        <v>50</v>
      </c>
      <c r="Z642">
        <v>0</v>
      </c>
      <c r="AA642">
        <v>50</v>
      </c>
      <c r="AB642">
        <v>0</v>
      </c>
      <c r="AC642">
        <v>39</v>
      </c>
      <c r="AD642">
        <v>10</v>
      </c>
      <c r="AE642">
        <v>0</v>
      </c>
      <c r="AF642">
        <v>0</v>
      </c>
      <c r="AG642">
        <v>0</v>
      </c>
      <c r="AH642" t="s">
        <v>130</v>
      </c>
      <c r="AI642" s="1">
        <v>44748.559247685182</v>
      </c>
      <c r="AJ642">
        <v>292</v>
      </c>
      <c r="AK642">
        <v>1</v>
      </c>
      <c r="AL642">
        <v>0</v>
      </c>
      <c r="AM642">
        <v>1</v>
      </c>
      <c r="AN642">
        <v>0</v>
      </c>
      <c r="AO642">
        <v>1</v>
      </c>
      <c r="AP642">
        <v>9</v>
      </c>
      <c r="AQ642">
        <v>0</v>
      </c>
      <c r="AR642">
        <v>0</v>
      </c>
      <c r="AS642">
        <v>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1523</v>
      </c>
      <c r="BG642">
        <v>59</v>
      </c>
      <c r="BH642" t="s">
        <v>94</v>
      </c>
    </row>
    <row r="643" spans="1:60">
      <c r="A643" t="s">
        <v>1561</v>
      </c>
      <c r="B643" t="s">
        <v>82</v>
      </c>
      <c r="C643" t="s">
        <v>392</v>
      </c>
      <c r="D643" t="s">
        <v>84</v>
      </c>
      <c r="E643" s="2" t="str">
        <f>HYPERLINK("capsilon://?command=openfolder&amp;siteaddress=FAM.docvelocity-na8.net&amp;folderid=FXFC92FE4C-F6E7-759C-BD52-729905D1DEAE","FX22064623")</f>
        <v>FX22064623</v>
      </c>
      <c r="F643" t="s">
        <v>19</v>
      </c>
      <c r="G643" t="s">
        <v>19</v>
      </c>
      <c r="H643" t="s">
        <v>85</v>
      </c>
      <c r="I643" t="s">
        <v>1562</v>
      </c>
      <c r="J643">
        <v>30</v>
      </c>
      <c r="K643" t="s">
        <v>87</v>
      </c>
      <c r="L643" t="s">
        <v>88</v>
      </c>
      <c r="M643" t="s">
        <v>89</v>
      </c>
      <c r="N643">
        <v>2</v>
      </c>
      <c r="O643" s="1">
        <v>44748.528148148151</v>
      </c>
      <c r="P643" s="1">
        <v>44748.559988425928</v>
      </c>
      <c r="Q643">
        <v>2608</v>
      </c>
      <c r="R643">
        <v>143</v>
      </c>
      <c r="S643" t="b">
        <v>0</v>
      </c>
      <c r="T643" t="s">
        <v>90</v>
      </c>
      <c r="U643" t="b">
        <v>0</v>
      </c>
      <c r="V643" t="s">
        <v>91</v>
      </c>
      <c r="W643" s="1">
        <v>44748.530034722222</v>
      </c>
      <c r="X643">
        <v>79</v>
      </c>
      <c r="Y643">
        <v>9</v>
      </c>
      <c r="Z643">
        <v>0</v>
      </c>
      <c r="AA643">
        <v>9</v>
      </c>
      <c r="AB643">
        <v>0</v>
      </c>
      <c r="AC643">
        <v>1</v>
      </c>
      <c r="AD643">
        <v>21</v>
      </c>
      <c r="AE643">
        <v>0</v>
      </c>
      <c r="AF643">
        <v>0</v>
      </c>
      <c r="AG643">
        <v>0</v>
      </c>
      <c r="AH643" t="s">
        <v>130</v>
      </c>
      <c r="AI643" s="1">
        <v>44748.559988425928</v>
      </c>
      <c r="AJ643">
        <v>64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21</v>
      </c>
      <c r="AQ643">
        <v>0</v>
      </c>
      <c r="AR643">
        <v>0</v>
      </c>
      <c r="AS643">
        <v>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1523</v>
      </c>
      <c r="BG643">
        <v>45</v>
      </c>
      <c r="BH643" t="s">
        <v>94</v>
      </c>
    </row>
    <row r="644" spans="1:60">
      <c r="A644" t="s">
        <v>1563</v>
      </c>
      <c r="B644" t="s">
        <v>82</v>
      </c>
      <c r="C644" t="s">
        <v>222</v>
      </c>
      <c r="D644" t="s">
        <v>84</v>
      </c>
      <c r="E644" s="2" t="str">
        <f>HYPERLINK("capsilon://?command=openfolder&amp;siteaddress=FAM.docvelocity-na8.net&amp;folderid=FX8966DE5D-DD49-9557-0A08-74C840266E32","FX22043199")</f>
        <v>FX22043199</v>
      </c>
      <c r="F644" t="s">
        <v>19</v>
      </c>
      <c r="G644" t="s">
        <v>19</v>
      </c>
      <c r="H644" t="s">
        <v>85</v>
      </c>
      <c r="I644" t="s">
        <v>1564</v>
      </c>
      <c r="J644">
        <v>32</v>
      </c>
      <c r="K644" t="s">
        <v>87</v>
      </c>
      <c r="L644" t="s">
        <v>88</v>
      </c>
      <c r="M644" t="s">
        <v>89</v>
      </c>
      <c r="N644">
        <v>1</v>
      </c>
      <c r="O644" s="1">
        <v>44748.537152777775</v>
      </c>
      <c r="P644" s="1">
        <v>44748.541851851849</v>
      </c>
      <c r="Q644">
        <v>196</v>
      </c>
      <c r="R644">
        <v>210</v>
      </c>
      <c r="S644" t="b">
        <v>0</v>
      </c>
      <c r="T644" t="s">
        <v>90</v>
      </c>
      <c r="U644" t="b">
        <v>0</v>
      </c>
      <c r="V644" t="s">
        <v>121</v>
      </c>
      <c r="W644" s="1">
        <v>44748.541851851849</v>
      </c>
      <c r="X644">
        <v>70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32</v>
      </c>
      <c r="AE644">
        <v>27</v>
      </c>
      <c r="AF644">
        <v>0</v>
      </c>
      <c r="AG644">
        <v>4</v>
      </c>
      <c r="AH644" t="s">
        <v>90</v>
      </c>
      <c r="AI644" t="s">
        <v>90</v>
      </c>
      <c r="AJ644" t="s">
        <v>90</v>
      </c>
      <c r="AK644" t="s">
        <v>90</v>
      </c>
      <c r="AL644" t="s">
        <v>90</v>
      </c>
      <c r="AM644" t="s">
        <v>90</v>
      </c>
      <c r="AN644" t="s">
        <v>90</v>
      </c>
      <c r="AO644" t="s">
        <v>90</v>
      </c>
      <c r="AP644" t="s">
        <v>90</v>
      </c>
      <c r="AQ644" t="s">
        <v>90</v>
      </c>
      <c r="AR644" t="s">
        <v>90</v>
      </c>
      <c r="AS644" t="s">
        <v>90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1523</v>
      </c>
      <c r="BG644">
        <v>6</v>
      </c>
      <c r="BH644" t="s">
        <v>94</v>
      </c>
    </row>
    <row r="645" spans="1:60">
      <c r="A645" t="s">
        <v>1565</v>
      </c>
      <c r="B645" t="s">
        <v>82</v>
      </c>
      <c r="C645" t="s">
        <v>1566</v>
      </c>
      <c r="D645" t="s">
        <v>84</v>
      </c>
      <c r="E645" s="2" t="str">
        <f>HYPERLINK("capsilon://?command=openfolder&amp;siteaddress=FAM.docvelocity-na8.net&amp;folderid=FX7CCE48A9-6576-5997-F963-7510D694F09D","FX220410750")</f>
        <v>FX220410750</v>
      </c>
      <c r="F645" t="s">
        <v>19</v>
      </c>
      <c r="G645" t="s">
        <v>19</v>
      </c>
      <c r="H645" t="s">
        <v>85</v>
      </c>
      <c r="I645" t="s">
        <v>1567</v>
      </c>
      <c r="J645">
        <v>66</v>
      </c>
      <c r="K645" t="s">
        <v>87</v>
      </c>
      <c r="L645" t="s">
        <v>88</v>
      </c>
      <c r="M645" t="s">
        <v>89</v>
      </c>
      <c r="N645">
        <v>2</v>
      </c>
      <c r="O645" s="1">
        <v>44748.542175925926</v>
      </c>
      <c r="P645" s="1">
        <v>44748.572974537034</v>
      </c>
      <c r="Q645">
        <v>2552</v>
      </c>
      <c r="R645">
        <v>109</v>
      </c>
      <c r="S645" t="b">
        <v>0</v>
      </c>
      <c r="T645" t="s">
        <v>90</v>
      </c>
      <c r="U645" t="b">
        <v>0</v>
      </c>
      <c r="V645" t="s">
        <v>121</v>
      </c>
      <c r="W645" s="1">
        <v>44748.566631944443</v>
      </c>
      <c r="X645">
        <v>29</v>
      </c>
      <c r="Y645">
        <v>0</v>
      </c>
      <c r="Z645">
        <v>0</v>
      </c>
      <c r="AA645">
        <v>0</v>
      </c>
      <c r="AB645">
        <v>52</v>
      </c>
      <c r="AC645">
        <v>0</v>
      </c>
      <c r="AD645">
        <v>66</v>
      </c>
      <c r="AE645">
        <v>0</v>
      </c>
      <c r="AF645">
        <v>0</v>
      </c>
      <c r="AG645">
        <v>0</v>
      </c>
      <c r="AH645" t="s">
        <v>130</v>
      </c>
      <c r="AI645" s="1">
        <v>44748.572974537034</v>
      </c>
      <c r="AJ645">
        <v>23</v>
      </c>
      <c r="AK645">
        <v>0</v>
      </c>
      <c r="AL645">
        <v>0</v>
      </c>
      <c r="AM645">
        <v>0</v>
      </c>
      <c r="AN645">
        <v>52</v>
      </c>
      <c r="AO645">
        <v>0</v>
      </c>
      <c r="AP645">
        <v>66</v>
      </c>
      <c r="AQ645">
        <v>0</v>
      </c>
      <c r="AR645">
        <v>0</v>
      </c>
      <c r="AS645">
        <v>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1523</v>
      </c>
      <c r="BG645">
        <v>44</v>
      </c>
      <c r="BH645" t="s">
        <v>94</v>
      </c>
    </row>
    <row r="646" spans="1:60">
      <c r="A646" t="s">
        <v>1568</v>
      </c>
      <c r="B646" t="s">
        <v>82</v>
      </c>
      <c r="C646" t="s">
        <v>222</v>
      </c>
      <c r="D646" t="s">
        <v>84</v>
      </c>
      <c r="E646" s="2" t="str">
        <f>HYPERLINK("capsilon://?command=openfolder&amp;siteaddress=FAM.docvelocity-na8.net&amp;folderid=FX8966DE5D-DD49-9557-0A08-74C840266E32","FX22043199")</f>
        <v>FX22043199</v>
      </c>
      <c r="F646" t="s">
        <v>19</v>
      </c>
      <c r="G646" t="s">
        <v>19</v>
      </c>
      <c r="H646" t="s">
        <v>85</v>
      </c>
      <c r="I646" t="s">
        <v>1564</v>
      </c>
      <c r="J646">
        <v>128</v>
      </c>
      <c r="K646" t="s">
        <v>87</v>
      </c>
      <c r="L646" t="s">
        <v>88</v>
      </c>
      <c r="M646" t="s">
        <v>89</v>
      </c>
      <c r="N646">
        <v>2</v>
      </c>
      <c r="O646" s="1">
        <v>44748.542500000003</v>
      </c>
      <c r="P646" s="1">
        <v>44748.60696759259</v>
      </c>
      <c r="Q646">
        <v>2320</v>
      </c>
      <c r="R646">
        <v>3250</v>
      </c>
      <c r="S646" t="b">
        <v>0</v>
      </c>
      <c r="T646" t="s">
        <v>90</v>
      </c>
      <c r="U646" t="b">
        <v>1</v>
      </c>
      <c r="V646" t="s">
        <v>158</v>
      </c>
      <c r="W646" s="1">
        <v>44748.574131944442</v>
      </c>
      <c r="X646">
        <v>2606</v>
      </c>
      <c r="Y646">
        <v>144</v>
      </c>
      <c r="Z646">
        <v>0</v>
      </c>
      <c r="AA646">
        <v>144</v>
      </c>
      <c r="AB646">
        <v>0</v>
      </c>
      <c r="AC646">
        <v>150</v>
      </c>
      <c r="AD646">
        <v>-16</v>
      </c>
      <c r="AE646">
        <v>0</v>
      </c>
      <c r="AF646">
        <v>0</v>
      </c>
      <c r="AG646">
        <v>0</v>
      </c>
      <c r="AH646" t="s">
        <v>130</v>
      </c>
      <c r="AI646" s="1">
        <v>44748.60696759259</v>
      </c>
      <c r="AJ646">
        <v>581</v>
      </c>
      <c r="AK646">
        <v>3</v>
      </c>
      <c r="AL646">
        <v>0</v>
      </c>
      <c r="AM646">
        <v>3</v>
      </c>
      <c r="AN646">
        <v>0</v>
      </c>
      <c r="AO646">
        <v>3</v>
      </c>
      <c r="AP646">
        <v>-19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1523</v>
      </c>
      <c r="BG646">
        <v>92</v>
      </c>
      <c r="BH646" t="s">
        <v>94</v>
      </c>
    </row>
    <row r="647" spans="1:60">
      <c r="A647" t="s">
        <v>1569</v>
      </c>
      <c r="B647" t="s">
        <v>82</v>
      </c>
      <c r="C647" t="s">
        <v>202</v>
      </c>
      <c r="D647" t="s">
        <v>84</v>
      </c>
      <c r="E647" s="2" t="str">
        <f>HYPERLINK("capsilon://?command=openfolder&amp;siteaddress=FAM.docvelocity-na8.net&amp;folderid=FX2EC53E66-33A1-69C0-3E2F-747643456E86","FX22067538")</f>
        <v>FX22067538</v>
      </c>
      <c r="F647" t="s">
        <v>19</v>
      </c>
      <c r="G647" t="s">
        <v>19</v>
      </c>
      <c r="H647" t="s">
        <v>85</v>
      </c>
      <c r="I647" t="s">
        <v>1570</v>
      </c>
      <c r="J647">
        <v>461</v>
      </c>
      <c r="K647" t="s">
        <v>87</v>
      </c>
      <c r="L647" t="s">
        <v>88</v>
      </c>
      <c r="M647" t="s">
        <v>89</v>
      </c>
      <c r="N647">
        <v>2</v>
      </c>
      <c r="O647" s="1">
        <v>44748.558703703704</v>
      </c>
      <c r="P647" s="1">
        <v>44748.607210648152</v>
      </c>
      <c r="Q647">
        <v>1218</v>
      </c>
      <c r="R647">
        <v>2973</v>
      </c>
      <c r="S647" t="b">
        <v>0</v>
      </c>
      <c r="T647" t="s">
        <v>90</v>
      </c>
      <c r="U647" t="b">
        <v>0</v>
      </c>
      <c r="V647" t="s">
        <v>121</v>
      </c>
      <c r="W647" s="1">
        <v>44748.594351851854</v>
      </c>
      <c r="X647">
        <v>2394</v>
      </c>
      <c r="Y647">
        <v>326</v>
      </c>
      <c r="Z647">
        <v>0</v>
      </c>
      <c r="AA647">
        <v>326</v>
      </c>
      <c r="AB647">
        <v>60</v>
      </c>
      <c r="AC647">
        <v>41</v>
      </c>
      <c r="AD647">
        <v>135</v>
      </c>
      <c r="AE647">
        <v>0</v>
      </c>
      <c r="AF647">
        <v>0</v>
      </c>
      <c r="AG647">
        <v>0</v>
      </c>
      <c r="AH647" t="s">
        <v>92</v>
      </c>
      <c r="AI647" s="1">
        <v>44748.607210648152</v>
      </c>
      <c r="AJ647">
        <v>579</v>
      </c>
      <c r="AK647">
        <v>7</v>
      </c>
      <c r="AL647">
        <v>0</v>
      </c>
      <c r="AM647">
        <v>7</v>
      </c>
      <c r="AN647">
        <v>60</v>
      </c>
      <c r="AO647">
        <v>7</v>
      </c>
      <c r="AP647">
        <v>128</v>
      </c>
      <c r="AQ647">
        <v>0</v>
      </c>
      <c r="AR647">
        <v>0</v>
      </c>
      <c r="AS647">
        <v>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1523</v>
      </c>
      <c r="BG647">
        <v>69</v>
      </c>
      <c r="BH647" t="s">
        <v>94</v>
      </c>
    </row>
    <row r="648" spans="1:60">
      <c r="A648" t="s">
        <v>1571</v>
      </c>
      <c r="B648" t="s">
        <v>82</v>
      </c>
      <c r="C648" t="s">
        <v>1572</v>
      </c>
      <c r="D648" t="s">
        <v>84</v>
      </c>
      <c r="E648" s="2" t="str">
        <f>HYPERLINK("capsilon://?command=openfolder&amp;siteaddress=FAM.docvelocity-na8.net&amp;folderid=FXD92EEE55-2AAC-D94C-A442-E99FC1CFD437","FX22063937")</f>
        <v>FX22063937</v>
      </c>
      <c r="F648" t="s">
        <v>19</v>
      </c>
      <c r="G648" t="s">
        <v>19</v>
      </c>
      <c r="H648" t="s">
        <v>85</v>
      </c>
      <c r="I648" t="s">
        <v>1573</v>
      </c>
      <c r="J648">
        <v>132</v>
      </c>
      <c r="K648" t="s">
        <v>87</v>
      </c>
      <c r="L648" t="s">
        <v>88</v>
      </c>
      <c r="M648" t="s">
        <v>89</v>
      </c>
      <c r="N648">
        <v>2</v>
      </c>
      <c r="O648" s="1">
        <v>44748.58153935185</v>
      </c>
      <c r="P648" s="1">
        <v>44748.609212962961</v>
      </c>
      <c r="Q648">
        <v>1678</v>
      </c>
      <c r="R648">
        <v>713</v>
      </c>
      <c r="S648" t="b">
        <v>0</v>
      </c>
      <c r="T648" t="s">
        <v>90</v>
      </c>
      <c r="U648" t="b">
        <v>0</v>
      </c>
      <c r="V648" t="s">
        <v>128</v>
      </c>
      <c r="W648" s="1">
        <v>44748.588935185187</v>
      </c>
      <c r="X648">
        <v>532</v>
      </c>
      <c r="Y648">
        <v>52</v>
      </c>
      <c r="Z648">
        <v>0</v>
      </c>
      <c r="AA648">
        <v>52</v>
      </c>
      <c r="AB648">
        <v>52</v>
      </c>
      <c r="AC648">
        <v>17</v>
      </c>
      <c r="AD648">
        <v>80</v>
      </c>
      <c r="AE648">
        <v>0</v>
      </c>
      <c r="AF648">
        <v>0</v>
      </c>
      <c r="AG648">
        <v>0</v>
      </c>
      <c r="AH648" t="s">
        <v>92</v>
      </c>
      <c r="AI648" s="1">
        <v>44748.609212962961</v>
      </c>
      <c r="AJ648">
        <v>172</v>
      </c>
      <c r="AK648">
        <v>1</v>
      </c>
      <c r="AL648">
        <v>0</v>
      </c>
      <c r="AM648">
        <v>1</v>
      </c>
      <c r="AN648">
        <v>52</v>
      </c>
      <c r="AO648">
        <v>1</v>
      </c>
      <c r="AP648">
        <v>79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1523</v>
      </c>
      <c r="BG648">
        <v>39</v>
      </c>
      <c r="BH648" t="s">
        <v>94</v>
      </c>
    </row>
    <row r="649" spans="1:60">
      <c r="A649" t="s">
        <v>1574</v>
      </c>
      <c r="B649" t="s">
        <v>82</v>
      </c>
      <c r="C649" t="s">
        <v>1575</v>
      </c>
      <c r="D649" t="s">
        <v>84</v>
      </c>
      <c r="E649" s="2" t="str">
        <f>HYPERLINK("capsilon://?command=openfolder&amp;siteaddress=FAM.docvelocity-na8.net&amp;folderid=FXAD2EB57A-8C5A-E694-3253-4ECD5DBD22F6","FX22051848")</f>
        <v>FX22051848</v>
      </c>
      <c r="F649" t="s">
        <v>19</v>
      </c>
      <c r="G649" t="s">
        <v>19</v>
      </c>
      <c r="H649" t="s">
        <v>85</v>
      </c>
      <c r="I649" t="s">
        <v>1576</v>
      </c>
      <c r="J649">
        <v>66</v>
      </c>
      <c r="K649" t="s">
        <v>87</v>
      </c>
      <c r="L649" t="s">
        <v>88</v>
      </c>
      <c r="M649" t="s">
        <v>84</v>
      </c>
      <c r="N649">
        <v>2</v>
      </c>
      <c r="O649" s="1">
        <v>44748.584502314814</v>
      </c>
      <c r="P649" s="1">
        <v>44748.594861111109</v>
      </c>
      <c r="Q649">
        <v>511</v>
      </c>
      <c r="R649">
        <v>384</v>
      </c>
      <c r="S649" t="b">
        <v>0</v>
      </c>
      <c r="T649" t="s">
        <v>1577</v>
      </c>
      <c r="U649" t="b">
        <v>0</v>
      </c>
      <c r="V649" t="s">
        <v>158</v>
      </c>
      <c r="W649" s="1">
        <v>44748.589953703704</v>
      </c>
      <c r="X649">
        <v>379</v>
      </c>
      <c r="Y649">
        <v>52</v>
      </c>
      <c r="Z649">
        <v>0</v>
      </c>
      <c r="AA649">
        <v>52</v>
      </c>
      <c r="AB649">
        <v>0</v>
      </c>
      <c r="AC649">
        <v>9</v>
      </c>
      <c r="AD649">
        <v>14</v>
      </c>
      <c r="AE649">
        <v>0</v>
      </c>
      <c r="AF649">
        <v>0</v>
      </c>
      <c r="AG649">
        <v>0</v>
      </c>
      <c r="AH649" t="s">
        <v>1577</v>
      </c>
      <c r="AI649" s="1">
        <v>44748.594861111109</v>
      </c>
      <c r="AJ649">
        <v>5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14</v>
      </c>
      <c r="AQ649">
        <v>0</v>
      </c>
      <c r="AR649">
        <v>0</v>
      </c>
      <c r="AS649">
        <v>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1523</v>
      </c>
      <c r="BG649">
        <v>14</v>
      </c>
      <c r="BH649" t="s">
        <v>94</v>
      </c>
    </row>
    <row r="650" spans="1:60">
      <c r="A650" t="s">
        <v>1578</v>
      </c>
      <c r="B650" t="s">
        <v>82</v>
      </c>
      <c r="C650" t="s">
        <v>1579</v>
      </c>
      <c r="D650" t="s">
        <v>84</v>
      </c>
      <c r="E650" s="2" t="str">
        <f>HYPERLINK("capsilon://?command=openfolder&amp;siteaddress=FAM.docvelocity-na8.net&amp;folderid=FXE413D0B9-0BB9-571B-E95C-C37C59EB6B6B","FX22057080")</f>
        <v>FX22057080</v>
      </c>
      <c r="F650" t="s">
        <v>19</v>
      </c>
      <c r="G650" t="s">
        <v>19</v>
      </c>
      <c r="H650" t="s">
        <v>85</v>
      </c>
      <c r="I650" t="s">
        <v>1580</v>
      </c>
      <c r="J650">
        <v>66</v>
      </c>
      <c r="K650" t="s">
        <v>87</v>
      </c>
      <c r="L650" t="s">
        <v>88</v>
      </c>
      <c r="M650" t="s">
        <v>89</v>
      </c>
      <c r="N650">
        <v>2</v>
      </c>
      <c r="O650" s="1">
        <v>44748.588101851848</v>
      </c>
      <c r="P650" s="1">
        <v>44748.610590277778</v>
      </c>
      <c r="Q650">
        <v>1690</v>
      </c>
      <c r="R650">
        <v>253</v>
      </c>
      <c r="S650" t="b">
        <v>0</v>
      </c>
      <c r="T650" t="s">
        <v>90</v>
      </c>
      <c r="U650" t="b">
        <v>0</v>
      </c>
      <c r="V650" t="s">
        <v>128</v>
      </c>
      <c r="W650" s="1">
        <v>44748.590405092589</v>
      </c>
      <c r="X650">
        <v>126</v>
      </c>
      <c r="Y650">
        <v>52</v>
      </c>
      <c r="Z650">
        <v>0</v>
      </c>
      <c r="AA650">
        <v>52</v>
      </c>
      <c r="AB650">
        <v>0</v>
      </c>
      <c r="AC650">
        <v>1</v>
      </c>
      <c r="AD650">
        <v>14</v>
      </c>
      <c r="AE650">
        <v>0</v>
      </c>
      <c r="AF650">
        <v>0</v>
      </c>
      <c r="AG650">
        <v>0</v>
      </c>
      <c r="AH650" t="s">
        <v>92</v>
      </c>
      <c r="AI650" s="1">
        <v>44748.610590277778</v>
      </c>
      <c r="AJ650">
        <v>118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14</v>
      </c>
      <c r="AQ650">
        <v>0</v>
      </c>
      <c r="AR650">
        <v>0</v>
      </c>
      <c r="AS650">
        <v>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1523</v>
      </c>
      <c r="BG650">
        <v>32</v>
      </c>
      <c r="BH650" t="s">
        <v>94</v>
      </c>
    </row>
    <row r="651" spans="1:60">
      <c r="A651" t="s">
        <v>1581</v>
      </c>
      <c r="B651" t="s">
        <v>82</v>
      </c>
      <c r="C651" t="s">
        <v>1579</v>
      </c>
      <c r="D651" t="s">
        <v>84</v>
      </c>
      <c r="E651" s="2" t="str">
        <f>HYPERLINK("capsilon://?command=openfolder&amp;siteaddress=FAM.docvelocity-na8.net&amp;folderid=FXE413D0B9-0BB9-571B-E95C-C37C59EB6B6B","FX22057080")</f>
        <v>FX22057080</v>
      </c>
      <c r="F651" t="s">
        <v>19</v>
      </c>
      <c r="G651" t="s">
        <v>19</v>
      </c>
      <c r="H651" t="s">
        <v>85</v>
      </c>
      <c r="I651" t="s">
        <v>1582</v>
      </c>
      <c r="J651">
        <v>66</v>
      </c>
      <c r="K651" t="s">
        <v>87</v>
      </c>
      <c r="L651" t="s">
        <v>88</v>
      </c>
      <c r="M651" t="s">
        <v>89</v>
      </c>
      <c r="N651">
        <v>2</v>
      </c>
      <c r="O651" s="1">
        <v>44748.588310185187</v>
      </c>
      <c r="P651" s="1">
        <v>44748.611516203702</v>
      </c>
      <c r="Q651">
        <v>1759</v>
      </c>
      <c r="R651">
        <v>246</v>
      </c>
      <c r="S651" t="b">
        <v>0</v>
      </c>
      <c r="T651" t="s">
        <v>90</v>
      </c>
      <c r="U651" t="b">
        <v>0</v>
      </c>
      <c r="V651" t="s">
        <v>158</v>
      </c>
      <c r="W651" s="1">
        <v>44748.591828703706</v>
      </c>
      <c r="X651">
        <v>161</v>
      </c>
      <c r="Y651">
        <v>52</v>
      </c>
      <c r="Z651">
        <v>0</v>
      </c>
      <c r="AA651">
        <v>52</v>
      </c>
      <c r="AB651">
        <v>0</v>
      </c>
      <c r="AC651">
        <v>0</v>
      </c>
      <c r="AD651">
        <v>14</v>
      </c>
      <c r="AE651">
        <v>0</v>
      </c>
      <c r="AF651">
        <v>0</v>
      </c>
      <c r="AG651">
        <v>0</v>
      </c>
      <c r="AH651" t="s">
        <v>92</v>
      </c>
      <c r="AI651" s="1">
        <v>44748.611516203702</v>
      </c>
      <c r="AJ651">
        <v>79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13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1523</v>
      </c>
      <c r="BG651">
        <v>33</v>
      </c>
      <c r="BH651" t="s">
        <v>94</v>
      </c>
    </row>
    <row r="652" spans="1:60">
      <c r="A652" t="s">
        <v>1583</v>
      </c>
      <c r="B652" t="s">
        <v>82</v>
      </c>
      <c r="C652" t="s">
        <v>1579</v>
      </c>
      <c r="D652" t="s">
        <v>84</v>
      </c>
      <c r="E652" s="2" t="str">
        <f>HYPERLINK("capsilon://?command=openfolder&amp;siteaddress=FAM.docvelocity-na8.net&amp;folderid=FXE413D0B9-0BB9-571B-E95C-C37C59EB6B6B","FX22057080")</f>
        <v>FX22057080</v>
      </c>
      <c r="F652" t="s">
        <v>19</v>
      </c>
      <c r="G652" t="s">
        <v>19</v>
      </c>
      <c r="H652" t="s">
        <v>85</v>
      </c>
      <c r="I652" t="s">
        <v>1584</v>
      </c>
      <c r="J652">
        <v>66</v>
      </c>
      <c r="K652" t="s">
        <v>87</v>
      </c>
      <c r="L652" t="s">
        <v>88</v>
      </c>
      <c r="M652" t="s">
        <v>89</v>
      </c>
      <c r="N652">
        <v>2</v>
      </c>
      <c r="O652" s="1">
        <v>44748.588865740741</v>
      </c>
      <c r="P652" s="1">
        <v>44748.612824074073</v>
      </c>
      <c r="Q652">
        <v>1854</v>
      </c>
      <c r="R652">
        <v>216</v>
      </c>
      <c r="S652" t="b">
        <v>0</v>
      </c>
      <c r="T652" t="s">
        <v>90</v>
      </c>
      <c r="U652" t="b">
        <v>0</v>
      </c>
      <c r="V652" t="s">
        <v>128</v>
      </c>
      <c r="W652" s="1">
        <v>44748.591550925928</v>
      </c>
      <c r="X652">
        <v>99</v>
      </c>
      <c r="Y652">
        <v>52</v>
      </c>
      <c r="Z652">
        <v>0</v>
      </c>
      <c r="AA652">
        <v>52</v>
      </c>
      <c r="AB652">
        <v>0</v>
      </c>
      <c r="AC652">
        <v>2</v>
      </c>
      <c r="AD652">
        <v>14</v>
      </c>
      <c r="AE652">
        <v>0</v>
      </c>
      <c r="AF652">
        <v>0</v>
      </c>
      <c r="AG652">
        <v>0</v>
      </c>
      <c r="AH652" t="s">
        <v>92</v>
      </c>
      <c r="AI652" s="1">
        <v>44748.612824074073</v>
      </c>
      <c r="AJ652">
        <v>112</v>
      </c>
      <c r="AK652">
        <v>1</v>
      </c>
      <c r="AL652">
        <v>0</v>
      </c>
      <c r="AM652">
        <v>1</v>
      </c>
      <c r="AN652">
        <v>0</v>
      </c>
      <c r="AO652">
        <v>1</v>
      </c>
      <c r="AP652">
        <v>13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1523</v>
      </c>
      <c r="BG652">
        <v>34</v>
      </c>
      <c r="BH652" t="s">
        <v>94</v>
      </c>
    </row>
    <row r="653" spans="1:60">
      <c r="A653" t="s">
        <v>1585</v>
      </c>
      <c r="B653" t="s">
        <v>82</v>
      </c>
      <c r="C653" t="s">
        <v>1579</v>
      </c>
      <c r="D653" t="s">
        <v>84</v>
      </c>
      <c r="E653" s="2" t="str">
        <f>HYPERLINK("capsilon://?command=openfolder&amp;siteaddress=FAM.docvelocity-na8.net&amp;folderid=FXE413D0B9-0BB9-571B-E95C-C37C59EB6B6B","FX22057080")</f>
        <v>FX22057080</v>
      </c>
      <c r="F653" t="s">
        <v>19</v>
      </c>
      <c r="G653" t="s">
        <v>19</v>
      </c>
      <c r="H653" t="s">
        <v>85</v>
      </c>
      <c r="I653" t="s">
        <v>1586</v>
      </c>
      <c r="J653">
        <v>66</v>
      </c>
      <c r="K653" t="s">
        <v>87</v>
      </c>
      <c r="L653" t="s">
        <v>88</v>
      </c>
      <c r="M653" t="s">
        <v>89</v>
      </c>
      <c r="N653">
        <v>2</v>
      </c>
      <c r="O653" s="1">
        <v>44748.588958333334</v>
      </c>
      <c r="P653" s="1">
        <v>44748.613634259258</v>
      </c>
      <c r="Q653">
        <v>1481</v>
      </c>
      <c r="R653">
        <v>651</v>
      </c>
      <c r="S653" t="b">
        <v>0</v>
      </c>
      <c r="T653" t="s">
        <v>90</v>
      </c>
      <c r="U653" t="b">
        <v>0</v>
      </c>
      <c r="V653" t="s">
        <v>128</v>
      </c>
      <c r="W653" s="1">
        <v>44748.598310185182</v>
      </c>
      <c r="X653">
        <v>582</v>
      </c>
      <c r="Y653">
        <v>52</v>
      </c>
      <c r="Z653">
        <v>0</v>
      </c>
      <c r="AA653">
        <v>52</v>
      </c>
      <c r="AB653">
        <v>0</v>
      </c>
      <c r="AC653">
        <v>0</v>
      </c>
      <c r="AD653">
        <v>14</v>
      </c>
      <c r="AE653">
        <v>0</v>
      </c>
      <c r="AF653">
        <v>0</v>
      </c>
      <c r="AG653">
        <v>0</v>
      </c>
      <c r="AH653" t="s">
        <v>92</v>
      </c>
      <c r="AI653" s="1">
        <v>44748.613634259258</v>
      </c>
      <c r="AJ653">
        <v>69</v>
      </c>
      <c r="AK653">
        <v>1</v>
      </c>
      <c r="AL653">
        <v>0</v>
      </c>
      <c r="AM653">
        <v>1</v>
      </c>
      <c r="AN653">
        <v>0</v>
      </c>
      <c r="AO653">
        <v>1</v>
      </c>
      <c r="AP653">
        <v>13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  <c r="BF653" t="s">
        <v>1523</v>
      </c>
      <c r="BG653">
        <v>35</v>
      </c>
      <c r="BH653" t="s">
        <v>94</v>
      </c>
    </row>
    <row r="654" spans="1:60">
      <c r="A654" t="s">
        <v>1587</v>
      </c>
      <c r="B654" t="s">
        <v>82</v>
      </c>
      <c r="C654" t="s">
        <v>1575</v>
      </c>
      <c r="D654" t="s">
        <v>84</v>
      </c>
      <c r="E654" s="2" t="str">
        <f>HYPERLINK("capsilon://?command=openfolder&amp;siteaddress=FAM.docvelocity-na8.net&amp;folderid=FXAD2EB57A-8C5A-E694-3253-4ECD5DBD22F6","FX22051848")</f>
        <v>FX22051848</v>
      </c>
      <c r="F654" t="s">
        <v>19</v>
      </c>
      <c r="G654" t="s">
        <v>19</v>
      </c>
      <c r="H654" t="s">
        <v>85</v>
      </c>
      <c r="I654" t="s">
        <v>1588</v>
      </c>
      <c r="J654">
        <v>56</v>
      </c>
      <c r="K654" t="s">
        <v>87</v>
      </c>
      <c r="L654" t="s">
        <v>88</v>
      </c>
      <c r="M654" t="s">
        <v>89</v>
      </c>
      <c r="N654">
        <v>2</v>
      </c>
      <c r="O654" s="1">
        <v>44748.595231481479</v>
      </c>
      <c r="P654" s="1">
        <v>44748.614444444444</v>
      </c>
      <c r="Q654">
        <v>1432</v>
      </c>
      <c r="R654">
        <v>228</v>
      </c>
      <c r="S654" t="b">
        <v>0</v>
      </c>
      <c r="T654" t="s">
        <v>90</v>
      </c>
      <c r="U654" t="b">
        <v>0</v>
      </c>
      <c r="V654" t="s">
        <v>105</v>
      </c>
      <c r="W654" s="1">
        <v>44748.597199074073</v>
      </c>
      <c r="X654">
        <v>159</v>
      </c>
      <c r="Y654">
        <v>48</v>
      </c>
      <c r="Z654">
        <v>0</v>
      </c>
      <c r="AA654">
        <v>48</v>
      </c>
      <c r="AB654">
        <v>0</v>
      </c>
      <c r="AC654">
        <v>6</v>
      </c>
      <c r="AD654">
        <v>8</v>
      </c>
      <c r="AE654">
        <v>0</v>
      </c>
      <c r="AF654">
        <v>0</v>
      </c>
      <c r="AG654">
        <v>0</v>
      </c>
      <c r="AH654" t="s">
        <v>92</v>
      </c>
      <c r="AI654" s="1">
        <v>44748.614444444444</v>
      </c>
      <c r="AJ654">
        <v>69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8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1523</v>
      </c>
      <c r="BG654">
        <v>27</v>
      </c>
      <c r="BH654" t="s">
        <v>94</v>
      </c>
    </row>
    <row r="655" spans="1:60">
      <c r="A655" t="s">
        <v>1589</v>
      </c>
      <c r="B655" t="s">
        <v>82</v>
      </c>
      <c r="C655" t="s">
        <v>263</v>
      </c>
      <c r="D655" t="s">
        <v>84</v>
      </c>
      <c r="E655" s="2" t="str">
        <f>HYPERLINK("capsilon://?command=openfolder&amp;siteaddress=FAM.docvelocity-na8.net&amp;folderid=FXA9EBA18D-5FC9-064C-FD6A-13FB8CA818A2","FX220410138")</f>
        <v>FX220410138</v>
      </c>
      <c r="F655" t="s">
        <v>19</v>
      </c>
      <c r="G655" t="s">
        <v>19</v>
      </c>
      <c r="H655" t="s">
        <v>85</v>
      </c>
      <c r="I655" t="s">
        <v>1590</v>
      </c>
      <c r="J655">
        <v>132</v>
      </c>
      <c r="K655" t="s">
        <v>87</v>
      </c>
      <c r="L655" t="s">
        <v>88</v>
      </c>
      <c r="M655" t="s">
        <v>89</v>
      </c>
      <c r="N655">
        <v>1</v>
      </c>
      <c r="O655" s="1">
        <v>44748.639328703706</v>
      </c>
      <c r="P655" s="1">
        <v>44748.657361111109</v>
      </c>
      <c r="Q655">
        <v>1250</v>
      </c>
      <c r="R655">
        <v>308</v>
      </c>
      <c r="S655" t="b">
        <v>0</v>
      </c>
      <c r="T655" t="s">
        <v>90</v>
      </c>
      <c r="U655" t="b">
        <v>0</v>
      </c>
      <c r="V655" t="s">
        <v>1591</v>
      </c>
      <c r="W655" s="1">
        <v>44748.657361111109</v>
      </c>
      <c r="X655">
        <v>232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132</v>
      </c>
      <c r="AE655">
        <v>110</v>
      </c>
      <c r="AF655">
        <v>0</v>
      </c>
      <c r="AG655">
        <v>8</v>
      </c>
      <c r="AH655" t="s">
        <v>90</v>
      </c>
      <c r="AI655" t="s">
        <v>90</v>
      </c>
      <c r="AJ655" t="s">
        <v>90</v>
      </c>
      <c r="AK655" t="s">
        <v>90</v>
      </c>
      <c r="AL655" t="s">
        <v>90</v>
      </c>
      <c r="AM655" t="s">
        <v>90</v>
      </c>
      <c r="AN655" t="s">
        <v>90</v>
      </c>
      <c r="AO655" t="s">
        <v>90</v>
      </c>
      <c r="AP655" t="s">
        <v>90</v>
      </c>
      <c r="AQ655" t="s">
        <v>90</v>
      </c>
      <c r="AR655" t="s">
        <v>90</v>
      </c>
      <c r="AS655" t="s">
        <v>90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1523</v>
      </c>
      <c r="BG655">
        <v>25</v>
      </c>
      <c r="BH655" t="s">
        <v>94</v>
      </c>
    </row>
    <row r="656" spans="1:60">
      <c r="A656" t="s">
        <v>1592</v>
      </c>
      <c r="B656" t="s">
        <v>82</v>
      </c>
      <c r="C656" t="s">
        <v>263</v>
      </c>
      <c r="D656" t="s">
        <v>84</v>
      </c>
      <c r="E656" s="2" t="str">
        <f>HYPERLINK("capsilon://?command=openfolder&amp;siteaddress=FAM.docvelocity-na8.net&amp;folderid=FXA9EBA18D-5FC9-064C-FD6A-13FB8CA818A2","FX220410138")</f>
        <v>FX220410138</v>
      </c>
      <c r="F656" t="s">
        <v>19</v>
      </c>
      <c r="G656" t="s">
        <v>19</v>
      </c>
      <c r="H656" t="s">
        <v>85</v>
      </c>
      <c r="I656" t="s">
        <v>1590</v>
      </c>
      <c r="J656">
        <v>322</v>
      </c>
      <c r="K656" t="s">
        <v>87</v>
      </c>
      <c r="L656" t="s">
        <v>88</v>
      </c>
      <c r="M656" t="s">
        <v>89</v>
      </c>
      <c r="N656">
        <v>2</v>
      </c>
      <c r="O656" s="1">
        <v>44748.65824074074</v>
      </c>
      <c r="P656" s="1">
        <v>44748.698194444441</v>
      </c>
      <c r="Q656">
        <v>892</v>
      </c>
      <c r="R656">
        <v>2560</v>
      </c>
      <c r="S656" t="b">
        <v>0</v>
      </c>
      <c r="T656" t="s">
        <v>90</v>
      </c>
      <c r="U656" t="b">
        <v>1</v>
      </c>
      <c r="V656" t="s">
        <v>158</v>
      </c>
      <c r="W656" s="1">
        <v>44748.677337962959</v>
      </c>
      <c r="X656">
        <v>1607</v>
      </c>
      <c r="Y656">
        <v>239</v>
      </c>
      <c r="Z656">
        <v>0</v>
      </c>
      <c r="AA656">
        <v>239</v>
      </c>
      <c r="AB656">
        <v>74</v>
      </c>
      <c r="AC656">
        <v>139</v>
      </c>
      <c r="AD656">
        <v>83</v>
      </c>
      <c r="AE656">
        <v>0</v>
      </c>
      <c r="AF656">
        <v>0</v>
      </c>
      <c r="AG656">
        <v>0</v>
      </c>
      <c r="AH656" t="s">
        <v>130</v>
      </c>
      <c r="AI656" s="1">
        <v>44748.698194444441</v>
      </c>
      <c r="AJ656">
        <v>929</v>
      </c>
      <c r="AK656">
        <v>3</v>
      </c>
      <c r="AL656">
        <v>0</v>
      </c>
      <c r="AM656">
        <v>3</v>
      </c>
      <c r="AN656">
        <v>74</v>
      </c>
      <c r="AO656">
        <v>3</v>
      </c>
      <c r="AP656">
        <v>80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1523</v>
      </c>
      <c r="BG656">
        <v>57</v>
      </c>
      <c r="BH656" t="s">
        <v>94</v>
      </c>
    </row>
    <row r="657" spans="1:60">
      <c r="A657" t="s">
        <v>1593</v>
      </c>
      <c r="B657" t="s">
        <v>82</v>
      </c>
      <c r="C657" t="s">
        <v>653</v>
      </c>
      <c r="D657" t="s">
        <v>84</v>
      </c>
      <c r="E657" s="2" t="str">
        <f>HYPERLINK("capsilon://?command=openfolder&amp;siteaddress=FAM.docvelocity-na8.net&amp;folderid=FX9BCC171B-FAAC-11A2-AC23-C82E324C448F","FX22068473")</f>
        <v>FX22068473</v>
      </c>
      <c r="F657" t="s">
        <v>19</v>
      </c>
      <c r="G657" t="s">
        <v>19</v>
      </c>
      <c r="H657" t="s">
        <v>85</v>
      </c>
      <c r="I657" t="s">
        <v>1594</v>
      </c>
      <c r="J657">
        <v>0</v>
      </c>
      <c r="K657" t="s">
        <v>87</v>
      </c>
      <c r="L657" t="s">
        <v>88</v>
      </c>
      <c r="M657" t="s">
        <v>89</v>
      </c>
      <c r="N657">
        <v>2</v>
      </c>
      <c r="O657" s="1">
        <v>44748.660405092596</v>
      </c>
      <c r="P657" s="1">
        <v>44748.704710648148</v>
      </c>
      <c r="Q657">
        <v>2154</v>
      </c>
      <c r="R657">
        <v>1674</v>
      </c>
      <c r="S657" t="b">
        <v>0</v>
      </c>
      <c r="T657" t="s">
        <v>90</v>
      </c>
      <c r="U657" t="b">
        <v>0</v>
      </c>
      <c r="V657" t="s">
        <v>98</v>
      </c>
      <c r="W657" s="1">
        <v>44748.680763888886</v>
      </c>
      <c r="X657">
        <v>1503</v>
      </c>
      <c r="Y657">
        <v>37</v>
      </c>
      <c r="Z657">
        <v>0</v>
      </c>
      <c r="AA657">
        <v>37</v>
      </c>
      <c r="AB657">
        <v>0</v>
      </c>
      <c r="AC657">
        <v>14</v>
      </c>
      <c r="AD657">
        <v>-37</v>
      </c>
      <c r="AE657">
        <v>0</v>
      </c>
      <c r="AF657">
        <v>0</v>
      </c>
      <c r="AG657">
        <v>0</v>
      </c>
      <c r="AH657" t="s">
        <v>130</v>
      </c>
      <c r="AI657" s="1">
        <v>44748.704710648148</v>
      </c>
      <c r="AJ657">
        <v>171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-37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1523</v>
      </c>
      <c r="BG657">
        <v>63</v>
      </c>
      <c r="BH657" t="s">
        <v>94</v>
      </c>
    </row>
    <row r="658" spans="1:60">
      <c r="A658" t="s">
        <v>1595</v>
      </c>
      <c r="B658" t="s">
        <v>82</v>
      </c>
      <c r="C658" t="s">
        <v>1596</v>
      </c>
      <c r="D658" t="s">
        <v>84</v>
      </c>
      <c r="E658" s="2" t="str">
        <f>HYPERLINK("capsilon://?command=openfolder&amp;siteaddress=FAM.docvelocity-na8.net&amp;folderid=FXF5A0AF2F-FF88-74B7-B57F-6D7FA84E6AF2","FX22067875")</f>
        <v>FX22067875</v>
      </c>
      <c r="F658" t="s">
        <v>19</v>
      </c>
      <c r="G658" t="s">
        <v>19</v>
      </c>
      <c r="H658" t="s">
        <v>85</v>
      </c>
      <c r="I658" t="s">
        <v>1597</v>
      </c>
      <c r="J658">
        <v>30</v>
      </c>
      <c r="K658" t="s">
        <v>87</v>
      </c>
      <c r="L658" t="s">
        <v>88</v>
      </c>
      <c r="M658" t="s">
        <v>89</v>
      </c>
      <c r="N658">
        <v>2</v>
      </c>
      <c r="O658" s="1">
        <v>44748.662488425929</v>
      </c>
      <c r="P658" s="1">
        <v>44748.705451388887</v>
      </c>
      <c r="Q658">
        <v>3496</v>
      </c>
      <c r="R658">
        <v>216</v>
      </c>
      <c r="S658" t="b">
        <v>0</v>
      </c>
      <c r="T658" t="s">
        <v>90</v>
      </c>
      <c r="U658" t="b">
        <v>0</v>
      </c>
      <c r="V658" t="s">
        <v>91</v>
      </c>
      <c r="W658" s="1">
        <v>44748.670277777775</v>
      </c>
      <c r="X658">
        <v>153</v>
      </c>
      <c r="Y658">
        <v>9</v>
      </c>
      <c r="Z658">
        <v>0</v>
      </c>
      <c r="AA658">
        <v>9</v>
      </c>
      <c r="AB658">
        <v>0</v>
      </c>
      <c r="AC658">
        <v>1</v>
      </c>
      <c r="AD658">
        <v>21</v>
      </c>
      <c r="AE658">
        <v>0</v>
      </c>
      <c r="AF658">
        <v>0</v>
      </c>
      <c r="AG658">
        <v>0</v>
      </c>
      <c r="AH658" t="s">
        <v>130</v>
      </c>
      <c r="AI658" s="1">
        <v>44748.705451388887</v>
      </c>
      <c r="AJ658">
        <v>63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21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1523</v>
      </c>
      <c r="BG658">
        <v>61</v>
      </c>
      <c r="BH658" t="s">
        <v>94</v>
      </c>
    </row>
    <row r="659" spans="1:60">
      <c r="A659" t="s">
        <v>1598</v>
      </c>
      <c r="B659" t="s">
        <v>82</v>
      </c>
      <c r="C659" t="s">
        <v>1599</v>
      </c>
      <c r="D659" t="s">
        <v>84</v>
      </c>
      <c r="E659" s="2" t="str">
        <f>HYPERLINK("capsilon://?command=openfolder&amp;siteaddress=FAM.docvelocity-na8.net&amp;folderid=FXE706EFFD-7A5C-37ED-49FB-FF567AEFF197","FX22062193")</f>
        <v>FX22062193</v>
      </c>
      <c r="F659" t="s">
        <v>19</v>
      </c>
      <c r="G659" t="s">
        <v>19</v>
      </c>
      <c r="H659" t="s">
        <v>85</v>
      </c>
      <c r="I659" t="s">
        <v>1600</v>
      </c>
      <c r="J659">
        <v>66</v>
      </c>
      <c r="K659" t="s">
        <v>87</v>
      </c>
      <c r="L659" t="s">
        <v>88</v>
      </c>
      <c r="M659" t="s">
        <v>89</v>
      </c>
      <c r="N659">
        <v>2</v>
      </c>
      <c r="O659" s="1">
        <v>44748.664467592593</v>
      </c>
      <c r="P659" s="1">
        <v>44748.709560185183</v>
      </c>
      <c r="Q659">
        <v>2731</v>
      </c>
      <c r="R659">
        <v>1165</v>
      </c>
      <c r="S659" t="b">
        <v>0</v>
      </c>
      <c r="T659" t="s">
        <v>90</v>
      </c>
      <c r="U659" t="b">
        <v>0</v>
      </c>
      <c r="V659" t="s">
        <v>105</v>
      </c>
      <c r="W659" s="1">
        <v>44748.678263888891</v>
      </c>
      <c r="X659">
        <v>801</v>
      </c>
      <c r="Y659">
        <v>52</v>
      </c>
      <c r="Z659">
        <v>0</v>
      </c>
      <c r="AA659">
        <v>52</v>
      </c>
      <c r="AB659">
        <v>0</v>
      </c>
      <c r="AC659">
        <v>18</v>
      </c>
      <c r="AD659">
        <v>14</v>
      </c>
      <c r="AE659">
        <v>0</v>
      </c>
      <c r="AF659">
        <v>0</v>
      </c>
      <c r="AG659">
        <v>0</v>
      </c>
      <c r="AH659" t="s">
        <v>130</v>
      </c>
      <c r="AI659" s="1">
        <v>44748.709560185183</v>
      </c>
      <c r="AJ659">
        <v>354</v>
      </c>
      <c r="AK659">
        <v>2</v>
      </c>
      <c r="AL659">
        <v>0</v>
      </c>
      <c r="AM659">
        <v>2</v>
      </c>
      <c r="AN659">
        <v>0</v>
      </c>
      <c r="AO659">
        <v>2</v>
      </c>
      <c r="AP659">
        <v>12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1523</v>
      </c>
      <c r="BG659">
        <v>64</v>
      </c>
      <c r="BH659" t="s">
        <v>94</v>
      </c>
    </row>
    <row r="660" spans="1:60">
      <c r="A660" t="s">
        <v>1601</v>
      </c>
      <c r="B660" t="s">
        <v>82</v>
      </c>
      <c r="C660" t="s">
        <v>910</v>
      </c>
      <c r="D660" t="s">
        <v>84</v>
      </c>
      <c r="E660" s="2" t="str">
        <f>HYPERLINK("capsilon://?command=openfolder&amp;siteaddress=FAM.docvelocity-na8.net&amp;folderid=FX0D1CB602-419A-EDD0-8130-501F24EFA5DD","FX22065301")</f>
        <v>FX22065301</v>
      </c>
      <c r="F660" t="s">
        <v>19</v>
      </c>
      <c r="G660" t="s">
        <v>19</v>
      </c>
      <c r="H660" t="s">
        <v>85</v>
      </c>
      <c r="I660" t="s">
        <v>1602</v>
      </c>
      <c r="J660">
        <v>142</v>
      </c>
      <c r="K660" t="s">
        <v>87</v>
      </c>
      <c r="L660" t="s">
        <v>88</v>
      </c>
      <c r="M660" t="s">
        <v>89</v>
      </c>
      <c r="N660">
        <v>1</v>
      </c>
      <c r="O660" s="1">
        <v>44748.666388888887</v>
      </c>
      <c r="P660" s="1">
        <v>44748.678946759261</v>
      </c>
      <c r="Q660">
        <v>463</v>
      </c>
      <c r="R660">
        <v>622</v>
      </c>
      <c r="S660" t="b">
        <v>0</v>
      </c>
      <c r="T660" t="s">
        <v>90</v>
      </c>
      <c r="U660" t="b">
        <v>0</v>
      </c>
      <c r="V660" t="s">
        <v>91</v>
      </c>
      <c r="W660" s="1">
        <v>44748.678946759261</v>
      </c>
      <c r="X660">
        <v>414</v>
      </c>
      <c r="Y660">
        <v>1</v>
      </c>
      <c r="Z660">
        <v>0</v>
      </c>
      <c r="AA660">
        <v>1</v>
      </c>
      <c r="AB660">
        <v>0</v>
      </c>
      <c r="AC660">
        <v>0</v>
      </c>
      <c r="AD660">
        <v>141</v>
      </c>
      <c r="AE660">
        <v>137</v>
      </c>
      <c r="AF660">
        <v>0</v>
      </c>
      <c r="AG660">
        <v>2</v>
      </c>
      <c r="AH660" t="s">
        <v>90</v>
      </c>
      <c r="AI660" t="s">
        <v>90</v>
      </c>
      <c r="AJ660" t="s">
        <v>90</v>
      </c>
      <c r="AK660" t="s">
        <v>90</v>
      </c>
      <c r="AL660" t="s">
        <v>90</v>
      </c>
      <c r="AM660" t="s">
        <v>90</v>
      </c>
      <c r="AN660" t="s">
        <v>90</v>
      </c>
      <c r="AO660" t="s">
        <v>90</v>
      </c>
      <c r="AP660" t="s">
        <v>90</v>
      </c>
      <c r="AQ660" t="s">
        <v>90</v>
      </c>
      <c r="AR660" t="s">
        <v>90</v>
      </c>
      <c r="AS660" t="s">
        <v>90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  <c r="BF660" t="s">
        <v>1523</v>
      </c>
      <c r="BG660">
        <v>18</v>
      </c>
      <c r="BH660" t="s">
        <v>94</v>
      </c>
    </row>
    <row r="661" spans="1:60">
      <c r="A661" t="s">
        <v>1603</v>
      </c>
      <c r="B661" t="s">
        <v>82</v>
      </c>
      <c r="C661" t="s">
        <v>471</v>
      </c>
      <c r="D661" t="s">
        <v>84</v>
      </c>
      <c r="E661" s="2" t="str">
        <f>HYPERLINK("capsilon://?command=openfolder&amp;siteaddress=FAM.docvelocity-na8.net&amp;folderid=FX32C99642-762D-2C3B-C8B5-628BC8E6BD34","FX22062515")</f>
        <v>FX22062515</v>
      </c>
      <c r="F661" t="s">
        <v>19</v>
      </c>
      <c r="G661" t="s">
        <v>19</v>
      </c>
      <c r="H661" t="s">
        <v>85</v>
      </c>
      <c r="I661" t="s">
        <v>1604</v>
      </c>
      <c r="J661">
        <v>100</v>
      </c>
      <c r="K661" t="s">
        <v>87</v>
      </c>
      <c r="L661" t="s">
        <v>88</v>
      </c>
      <c r="M661" t="s">
        <v>89</v>
      </c>
      <c r="N661">
        <v>2</v>
      </c>
      <c r="O661" s="1">
        <v>44748.672303240739</v>
      </c>
      <c r="P661" s="1">
        <v>44748.712164351855</v>
      </c>
      <c r="Q661">
        <v>2757</v>
      </c>
      <c r="R661">
        <v>687</v>
      </c>
      <c r="S661" t="b">
        <v>0</v>
      </c>
      <c r="T661" t="s">
        <v>90</v>
      </c>
      <c r="U661" t="b">
        <v>0</v>
      </c>
      <c r="V661" t="s">
        <v>151</v>
      </c>
      <c r="W661" s="1">
        <v>44748.679571759261</v>
      </c>
      <c r="X661">
        <v>459</v>
      </c>
      <c r="Y661">
        <v>32</v>
      </c>
      <c r="Z661">
        <v>0</v>
      </c>
      <c r="AA661">
        <v>32</v>
      </c>
      <c r="AB661">
        <v>0</v>
      </c>
      <c r="AC661">
        <v>7</v>
      </c>
      <c r="AD661">
        <v>68</v>
      </c>
      <c r="AE661">
        <v>0</v>
      </c>
      <c r="AF661">
        <v>0</v>
      </c>
      <c r="AG661">
        <v>0</v>
      </c>
      <c r="AH661" t="s">
        <v>130</v>
      </c>
      <c r="AI661" s="1">
        <v>44748.712164351855</v>
      </c>
      <c r="AJ661">
        <v>224</v>
      </c>
      <c r="AK661">
        <v>2</v>
      </c>
      <c r="AL661">
        <v>0</v>
      </c>
      <c r="AM661">
        <v>2</v>
      </c>
      <c r="AN661">
        <v>0</v>
      </c>
      <c r="AO661">
        <v>2</v>
      </c>
      <c r="AP661">
        <v>66</v>
      </c>
      <c r="AQ661">
        <v>0</v>
      </c>
      <c r="AR661">
        <v>0</v>
      </c>
      <c r="AS661">
        <v>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1523</v>
      </c>
      <c r="BG661">
        <v>57</v>
      </c>
      <c r="BH661" t="s">
        <v>94</v>
      </c>
    </row>
    <row r="662" spans="1:60">
      <c r="A662" t="s">
        <v>1605</v>
      </c>
      <c r="B662" t="s">
        <v>82</v>
      </c>
      <c r="C662" t="s">
        <v>471</v>
      </c>
      <c r="D662" t="s">
        <v>84</v>
      </c>
      <c r="E662" s="2" t="str">
        <f>HYPERLINK("capsilon://?command=openfolder&amp;siteaddress=FAM.docvelocity-na8.net&amp;folderid=FX32C99642-762D-2C3B-C8B5-628BC8E6BD34","FX22062515")</f>
        <v>FX22062515</v>
      </c>
      <c r="F662" t="s">
        <v>19</v>
      </c>
      <c r="G662" t="s">
        <v>19</v>
      </c>
      <c r="H662" t="s">
        <v>85</v>
      </c>
      <c r="I662" t="s">
        <v>1606</v>
      </c>
      <c r="J662">
        <v>67</v>
      </c>
      <c r="K662" t="s">
        <v>87</v>
      </c>
      <c r="L662" t="s">
        <v>88</v>
      </c>
      <c r="M662" t="s">
        <v>89</v>
      </c>
      <c r="N662">
        <v>2</v>
      </c>
      <c r="O662" s="1">
        <v>44748.674363425926</v>
      </c>
      <c r="P662" s="1">
        <v>44748.712407407409</v>
      </c>
      <c r="Q662">
        <v>3141</v>
      </c>
      <c r="R662">
        <v>146</v>
      </c>
      <c r="S662" t="b">
        <v>0</v>
      </c>
      <c r="T662" t="s">
        <v>90</v>
      </c>
      <c r="U662" t="b">
        <v>0</v>
      </c>
      <c r="V662" t="s">
        <v>105</v>
      </c>
      <c r="W662" s="1">
        <v>44748.679351851853</v>
      </c>
      <c r="X662">
        <v>93</v>
      </c>
      <c r="Y662">
        <v>0</v>
      </c>
      <c r="Z662">
        <v>0</v>
      </c>
      <c r="AA662">
        <v>0</v>
      </c>
      <c r="AB662">
        <v>62</v>
      </c>
      <c r="AC662">
        <v>0</v>
      </c>
      <c r="AD662">
        <v>67</v>
      </c>
      <c r="AE662">
        <v>0</v>
      </c>
      <c r="AF662">
        <v>0</v>
      </c>
      <c r="AG662">
        <v>0</v>
      </c>
      <c r="AH662" t="s">
        <v>130</v>
      </c>
      <c r="AI662" s="1">
        <v>44748.712407407409</v>
      </c>
      <c r="AJ662">
        <v>20</v>
      </c>
      <c r="AK662">
        <v>0</v>
      </c>
      <c r="AL662">
        <v>0</v>
      </c>
      <c r="AM662">
        <v>0</v>
      </c>
      <c r="AN662">
        <v>62</v>
      </c>
      <c r="AO662">
        <v>0</v>
      </c>
      <c r="AP662">
        <v>67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1523</v>
      </c>
      <c r="BG662">
        <v>54</v>
      </c>
      <c r="BH662" t="s">
        <v>94</v>
      </c>
    </row>
    <row r="663" spans="1:60">
      <c r="A663" t="s">
        <v>1607</v>
      </c>
      <c r="B663" t="s">
        <v>82</v>
      </c>
      <c r="C663" t="s">
        <v>910</v>
      </c>
      <c r="D663" t="s">
        <v>84</v>
      </c>
      <c r="E663" s="2" t="str">
        <f>HYPERLINK("capsilon://?command=openfolder&amp;siteaddress=FAM.docvelocity-na8.net&amp;folderid=FX0D1CB602-419A-EDD0-8130-501F24EFA5DD","FX22065301")</f>
        <v>FX22065301</v>
      </c>
      <c r="F663" t="s">
        <v>19</v>
      </c>
      <c r="G663" t="s">
        <v>19</v>
      </c>
      <c r="H663" t="s">
        <v>85</v>
      </c>
      <c r="I663" t="s">
        <v>1602</v>
      </c>
      <c r="J663">
        <v>166</v>
      </c>
      <c r="K663" t="s">
        <v>87</v>
      </c>
      <c r="L663" t="s">
        <v>88</v>
      </c>
      <c r="M663" t="s">
        <v>89</v>
      </c>
      <c r="N663">
        <v>2</v>
      </c>
      <c r="O663" s="1">
        <v>44748.679895833331</v>
      </c>
      <c r="P663" s="1">
        <v>44748.702719907407</v>
      </c>
      <c r="Q663">
        <v>1069</v>
      </c>
      <c r="R663">
        <v>903</v>
      </c>
      <c r="S663" t="b">
        <v>0</v>
      </c>
      <c r="T663" t="s">
        <v>90</v>
      </c>
      <c r="U663" t="b">
        <v>1</v>
      </c>
      <c r="V663" t="s">
        <v>151</v>
      </c>
      <c r="W663" s="1">
        <v>44748.687916666669</v>
      </c>
      <c r="X663">
        <v>475</v>
      </c>
      <c r="Y663">
        <v>132</v>
      </c>
      <c r="Z663">
        <v>0</v>
      </c>
      <c r="AA663">
        <v>132</v>
      </c>
      <c r="AB663">
        <v>0</v>
      </c>
      <c r="AC663">
        <v>11</v>
      </c>
      <c r="AD663">
        <v>34</v>
      </c>
      <c r="AE663">
        <v>0</v>
      </c>
      <c r="AF663">
        <v>0</v>
      </c>
      <c r="AG663">
        <v>0</v>
      </c>
      <c r="AH663" t="s">
        <v>130</v>
      </c>
      <c r="AI663" s="1">
        <v>44748.702719907407</v>
      </c>
      <c r="AJ663">
        <v>390</v>
      </c>
      <c r="AK663">
        <v>2</v>
      </c>
      <c r="AL663">
        <v>0</v>
      </c>
      <c r="AM663">
        <v>2</v>
      </c>
      <c r="AN663">
        <v>0</v>
      </c>
      <c r="AO663">
        <v>2</v>
      </c>
      <c r="AP663">
        <v>32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1523</v>
      </c>
      <c r="BG663">
        <v>32</v>
      </c>
      <c r="BH663" t="s">
        <v>94</v>
      </c>
    </row>
    <row r="664" spans="1:60">
      <c r="A664" t="s">
        <v>1608</v>
      </c>
      <c r="B664" t="s">
        <v>82</v>
      </c>
      <c r="C664" t="s">
        <v>599</v>
      </c>
      <c r="D664" t="s">
        <v>84</v>
      </c>
      <c r="E664" s="2" t="str">
        <f>HYPERLINK("capsilon://?command=openfolder&amp;siteaddress=FAM.docvelocity-na8.net&amp;folderid=FXC018BE93-AF46-C802-5018-F2239DD882F5","FX22068145")</f>
        <v>FX22068145</v>
      </c>
      <c r="F664" t="s">
        <v>19</v>
      </c>
      <c r="G664" t="s">
        <v>19</v>
      </c>
      <c r="H664" t="s">
        <v>85</v>
      </c>
      <c r="I664" t="s">
        <v>1609</v>
      </c>
      <c r="J664">
        <v>66</v>
      </c>
      <c r="K664" t="s">
        <v>87</v>
      </c>
      <c r="L664" t="s">
        <v>88</v>
      </c>
      <c r="M664" t="s">
        <v>89</v>
      </c>
      <c r="N664">
        <v>2</v>
      </c>
      <c r="O664" s="1">
        <v>44748.681458333333</v>
      </c>
      <c r="P664" s="1">
        <v>44748.718738425923</v>
      </c>
      <c r="Q664">
        <v>2207</v>
      </c>
      <c r="R664">
        <v>1014</v>
      </c>
      <c r="S664" t="b">
        <v>0</v>
      </c>
      <c r="T664" t="s">
        <v>90</v>
      </c>
      <c r="U664" t="b">
        <v>0</v>
      </c>
      <c r="V664" t="s">
        <v>151</v>
      </c>
      <c r="W664" s="1">
        <v>44748.693310185183</v>
      </c>
      <c r="X664">
        <v>465</v>
      </c>
      <c r="Y664">
        <v>52</v>
      </c>
      <c r="Z664">
        <v>0</v>
      </c>
      <c r="AA664">
        <v>52</v>
      </c>
      <c r="AB664">
        <v>0</v>
      </c>
      <c r="AC664">
        <v>12</v>
      </c>
      <c r="AD664">
        <v>14</v>
      </c>
      <c r="AE664">
        <v>0</v>
      </c>
      <c r="AF664">
        <v>0</v>
      </c>
      <c r="AG664">
        <v>0</v>
      </c>
      <c r="AH664" t="s">
        <v>130</v>
      </c>
      <c r="AI664" s="1">
        <v>44748.718738425923</v>
      </c>
      <c r="AJ664">
        <v>546</v>
      </c>
      <c r="AK664">
        <v>4</v>
      </c>
      <c r="AL664">
        <v>0</v>
      </c>
      <c r="AM664">
        <v>4</v>
      </c>
      <c r="AN664">
        <v>0</v>
      </c>
      <c r="AO664">
        <v>4</v>
      </c>
      <c r="AP664">
        <v>10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1523</v>
      </c>
      <c r="BG664">
        <v>53</v>
      </c>
      <c r="BH664" t="s">
        <v>94</v>
      </c>
    </row>
    <row r="665" spans="1:60">
      <c r="A665" t="s">
        <v>1610</v>
      </c>
      <c r="B665" t="s">
        <v>82</v>
      </c>
      <c r="C665" t="s">
        <v>599</v>
      </c>
      <c r="D665" t="s">
        <v>84</v>
      </c>
      <c r="E665" s="2" t="str">
        <f>HYPERLINK("capsilon://?command=openfolder&amp;siteaddress=FAM.docvelocity-na8.net&amp;folderid=FXC018BE93-AF46-C802-5018-F2239DD882F5","FX22068145")</f>
        <v>FX22068145</v>
      </c>
      <c r="F665" t="s">
        <v>19</v>
      </c>
      <c r="G665" t="s">
        <v>19</v>
      </c>
      <c r="H665" t="s">
        <v>85</v>
      </c>
      <c r="I665" t="s">
        <v>1611</v>
      </c>
      <c r="J665">
        <v>21</v>
      </c>
      <c r="K665" t="s">
        <v>87</v>
      </c>
      <c r="L665" t="s">
        <v>88</v>
      </c>
      <c r="M665" t="s">
        <v>89</v>
      </c>
      <c r="N665">
        <v>2</v>
      </c>
      <c r="O665" s="1">
        <v>44748.684756944444</v>
      </c>
      <c r="P665" s="1">
        <v>44748.718923611108</v>
      </c>
      <c r="Q665">
        <v>2873</v>
      </c>
      <c r="R665">
        <v>79</v>
      </c>
      <c r="S665" t="b">
        <v>0</v>
      </c>
      <c r="T665" t="s">
        <v>90</v>
      </c>
      <c r="U665" t="b">
        <v>0</v>
      </c>
      <c r="V665" t="s">
        <v>121</v>
      </c>
      <c r="W665" s="1">
        <v>44748.689733796295</v>
      </c>
      <c r="X665">
        <v>64</v>
      </c>
      <c r="Y665">
        <v>0</v>
      </c>
      <c r="Z665">
        <v>0</v>
      </c>
      <c r="AA665">
        <v>0</v>
      </c>
      <c r="AB665">
        <v>9</v>
      </c>
      <c r="AC665">
        <v>0</v>
      </c>
      <c r="AD665">
        <v>21</v>
      </c>
      <c r="AE665">
        <v>0</v>
      </c>
      <c r="AF665">
        <v>0</v>
      </c>
      <c r="AG665">
        <v>0</v>
      </c>
      <c r="AH665" t="s">
        <v>130</v>
      </c>
      <c r="AI665" s="1">
        <v>44748.718923611108</v>
      </c>
      <c r="AJ665">
        <v>15</v>
      </c>
      <c r="AK665">
        <v>0</v>
      </c>
      <c r="AL665">
        <v>0</v>
      </c>
      <c r="AM665">
        <v>0</v>
      </c>
      <c r="AN665">
        <v>9</v>
      </c>
      <c r="AO665">
        <v>0</v>
      </c>
      <c r="AP665">
        <v>21</v>
      </c>
      <c r="AQ665">
        <v>0</v>
      </c>
      <c r="AR665">
        <v>0</v>
      </c>
      <c r="AS665">
        <v>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1523</v>
      </c>
      <c r="BG665">
        <v>49</v>
      </c>
      <c r="BH665" t="s">
        <v>94</v>
      </c>
    </row>
    <row r="666" spans="1:60">
      <c r="A666" t="s">
        <v>1612</v>
      </c>
      <c r="B666" t="s">
        <v>82</v>
      </c>
      <c r="C666" t="s">
        <v>1323</v>
      </c>
      <c r="D666" t="s">
        <v>84</v>
      </c>
      <c r="E666" s="2" t="str">
        <f>HYPERLINK("capsilon://?command=openfolder&amp;siteaddress=FAM.docvelocity-na8.net&amp;folderid=FX04869CEC-2473-4F18-609D-4D91AB0D3184","FX22064600")</f>
        <v>FX22064600</v>
      </c>
      <c r="F666" t="s">
        <v>19</v>
      </c>
      <c r="G666" t="s">
        <v>19</v>
      </c>
      <c r="H666" t="s">
        <v>85</v>
      </c>
      <c r="I666" t="s">
        <v>1613</v>
      </c>
      <c r="J666">
        <v>28</v>
      </c>
      <c r="K666" t="s">
        <v>87</v>
      </c>
      <c r="L666" t="s">
        <v>88</v>
      </c>
      <c r="M666" t="s">
        <v>89</v>
      </c>
      <c r="N666">
        <v>2</v>
      </c>
      <c r="O666" s="1">
        <v>44748.694004629629</v>
      </c>
      <c r="P666" s="1">
        <v>44748.720057870371</v>
      </c>
      <c r="Q666">
        <v>2047</v>
      </c>
      <c r="R666">
        <v>204</v>
      </c>
      <c r="S666" t="b">
        <v>0</v>
      </c>
      <c r="T666" t="s">
        <v>90</v>
      </c>
      <c r="U666" t="b">
        <v>0</v>
      </c>
      <c r="V666" t="s">
        <v>105</v>
      </c>
      <c r="W666" s="1">
        <v>44748.699386574073</v>
      </c>
      <c r="X666">
        <v>89</v>
      </c>
      <c r="Y666">
        <v>21</v>
      </c>
      <c r="Z666">
        <v>0</v>
      </c>
      <c r="AA666">
        <v>21</v>
      </c>
      <c r="AB666">
        <v>0</v>
      </c>
      <c r="AC666">
        <v>0</v>
      </c>
      <c r="AD666">
        <v>7</v>
      </c>
      <c r="AE666">
        <v>0</v>
      </c>
      <c r="AF666">
        <v>0</v>
      </c>
      <c r="AG666">
        <v>0</v>
      </c>
      <c r="AH666" t="s">
        <v>130</v>
      </c>
      <c r="AI666" s="1">
        <v>44748.720057870371</v>
      </c>
      <c r="AJ666">
        <v>97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7</v>
      </c>
      <c r="AQ666">
        <v>0</v>
      </c>
      <c r="AR666">
        <v>0</v>
      </c>
      <c r="AS666">
        <v>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1523</v>
      </c>
      <c r="BG666">
        <v>37</v>
      </c>
      <c r="BH666" t="s">
        <v>94</v>
      </c>
    </row>
    <row r="667" spans="1:60">
      <c r="A667" t="s">
        <v>1614</v>
      </c>
      <c r="B667" t="s">
        <v>82</v>
      </c>
      <c r="C667" t="s">
        <v>1323</v>
      </c>
      <c r="D667" t="s">
        <v>84</v>
      </c>
      <c r="E667" s="2" t="str">
        <f>HYPERLINK("capsilon://?command=openfolder&amp;siteaddress=FAM.docvelocity-na8.net&amp;folderid=FX04869CEC-2473-4F18-609D-4D91AB0D3184","FX22064600")</f>
        <v>FX22064600</v>
      </c>
      <c r="F667" t="s">
        <v>19</v>
      </c>
      <c r="G667" t="s">
        <v>19</v>
      </c>
      <c r="H667" t="s">
        <v>85</v>
      </c>
      <c r="I667" t="s">
        <v>1615</v>
      </c>
      <c r="J667">
        <v>28</v>
      </c>
      <c r="K667" t="s">
        <v>87</v>
      </c>
      <c r="L667" t="s">
        <v>88</v>
      </c>
      <c r="M667" t="s">
        <v>89</v>
      </c>
      <c r="N667">
        <v>2</v>
      </c>
      <c r="O667" s="1">
        <v>44748.694432870368</v>
      </c>
      <c r="P667" s="1">
        <v>44748.721053240741</v>
      </c>
      <c r="Q667">
        <v>2028</v>
      </c>
      <c r="R667">
        <v>272</v>
      </c>
      <c r="S667" t="b">
        <v>0</v>
      </c>
      <c r="T667" t="s">
        <v>90</v>
      </c>
      <c r="U667" t="b">
        <v>0</v>
      </c>
      <c r="V667" t="s">
        <v>105</v>
      </c>
      <c r="W667" s="1">
        <v>44748.70144675926</v>
      </c>
      <c r="X667">
        <v>177</v>
      </c>
      <c r="Y667">
        <v>21</v>
      </c>
      <c r="Z667">
        <v>0</v>
      </c>
      <c r="AA667">
        <v>21</v>
      </c>
      <c r="AB667">
        <v>0</v>
      </c>
      <c r="AC667">
        <v>6</v>
      </c>
      <c r="AD667">
        <v>7</v>
      </c>
      <c r="AE667">
        <v>0</v>
      </c>
      <c r="AF667">
        <v>0</v>
      </c>
      <c r="AG667">
        <v>0</v>
      </c>
      <c r="AH667" t="s">
        <v>130</v>
      </c>
      <c r="AI667" s="1">
        <v>44748.721053240741</v>
      </c>
      <c r="AJ667">
        <v>85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7</v>
      </c>
      <c r="AQ667">
        <v>0</v>
      </c>
      <c r="AR667">
        <v>0</v>
      </c>
      <c r="AS667">
        <v>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1523</v>
      </c>
      <c r="BG667">
        <v>38</v>
      </c>
      <c r="BH667" t="s">
        <v>94</v>
      </c>
    </row>
    <row r="668" spans="1:60">
      <c r="A668" t="s">
        <v>1616</v>
      </c>
      <c r="B668" t="s">
        <v>82</v>
      </c>
      <c r="C668" t="s">
        <v>83</v>
      </c>
      <c r="D668" t="s">
        <v>84</v>
      </c>
      <c r="E668" s="2" t="str">
        <f>HYPERLINK("capsilon://?command=openfolder&amp;siteaddress=FAM.docvelocity-na8.net&amp;folderid=FXA0C29250-3F9D-3D58-C139-C7B6D7ADB235","FX22069566")</f>
        <v>FX22069566</v>
      </c>
      <c r="F668" t="s">
        <v>19</v>
      </c>
      <c r="G668" t="s">
        <v>19</v>
      </c>
      <c r="H668" t="s">
        <v>85</v>
      </c>
      <c r="I668" t="s">
        <v>1617</v>
      </c>
      <c r="J668">
        <v>66</v>
      </c>
      <c r="K668" t="s">
        <v>87</v>
      </c>
      <c r="L668" t="s">
        <v>88</v>
      </c>
      <c r="M668" t="s">
        <v>89</v>
      </c>
      <c r="N668">
        <v>1</v>
      </c>
      <c r="O668" s="1">
        <v>44748.758518518516</v>
      </c>
      <c r="P668" s="1">
        <v>44748.762013888889</v>
      </c>
      <c r="Q668">
        <v>236</v>
      </c>
      <c r="R668">
        <v>66</v>
      </c>
      <c r="S668" t="b">
        <v>0</v>
      </c>
      <c r="T668" t="s">
        <v>90</v>
      </c>
      <c r="U668" t="b">
        <v>0</v>
      </c>
      <c r="V668" t="s">
        <v>151</v>
      </c>
      <c r="W668" s="1">
        <v>44748.762013888889</v>
      </c>
      <c r="X668">
        <v>66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66</v>
      </c>
      <c r="AE668">
        <v>52</v>
      </c>
      <c r="AF668">
        <v>0</v>
      </c>
      <c r="AG668">
        <v>1</v>
      </c>
      <c r="AH668" t="s">
        <v>90</v>
      </c>
      <c r="AI668" t="s">
        <v>90</v>
      </c>
      <c r="AJ668" t="s">
        <v>90</v>
      </c>
      <c r="AK668" t="s">
        <v>90</v>
      </c>
      <c r="AL668" t="s">
        <v>90</v>
      </c>
      <c r="AM668" t="s">
        <v>90</v>
      </c>
      <c r="AN668" t="s">
        <v>90</v>
      </c>
      <c r="AO668" t="s">
        <v>90</v>
      </c>
      <c r="AP668" t="s">
        <v>90</v>
      </c>
      <c r="AQ668" t="s">
        <v>90</v>
      </c>
      <c r="AR668" t="s">
        <v>90</v>
      </c>
      <c r="AS668" t="s">
        <v>90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1523</v>
      </c>
      <c r="BG668">
        <v>5</v>
      </c>
      <c r="BH668" t="s">
        <v>94</v>
      </c>
    </row>
    <row r="669" spans="1:60">
      <c r="A669" t="s">
        <v>1618</v>
      </c>
      <c r="B669" t="s">
        <v>82</v>
      </c>
      <c r="C669" t="s">
        <v>83</v>
      </c>
      <c r="D669" t="s">
        <v>84</v>
      </c>
      <c r="E669" s="2" t="str">
        <f>HYPERLINK("capsilon://?command=openfolder&amp;siteaddress=FAM.docvelocity-na8.net&amp;folderid=FXA0C29250-3F9D-3D58-C139-C7B6D7ADB235","FX22069566")</f>
        <v>FX22069566</v>
      </c>
      <c r="F669" t="s">
        <v>19</v>
      </c>
      <c r="G669" t="s">
        <v>19</v>
      </c>
      <c r="H669" t="s">
        <v>85</v>
      </c>
      <c r="I669" t="s">
        <v>1617</v>
      </c>
      <c r="J669">
        <v>0</v>
      </c>
      <c r="K669" t="s">
        <v>87</v>
      </c>
      <c r="L669" t="s">
        <v>88</v>
      </c>
      <c r="M669" t="s">
        <v>89</v>
      </c>
      <c r="N669">
        <v>2</v>
      </c>
      <c r="O669" s="1">
        <v>44748.762372685182</v>
      </c>
      <c r="P669" s="1">
        <v>44748.777499999997</v>
      </c>
      <c r="Q669">
        <v>870</v>
      </c>
      <c r="R669">
        <v>437</v>
      </c>
      <c r="S669" t="b">
        <v>0</v>
      </c>
      <c r="T669" t="s">
        <v>90</v>
      </c>
      <c r="U669" t="b">
        <v>1</v>
      </c>
      <c r="V669" t="s">
        <v>121</v>
      </c>
      <c r="W669" s="1">
        <v>44748.76771990741</v>
      </c>
      <c r="X669">
        <v>359</v>
      </c>
      <c r="Y669">
        <v>37</v>
      </c>
      <c r="Z669">
        <v>0</v>
      </c>
      <c r="AA669">
        <v>37</v>
      </c>
      <c r="AB669">
        <v>0</v>
      </c>
      <c r="AC669">
        <v>18</v>
      </c>
      <c r="AD669">
        <v>-37</v>
      </c>
      <c r="AE669">
        <v>0</v>
      </c>
      <c r="AF669">
        <v>0</v>
      </c>
      <c r="AG669">
        <v>0</v>
      </c>
      <c r="AH669" t="s">
        <v>92</v>
      </c>
      <c r="AI669" s="1">
        <v>44748.777499999997</v>
      </c>
      <c r="AJ669">
        <v>78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-37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1523</v>
      </c>
      <c r="BG669">
        <v>21</v>
      </c>
      <c r="BH669" t="s">
        <v>94</v>
      </c>
    </row>
    <row r="670" spans="1:60">
      <c r="A670" t="s">
        <v>1619</v>
      </c>
      <c r="B670" t="s">
        <v>82</v>
      </c>
      <c r="C670" t="s">
        <v>1620</v>
      </c>
      <c r="D670" t="s">
        <v>84</v>
      </c>
      <c r="E670" s="2" t="str">
        <f>HYPERLINK("capsilon://?command=openfolder&amp;siteaddress=FAM.docvelocity-na8.net&amp;folderid=FX1AEDDF9A-64AB-327E-397E-81D116358DCA","FX22034901")</f>
        <v>FX22034901</v>
      </c>
      <c r="F670" t="s">
        <v>19</v>
      </c>
      <c r="G670" t="s">
        <v>19</v>
      </c>
      <c r="H670" t="s">
        <v>85</v>
      </c>
      <c r="I670" t="s">
        <v>1621</v>
      </c>
      <c r="J670">
        <v>73</v>
      </c>
      <c r="K670" t="s">
        <v>87</v>
      </c>
      <c r="L670" t="s">
        <v>88</v>
      </c>
      <c r="M670" t="s">
        <v>89</v>
      </c>
      <c r="N670">
        <v>2</v>
      </c>
      <c r="O670" s="1">
        <v>44743.452141203707</v>
      </c>
      <c r="P670" s="1">
        <v>44743.472407407404</v>
      </c>
      <c r="Q670">
        <v>1337</v>
      </c>
      <c r="R670">
        <v>414</v>
      </c>
      <c r="S670" t="b">
        <v>0</v>
      </c>
      <c r="T670" t="s">
        <v>90</v>
      </c>
      <c r="U670" t="b">
        <v>0</v>
      </c>
      <c r="V670" t="s">
        <v>183</v>
      </c>
      <c r="W670" s="1">
        <v>44743.467222222222</v>
      </c>
      <c r="X670">
        <v>207</v>
      </c>
      <c r="Y670">
        <v>53</v>
      </c>
      <c r="Z670">
        <v>0</v>
      </c>
      <c r="AA670">
        <v>53</v>
      </c>
      <c r="AB670">
        <v>0</v>
      </c>
      <c r="AC670">
        <v>9</v>
      </c>
      <c r="AD670">
        <v>20</v>
      </c>
      <c r="AE670">
        <v>0</v>
      </c>
      <c r="AF670">
        <v>0</v>
      </c>
      <c r="AG670">
        <v>0</v>
      </c>
      <c r="AH670" t="s">
        <v>193</v>
      </c>
      <c r="AI670" s="1">
        <v>44743.472407407404</v>
      </c>
      <c r="AJ670">
        <v>192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20</v>
      </c>
      <c r="AQ670">
        <v>0</v>
      </c>
      <c r="AR670">
        <v>0</v>
      </c>
      <c r="AS670">
        <v>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288</v>
      </c>
      <c r="BG670">
        <v>29</v>
      </c>
      <c r="BH670" t="s">
        <v>94</v>
      </c>
    </row>
    <row r="671" spans="1:60">
      <c r="A671" t="s">
        <v>1622</v>
      </c>
      <c r="B671" t="s">
        <v>82</v>
      </c>
      <c r="C671" t="s">
        <v>1620</v>
      </c>
      <c r="D671" t="s">
        <v>84</v>
      </c>
      <c r="E671" s="2" t="str">
        <f>HYPERLINK("capsilon://?command=openfolder&amp;siteaddress=FAM.docvelocity-na8.net&amp;folderid=FX1AEDDF9A-64AB-327E-397E-81D116358DCA","FX22034901")</f>
        <v>FX22034901</v>
      </c>
      <c r="F671" t="s">
        <v>19</v>
      </c>
      <c r="G671" t="s">
        <v>19</v>
      </c>
      <c r="H671" t="s">
        <v>85</v>
      </c>
      <c r="I671" t="s">
        <v>1623</v>
      </c>
      <c r="J671">
        <v>58</v>
      </c>
      <c r="K671" t="s">
        <v>87</v>
      </c>
      <c r="L671" t="s">
        <v>88</v>
      </c>
      <c r="M671" t="s">
        <v>89</v>
      </c>
      <c r="N671">
        <v>2</v>
      </c>
      <c r="O671" s="1">
        <v>44743.452256944445</v>
      </c>
      <c r="P671" s="1">
        <v>44743.474270833336</v>
      </c>
      <c r="Q671">
        <v>1490</v>
      </c>
      <c r="R671">
        <v>412</v>
      </c>
      <c r="S671" t="b">
        <v>0</v>
      </c>
      <c r="T671" t="s">
        <v>90</v>
      </c>
      <c r="U671" t="b">
        <v>0</v>
      </c>
      <c r="V671" t="s">
        <v>188</v>
      </c>
      <c r="W671" s="1">
        <v>44743.469664351855</v>
      </c>
      <c r="X671">
        <v>251</v>
      </c>
      <c r="Y671">
        <v>53</v>
      </c>
      <c r="Z671">
        <v>0</v>
      </c>
      <c r="AA671">
        <v>53</v>
      </c>
      <c r="AB671">
        <v>5</v>
      </c>
      <c r="AC671">
        <v>10</v>
      </c>
      <c r="AD671">
        <v>5</v>
      </c>
      <c r="AE671">
        <v>0</v>
      </c>
      <c r="AF671">
        <v>0</v>
      </c>
      <c r="AG671">
        <v>0</v>
      </c>
      <c r="AH671" t="s">
        <v>193</v>
      </c>
      <c r="AI671" s="1">
        <v>44743.474270833336</v>
      </c>
      <c r="AJ671">
        <v>161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5</v>
      </c>
      <c r="AQ671">
        <v>0</v>
      </c>
      <c r="AR671">
        <v>0</v>
      </c>
      <c r="AS671">
        <v>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288</v>
      </c>
      <c r="BG671">
        <v>31</v>
      </c>
      <c r="BH671" t="s">
        <v>94</v>
      </c>
    </row>
    <row r="672" spans="1:60">
      <c r="A672" t="s">
        <v>1624</v>
      </c>
      <c r="B672" t="s">
        <v>82</v>
      </c>
      <c r="C672" t="s">
        <v>544</v>
      </c>
      <c r="D672" t="s">
        <v>84</v>
      </c>
      <c r="E672" s="2" t="str">
        <f>HYPERLINK("capsilon://?command=openfolder&amp;siteaddress=FAM.docvelocity-na8.net&amp;folderid=FX97D58DCE-C096-C073-629C-251C8E0F08AD","FX220410725")</f>
        <v>FX220410725</v>
      </c>
      <c r="F672" t="s">
        <v>19</v>
      </c>
      <c r="G672" t="s">
        <v>19</v>
      </c>
      <c r="H672" t="s">
        <v>85</v>
      </c>
      <c r="I672" t="s">
        <v>1625</v>
      </c>
      <c r="J672">
        <v>30</v>
      </c>
      <c r="K672" t="s">
        <v>87</v>
      </c>
      <c r="L672" t="s">
        <v>88</v>
      </c>
      <c r="M672" t="s">
        <v>89</v>
      </c>
      <c r="N672">
        <v>2</v>
      </c>
      <c r="O672" s="1">
        <v>44749.344166666669</v>
      </c>
      <c r="P672" s="1">
        <v>44749.350219907406</v>
      </c>
      <c r="Q672">
        <v>288</v>
      </c>
      <c r="R672">
        <v>235</v>
      </c>
      <c r="S672" t="b">
        <v>0</v>
      </c>
      <c r="T672" t="s">
        <v>90</v>
      </c>
      <c r="U672" t="b">
        <v>0</v>
      </c>
      <c r="V672" t="s">
        <v>192</v>
      </c>
      <c r="W672" s="1">
        <v>44749.348622685182</v>
      </c>
      <c r="X672">
        <v>99</v>
      </c>
      <c r="Y672">
        <v>9</v>
      </c>
      <c r="Z672">
        <v>0</v>
      </c>
      <c r="AA672">
        <v>9</v>
      </c>
      <c r="AB672">
        <v>0</v>
      </c>
      <c r="AC672">
        <v>0</v>
      </c>
      <c r="AD672">
        <v>21</v>
      </c>
      <c r="AE672">
        <v>0</v>
      </c>
      <c r="AF672">
        <v>0</v>
      </c>
      <c r="AG672">
        <v>0</v>
      </c>
      <c r="AH672" t="s">
        <v>193</v>
      </c>
      <c r="AI672" s="1">
        <v>44749.350219907406</v>
      </c>
      <c r="AJ672">
        <v>136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21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93</v>
      </c>
      <c r="BG672">
        <v>8</v>
      </c>
      <c r="BH672" t="s">
        <v>94</v>
      </c>
    </row>
    <row r="673" spans="1:60">
      <c r="A673" t="s">
        <v>1626</v>
      </c>
      <c r="B673" t="s">
        <v>82</v>
      </c>
      <c r="C673" t="s">
        <v>910</v>
      </c>
      <c r="D673" t="s">
        <v>84</v>
      </c>
      <c r="E673" s="2" t="str">
        <f>HYPERLINK("capsilon://?command=openfolder&amp;siteaddress=FAM.docvelocity-na8.net&amp;folderid=FX0D1CB602-419A-EDD0-8130-501F24EFA5DD","FX22065301")</f>
        <v>FX22065301</v>
      </c>
      <c r="F673" t="s">
        <v>19</v>
      </c>
      <c r="G673" t="s">
        <v>19</v>
      </c>
      <c r="H673" t="s">
        <v>85</v>
      </c>
      <c r="I673" t="s">
        <v>1627</v>
      </c>
      <c r="J673">
        <v>30</v>
      </c>
      <c r="K673" t="s">
        <v>87</v>
      </c>
      <c r="L673" t="s">
        <v>88</v>
      </c>
      <c r="M673" t="s">
        <v>89</v>
      </c>
      <c r="N673">
        <v>2</v>
      </c>
      <c r="O673" s="1">
        <v>44749.377141203702</v>
      </c>
      <c r="P673" s="1">
        <v>44749.396597222221</v>
      </c>
      <c r="Q673">
        <v>1525</v>
      </c>
      <c r="R673">
        <v>156</v>
      </c>
      <c r="S673" t="b">
        <v>0</v>
      </c>
      <c r="T673" t="s">
        <v>90</v>
      </c>
      <c r="U673" t="b">
        <v>0</v>
      </c>
      <c r="V673" t="s">
        <v>192</v>
      </c>
      <c r="W673" s="1">
        <v>44749.379525462966</v>
      </c>
      <c r="X673">
        <v>100</v>
      </c>
      <c r="Y673">
        <v>9</v>
      </c>
      <c r="Z673">
        <v>0</v>
      </c>
      <c r="AA673">
        <v>9</v>
      </c>
      <c r="AB673">
        <v>0</v>
      </c>
      <c r="AC673">
        <v>1</v>
      </c>
      <c r="AD673">
        <v>21</v>
      </c>
      <c r="AE673">
        <v>0</v>
      </c>
      <c r="AF673">
        <v>0</v>
      </c>
      <c r="AG673">
        <v>0</v>
      </c>
      <c r="AH673" t="s">
        <v>193</v>
      </c>
      <c r="AI673" s="1">
        <v>44749.396597222221</v>
      </c>
      <c r="AJ673">
        <v>56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21</v>
      </c>
      <c r="AQ673">
        <v>0</v>
      </c>
      <c r="AR673">
        <v>0</v>
      </c>
      <c r="AS673">
        <v>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93</v>
      </c>
      <c r="BG673">
        <v>28</v>
      </c>
      <c r="BH673" t="s">
        <v>94</v>
      </c>
    </row>
    <row r="674" spans="1:60">
      <c r="A674" t="s">
        <v>1628</v>
      </c>
      <c r="B674" t="s">
        <v>82</v>
      </c>
      <c r="C674" t="s">
        <v>219</v>
      </c>
      <c r="D674" t="s">
        <v>84</v>
      </c>
      <c r="E674" s="2" t="str">
        <f>HYPERLINK("capsilon://?command=openfolder&amp;siteaddress=FAM.docvelocity-na8.net&amp;folderid=FX6AA57436-0835-1F5F-EF3A-05ABD1762AA5","FX22061730")</f>
        <v>FX22061730</v>
      </c>
      <c r="F674" t="s">
        <v>19</v>
      </c>
      <c r="G674" t="s">
        <v>19</v>
      </c>
      <c r="H674" t="s">
        <v>85</v>
      </c>
      <c r="I674" t="s">
        <v>1629</v>
      </c>
      <c r="J674">
        <v>30</v>
      </c>
      <c r="K674" t="s">
        <v>87</v>
      </c>
      <c r="L674" t="s">
        <v>88</v>
      </c>
      <c r="M674" t="s">
        <v>89</v>
      </c>
      <c r="N674">
        <v>2</v>
      </c>
      <c r="O674" s="1">
        <v>44749.408113425925</v>
      </c>
      <c r="P674" s="1">
        <v>44749.440486111111</v>
      </c>
      <c r="Q674">
        <v>2642</v>
      </c>
      <c r="R674">
        <v>155</v>
      </c>
      <c r="S674" t="b">
        <v>0</v>
      </c>
      <c r="T674" t="s">
        <v>90</v>
      </c>
      <c r="U674" t="b">
        <v>0</v>
      </c>
      <c r="V674" t="s">
        <v>188</v>
      </c>
      <c r="W674" s="1">
        <v>44749.409756944442</v>
      </c>
      <c r="X674">
        <v>55</v>
      </c>
      <c r="Y674">
        <v>9</v>
      </c>
      <c r="Z674">
        <v>0</v>
      </c>
      <c r="AA674">
        <v>9</v>
      </c>
      <c r="AB674">
        <v>0</v>
      </c>
      <c r="AC674">
        <v>1</v>
      </c>
      <c r="AD674">
        <v>21</v>
      </c>
      <c r="AE674">
        <v>0</v>
      </c>
      <c r="AF674">
        <v>0</v>
      </c>
      <c r="AG674">
        <v>0</v>
      </c>
      <c r="AH674" t="s">
        <v>193</v>
      </c>
      <c r="AI674" s="1">
        <v>44749.440486111111</v>
      </c>
      <c r="AJ674">
        <v>47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21</v>
      </c>
      <c r="AQ674">
        <v>0</v>
      </c>
      <c r="AR674">
        <v>0</v>
      </c>
      <c r="AS674">
        <v>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93</v>
      </c>
      <c r="BG674">
        <v>46</v>
      </c>
      <c r="BH674" t="s">
        <v>94</v>
      </c>
    </row>
    <row r="675" spans="1:60">
      <c r="A675" t="s">
        <v>1630</v>
      </c>
      <c r="B675" t="s">
        <v>82</v>
      </c>
      <c r="C675" t="s">
        <v>219</v>
      </c>
      <c r="D675" t="s">
        <v>84</v>
      </c>
      <c r="E675" s="2" t="str">
        <f>HYPERLINK("capsilon://?command=openfolder&amp;siteaddress=FAM.docvelocity-na8.net&amp;folderid=FX6AA57436-0835-1F5F-EF3A-05ABD1762AA5","FX22061730")</f>
        <v>FX22061730</v>
      </c>
      <c r="F675" t="s">
        <v>19</v>
      </c>
      <c r="G675" t="s">
        <v>19</v>
      </c>
      <c r="H675" t="s">
        <v>85</v>
      </c>
      <c r="I675" t="s">
        <v>1631</v>
      </c>
      <c r="J675">
        <v>27</v>
      </c>
      <c r="K675" t="s">
        <v>87</v>
      </c>
      <c r="L675" t="s">
        <v>88</v>
      </c>
      <c r="M675" t="s">
        <v>89</v>
      </c>
      <c r="N675">
        <v>2</v>
      </c>
      <c r="O675" s="1">
        <v>44749.409537037034</v>
      </c>
      <c r="P675" s="1">
        <v>44749.440266203703</v>
      </c>
      <c r="Q675">
        <v>2554</v>
      </c>
      <c r="R675">
        <v>101</v>
      </c>
      <c r="S675" t="b">
        <v>0</v>
      </c>
      <c r="T675" t="s">
        <v>90</v>
      </c>
      <c r="U675" t="b">
        <v>0</v>
      </c>
      <c r="V675" t="s">
        <v>188</v>
      </c>
      <c r="W675" s="1">
        <v>44749.410752314812</v>
      </c>
      <c r="X675">
        <v>85</v>
      </c>
      <c r="Y675">
        <v>0</v>
      </c>
      <c r="Z675">
        <v>0</v>
      </c>
      <c r="AA675">
        <v>0</v>
      </c>
      <c r="AB675">
        <v>13</v>
      </c>
      <c r="AC675">
        <v>0</v>
      </c>
      <c r="AD675">
        <v>27</v>
      </c>
      <c r="AE675">
        <v>0</v>
      </c>
      <c r="AF675">
        <v>0</v>
      </c>
      <c r="AG675">
        <v>0</v>
      </c>
      <c r="AH675" t="s">
        <v>184</v>
      </c>
      <c r="AI675" s="1">
        <v>44749.440266203703</v>
      </c>
      <c r="AJ675">
        <v>16</v>
      </c>
      <c r="AK675">
        <v>0</v>
      </c>
      <c r="AL675">
        <v>0</v>
      </c>
      <c r="AM675">
        <v>0</v>
      </c>
      <c r="AN675">
        <v>13</v>
      </c>
      <c r="AO675">
        <v>0</v>
      </c>
      <c r="AP675">
        <v>27</v>
      </c>
      <c r="AQ675">
        <v>0</v>
      </c>
      <c r="AR675">
        <v>0</v>
      </c>
      <c r="AS675">
        <v>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93</v>
      </c>
      <c r="BG675">
        <v>44</v>
      </c>
      <c r="BH675" t="s">
        <v>94</v>
      </c>
    </row>
    <row r="676" spans="1:60">
      <c r="A676" t="s">
        <v>1632</v>
      </c>
      <c r="B676" t="s">
        <v>82</v>
      </c>
      <c r="C676" t="s">
        <v>1633</v>
      </c>
      <c r="D676" t="s">
        <v>84</v>
      </c>
      <c r="E676" s="2" t="str">
        <f>HYPERLINK("capsilon://?command=openfolder&amp;siteaddress=FAM.docvelocity-na8.net&amp;folderid=FXD21DC7D9-F7AD-73A4-C368-B5D9350E82CA","FX22056173")</f>
        <v>FX22056173</v>
      </c>
      <c r="F676" t="s">
        <v>19</v>
      </c>
      <c r="G676" t="s">
        <v>19</v>
      </c>
      <c r="H676" t="s">
        <v>85</v>
      </c>
      <c r="I676" t="s">
        <v>1634</v>
      </c>
      <c r="J676">
        <v>30</v>
      </c>
      <c r="K676" t="s">
        <v>87</v>
      </c>
      <c r="L676" t="s">
        <v>88</v>
      </c>
      <c r="M676" t="s">
        <v>89</v>
      </c>
      <c r="N676">
        <v>2</v>
      </c>
      <c r="O676" s="1">
        <v>44749.416400462964</v>
      </c>
      <c r="P676" s="1">
        <v>44749.443773148145</v>
      </c>
      <c r="Q676">
        <v>2239</v>
      </c>
      <c r="R676">
        <v>126</v>
      </c>
      <c r="S676" t="b">
        <v>0</v>
      </c>
      <c r="T676" t="s">
        <v>90</v>
      </c>
      <c r="U676" t="b">
        <v>0</v>
      </c>
      <c r="V676" t="s">
        <v>183</v>
      </c>
      <c r="W676" s="1">
        <v>44749.442847222221</v>
      </c>
      <c r="X676">
        <v>72</v>
      </c>
      <c r="Y676">
        <v>9</v>
      </c>
      <c r="Z676">
        <v>0</v>
      </c>
      <c r="AA676">
        <v>9</v>
      </c>
      <c r="AB676">
        <v>0</v>
      </c>
      <c r="AC676">
        <v>1</v>
      </c>
      <c r="AD676">
        <v>21</v>
      </c>
      <c r="AE676">
        <v>0</v>
      </c>
      <c r="AF676">
        <v>0</v>
      </c>
      <c r="AG676">
        <v>0</v>
      </c>
      <c r="AH676" t="s">
        <v>193</v>
      </c>
      <c r="AI676" s="1">
        <v>44749.443773148145</v>
      </c>
      <c r="AJ676">
        <v>54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21</v>
      </c>
      <c r="AQ676">
        <v>0</v>
      </c>
      <c r="AR676">
        <v>0</v>
      </c>
      <c r="AS676">
        <v>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93</v>
      </c>
      <c r="BG676">
        <v>39</v>
      </c>
      <c r="BH676" t="s">
        <v>94</v>
      </c>
    </row>
    <row r="677" spans="1:60">
      <c r="A677" t="s">
        <v>1635</v>
      </c>
      <c r="B677" t="s">
        <v>82</v>
      </c>
      <c r="C677" t="s">
        <v>1636</v>
      </c>
      <c r="D677" t="s">
        <v>84</v>
      </c>
      <c r="E677" s="2" t="str">
        <f>HYPERLINK("capsilon://?command=openfolder&amp;siteaddress=FAM.docvelocity-na8.net&amp;folderid=FX90689AB9-F2C2-1A68-96E6-0005FC64CC3C","FX2206768")</f>
        <v>FX2206768</v>
      </c>
      <c r="F677" t="s">
        <v>19</v>
      </c>
      <c r="G677" t="s">
        <v>19</v>
      </c>
      <c r="H677" t="s">
        <v>85</v>
      </c>
      <c r="I677" t="s">
        <v>1637</v>
      </c>
      <c r="J677">
        <v>66</v>
      </c>
      <c r="K677" t="s">
        <v>87</v>
      </c>
      <c r="L677" t="s">
        <v>88</v>
      </c>
      <c r="M677" t="s">
        <v>89</v>
      </c>
      <c r="N677">
        <v>2</v>
      </c>
      <c r="O677" s="1">
        <v>44743.474398148152</v>
      </c>
      <c r="P677" s="1">
        <v>44743.497303240743</v>
      </c>
      <c r="Q677">
        <v>1522</v>
      </c>
      <c r="R677">
        <v>457</v>
      </c>
      <c r="S677" t="b">
        <v>0</v>
      </c>
      <c r="T677" t="s">
        <v>90</v>
      </c>
      <c r="U677" t="b">
        <v>0</v>
      </c>
      <c r="V677" t="s">
        <v>128</v>
      </c>
      <c r="W677" s="1">
        <v>44743.492893518516</v>
      </c>
      <c r="X677">
        <v>181</v>
      </c>
      <c r="Y677">
        <v>52</v>
      </c>
      <c r="Z677">
        <v>0</v>
      </c>
      <c r="AA677">
        <v>52</v>
      </c>
      <c r="AB677">
        <v>0</v>
      </c>
      <c r="AC677">
        <v>1</v>
      </c>
      <c r="AD677">
        <v>14</v>
      </c>
      <c r="AE677">
        <v>0</v>
      </c>
      <c r="AF677">
        <v>0</v>
      </c>
      <c r="AG677">
        <v>0</v>
      </c>
      <c r="AH677" t="s">
        <v>92</v>
      </c>
      <c r="AI677" s="1">
        <v>44743.497303240743</v>
      </c>
      <c r="AJ677">
        <v>276</v>
      </c>
      <c r="AK677">
        <v>1</v>
      </c>
      <c r="AL677">
        <v>0</v>
      </c>
      <c r="AM677">
        <v>1</v>
      </c>
      <c r="AN677">
        <v>0</v>
      </c>
      <c r="AO677">
        <v>1</v>
      </c>
      <c r="AP677">
        <v>13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288</v>
      </c>
      <c r="BG677">
        <v>32</v>
      </c>
      <c r="BH677" t="s">
        <v>94</v>
      </c>
    </row>
    <row r="678" spans="1:60">
      <c r="A678" t="s">
        <v>1638</v>
      </c>
      <c r="B678" t="s">
        <v>82</v>
      </c>
      <c r="C678" t="s">
        <v>1636</v>
      </c>
      <c r="D678" t="s">
        <v>84</v>
      </c>
      <c r="E678" s="2" t="str">
        <f>HYPERLINK("capsilon://?command=openfolder&amp;siteaddress=FAM.docvelocity-na8.net&amp;folderid=FX90689AB9-F2C2-1A68-96E6-0005FC64CC3C","FX2206768")</f>
        <v>FX2206768</v>
      </c>
      <c r="F678" t="s">
        <v>19</v>
      </c>
      <c r="G678" t="s">
        <v>19</v>
      </c>
      <c r="H678" t="s">
        <v>85</v>
      </c>
      <c r="I678" t="s">
        <v>1639</v>
      </c>
      <c r="J678">
        <v>66</v>
      </c>
      <c r="K678" t="s">
        <v>87</v>
      </c>
      <c r="L678" t="s">
        <v>88</v>
      </c>
      <c r="M678" t="s">
        <v>89</v>
      </c>
      <c r="N678">
        <v>2</v>
      </c>
      <c r="O678" s="1">
        <v>44743.475069444445</v>
      </c>
      <c r="P678" s="1">
        <v>44743.499432870369</v>
      </c>
      <c r="Q678">
        <v>1695</v>
      </c>
      <c r="R678">
        <v>410</v>
      </c>
      <c r="S678" t="b">
        <v>0</v>
      </c>
      <c r="T678" t="s">
        <v>90</v>
      </c>
      <c r="U678" t="b">
        <v>0</v>
      </c>
      <c r="V678" t="s">
        <v>158</v>
      </c>
      <c r="W678" s="1">
        <v>44743.494247685187</v>
      </c>
      <c r="X678">
        <v>227</v>
      </c>
      <c r="Y678">
        <v>52</v>
      </c>
      <c r="Z678">
        <v>0</v>
      </c>
      <c r="AA678">
        <v>52</v>
      </c>
      <c r="AB678">
        <v>0</v>
      </c>
      <c r="AC678">
        <v>5</v>
      </c>
      <c r="AD678">
        <v>14</v>
      </c>
      <c r="AE678">
        <v>0</v>
      </c>
      <c r="AF678">
        <v>0</v>
      </c>
      <c r="AG678">
        <v>0</v>
      </c>
      <c r="AH678" t="s">
        <v>92</v>
      </c>
      <c r="AI678" s="1">
        <v>44743.499432870369</v>
      </c>
      <c r="AJ678">
        <v>183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14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288</v>
      </c>
      <c r="BG678">
        <v>35</v>
      </c>
      <c r="BH678" t="s">
        <v>94</v>
      </c>
    </row>
    <row r="679" spans="1:60">
      <c r="A679" t="s">
        <v>1640</v>
      </c>
      <c r="B679" t="s">
        <v>82</v>
      </c>
      <c r="C679" t="s">
        <v>140</v>
      </c>
      <c r="D679" t="s">
        <v>84</v>
      </c>
      <c r="E679" s="2" t="str">
        <f>HYPERLINK("capsilon://?command=openfolder&amp;siteaddress=FAM.docvelocity-na8.net&amp;folderid=FXDBBEE9D1-BDCA-1FEB-42B8-C79211237405","FX22063154")</f>
        <v>FX22063154</v>
      </c>
      <c r="F679" t="s">
        <v>19</v>
      </c>
      <c r="G679" t="s">
        <v>19</v>
      </c>
      <c r="H679" t="s">
        <v>85</v>
      </c>
      <c r="I679" t="s">
        <v>1641</v>
      </c>
      <c r="J679">
        <v>0</v>
      </c>
      <c r="K679" t="s">
        <v>87</v>
      </c>
      <c r="L679" t="s">
        <v>88</v>
      </c>
      <c r="M679" t="s">
        <v>89</v>
      </c>
      <c r="N679">
        <v>2</v>
      </c>
      <c r="O679" s="1">
        <v>44749.434444444443</v>
      </c>
      <c r="P679" s="1">
        <v>44749.446412037039</v>
      </c>
      <c r="Q679">
        <v>738</v>
      </c>
      <c r="R679">
        <v>296</v>
      </c>
      <c r="S679" t="b">
        <v>0</v>
      </c>
      <c r="T679" t="s">
        <v>90</v>
      </c>
      <c r="U679" t="b">
        <v>0</v>
      </c>
      <c r="V679" t="s">
        <v>192</v>
      </c>
      <c r="W679" s="1">
        <v>44749.445023148146</v>
      </c>
      <c r="X679">
        <v>206</v>
      </c>
      <c r="Y679">
        <v>37</v>
      </c>
      <c r="Z679">
        <v>0</v>
      </c>
      <c r="AA679">
        <v>37</v>
      </c>
      <c r="AB679">
        <v>0</v>
      </c>
      <c r="AC679">
        <v>31</v>
      </c>
      <c r="AD679">
        <v>-37</v>
      </c>
      <c r="AE679">
        <v>0</v>
      </c>
      <c r="AF679">
        <v>0</v>
      </c>
      <c r="AG679">
        <v>0</v>
      </c>
      <c r="AH679" t="s">
        <v>193</v>
      </c>
      <c r="AI679" s="1">
        <v>44749.446412037039</v>
      </c>
      <c r="AJ679">
        <v>90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-37</v>
      </c>
      <c r="AQ679">
        <v>0</v>
      </c>
      <c r="AR679">
        <v>0</v>
      </c>
      <c r="AS679">
        <v>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93</v>
      </c>
      <c r="BG679">
        <v>17</v>
      </c>
      <c r="BH679" t="s">
        <v>94</v>
      </c>
    </row>
    <row r="680" spans="1:60">
      <c r="A680" t="s">
        <v>1642</v>
      </c>
      <c r="B680" t="s">
        <v>82</v>
      </c>
      <c r="C680" t="s">
        <v>1108</v>
      </c>
      <c r="D680" t="s">
        <v>84</v>
      </c>
      <c r="E680" s="2" t="str">
        <f>HYPERLINK("capsilon://?command=openfolder&amp;siteaddress=FAM.docvelocity-na8.net&amp;folderid=FXB3C6A943-CA41-C559-799F-F7DC34C46148","FX21114989")</f>
        <v>FX21114989</v>
      </c>
      <c r="F680" t="s">
        <v>19</v>
      </c>
      <c r="G680" t="s">
        <v>19</v>
      </c>
      <c r="H680" t="s">
        <v>85</v>
      </c>
      <c r="I680" t="s">
        <v>1643</v>
      </c>
      <c r="J680">
        <v>99</v>
      </c>
      <c r="K680" t="s">
        <v>87</v>
      </c>
      <c r="L680" t="s">
        <v>88</v>
      </c>
      <c r="M680" t="s">
        <v>89</v>
      </c>
      <c r="N680">
        <v>2</v>
      </c>
      <c r="O680" s="1">
        <v>44749.439652777779</v>
      </c>
      <c r="P680" s="1">
        <v>44749.447662037041</v>
      </c>
      <c r="Q680">
        <v>379</v>
      </c>
      <c r="R680">
        <v>313</v>
      </c>
      <c r="S680" t="b">
        <v>0</v>
      </c>
      <c r="T680" t="s">
        <v>90</v>
      </c>
      <c r="U680" t="b">
        <v>0</v>
      </c>
      <c r="V680" t="s">
        <v>183</v>
      </c>
      <c r="W680" s="1">
        <v>44749.445243055554</v>
      </c>
      <c r="X680">
        <v>206</v>
      </c>
      <c r="Y680">
        <v>80</v>
      </c>
      <c r="Z680">
        <v>0</v>
      </c>
      <c r="AA680">
        <v>80</v>
      </c>
      <c r="AB680">
        <v>3</v>
      </c>
      <c r="AC680">
        <v>3</v>
      </c>
      <c r="AD680">
        <v>19</v>
      </c>
      <c r="AE680">
        <v>0</v>
      </c>
      <c r="AF680">
        <v>0</v>
      </c>
      <c r="AG680">
        <v>0</v>
      </c>
      <c r="AH680" t="s">
        <v>193</v>
      </c>
      <c r="AI680" s="1">
        <v>44749.447662037041</v>
      </c>
      <c r="AJ680">
        <v>107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19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93</v>
      </c>
      <c r="BG680">
        <v>11</v>
      </c>
      <c r="BH680" t="s">
        <v>94</v>
      </c>
    </row>
    <row r="681" spans="1:60">
      <c r="A681" t="s">
        <v>1644</v>
      </c>
      <c r="B681" t="s">
        <v>82</v>
      </c>
      <c r="C681" t="s">
        <v>140</v>
      </c>
      <c r="D681" t="s">
        <v>84</v>
      </c>
      <c r="E681" s="2" t="str">
        <f>HYPERLINK("capsilon://?command=openfolder&amp;siteaddress=FAM.docvelocity-na8.net&amp;folderid=FXDBBEE9D1-BDCA-1FEB-42B8-C79211237405","FX22063154")</f>
        <v>FX22063154</v>
      </c>
      <c r="F681" t="s">
        <v>19</v>
      </c>
      <c r="G681" t="s">
        <v>19</v>
      </c>
      <c r="H681" t="s">
        <v>85</v>
      </c>
      <c r="I681" t="s">
        <v>1645</v>
      </c>
      <c r="J681">
        <v>0</v>
      </c>
      <c r="K681" t="s">
        <v>87</v>
      </c>
      <c r="L681" t="s">
        <v>88</v>
      </c>
      <c r="M681" t="s">
        <v>89</v>
      </c>
      <c r="N681">
        <v>2</v>
      </c>
      <c r="O681" s="1">
        <v>44749.439756944441</v>
      </c>
      <c r="P681" s="1">
        <v>44749.449479166666</v>
      </c>
      <c r="Q681">
        <v>492</v>
      </c>
      <c r="R681">
        <v>348</v>
      </c>
      <c r="S681" t="b">
        <v>0</v>
      </c>
      <c r="T681" t="s">
        <v>90</v>
      </c>
      <c r="U681" t="b">
        <v>0</v>
      </c>
      <c r="V681" t="s">
        <v>192</v>
      </c>
      <c r="W681" s="1">
        <v>44749.448321759257</v>
      </c>
      <c r="X681">
        <v>284</v>
      </c>
      <c r="Y681">
        <v>37</v>
      </c>
      <c r="Z681">
        <v>0</v>
      </c>
      <c r="AA681">
        <v>37</v>
      </c>
      <c r="AB681">
        <v>0</v>
      </c>
      <c r="AC681">
        <v>31</v>
      </c>
      <c r="AD681">
        <v>-37</v>
      </c>
      <c r="AE681">
        <v>0</v>
      </c>
      <c r="AF681">
        <v>0</v>
      </c>
      <c r="AG681">
        <v>0</v>
      </c>
      <c r="AH681" t="s">
        <v>193</v>
      </c>
      <c r="AI681" s="1">
        <v>44749.449479166666</v>
      </c>
      <c r="AJ681">
        <v>64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-37</v>
      </c>
      <c r="AQ681">
        <v>0</v>
      </c>
      <c r="AR681">
        <v>0</v>
      </c>
      <c r="AS681">
        <v>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93</v>
      </c>
      <c r="BG681">
        <v>14</v>
      </c>
      <c r="BH681" t="s">
        <v>94</v>
      </c>
    </row>
    <row r="682" spans="1:60">
      <c r="A682" t="s">
        <v>1646</v>
      </c>
      <c r="B682" t="s">
        <v>82</v>
      </c>
      <c r="C682" t="s">
        <v>1108</v>
      </c>
      <c r="D682" t="s">
        <v>84</v>
      </c>
      <c r="E682" s="2" t="str">
        <f>HYPERLINK("capsilon://?command=openfolder&amp;siteaddress=FAM.docvelocity-na8.net&amp;folderid=FXB3C6A943-CA41-C559-799F-F7DC34C46148","FX21114989")</f>
        <v>FX21114989</v>
      </c>
      <c r="F682" t="s">
        <v>19</v>
      </c>
      <c r="G682" t="s">
        <v>19</v>
      </c>
      <c r="H682" t="s">
        <v>85</v>
      </c>
      <c r="I682" t="s">
        <v>1647</v>
      </c>
      <c r="J682">
        <v>99</v>
      </c>
      <c r="K682" t="s">
        <v>87</v>
      </c>
      <c r="L682" t="s">
        <v>88</v>
      </c>
      <c r="M682" t="s">
        <v>89</v>
      </c>
      <c r="N682">
        <v>2</v>
      </c>
      <c r="O682" s="1">
        <v>44749.439780092594</v>
      </c>
      <c r="P682" s="1">
        <v>44749.44872685185</v>
      </c>
      <c r="Q682">
        <v>538</v>
      </c>
      <c r="R682">
        <v>235</v>
      </c>
      <c r="S682" t="b">
        <v>0</v>
      </c>
      <c r="T682" t="s">
        <v>90</v>
      </c>
      <c r="U682" t="b">
        <v>0</v>
      </c>
      <c r="V682" t="s">
        <v>183</v>
      </c>
      <c r="W682" s="1">
        <v>44749.446921296294</v>
      </c>
      <c r="X682">
        <v>144</v>
      </c>
      <c r="Y682">
        <v>80</v>
      </c>
      <c r="Z682">
        <v>0</v>
      </c>
      <c r="AA682">
        <v>80</v>
      </c>
      <c r="AB682">
        <v>3</v>
      </c>
      <c r="AC682">
        <v>4</v>
      </c>
      <c r="AD682">
        <v>19</v>
      </c>
      <c r="AE682">
        <v>0</v>
      </c>
      <c r="AF682">
        <v>0</v>
      </c>
      <c r="AG682">
        <v>0</v>
      </c>
      <c r="AH682" t="s">
        <v>193</v>
      </c>
      <c r="AI682" s="1">
        <v>44749.44872685185</v>
      </c>
      <c r="AJ682">
        <v>91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19</v>
      </c>
      <c r="AQ682">
        <v>0</v>
      </c>
      <c r="AR682">
        <v>0</v>
      </c>
      <c r="AS682">
        <v>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93</v>
      </c>
      <c r="BG682">
        <v>12</v>
      </c>
      <c r="BH682" t="s">
        <v>94</v>
      </c>
    </row>
    <row r="683" spans="1:60">
      <c r="A683" t="s">
        <v>1648</v>
      </c>
      <c r="B683" t="s">
        <v>82</v>
      </c>
      <c r="C683" t="s">
        <v>83</v>
      </c>
      <c r="D683" t="s">
        <v>84</v>
      </c>
      <c r="E683" s="2" t="str">
        <f>HYPERLINK("capsilon://?command=openfolder&amp;siteaddress=FAM.docvelocity-na8.net&amp;folderid=FXA0C29250-3F9D-3D58-C139-C7B6D7ADB235","FX22069566")</f>
        <v>FX22069566</v>
      </c>
      <c r="F683" t="s">
        <v>19</v>
      </c>
      <c r="G683" t="s">
        <v>19</v>
      </c>
      <c r="H683" t="s">
        <v>85</v>
      </c>
      <c r="I683" t="s">
        <v>86</v>
      </c>
      <c r="J683">
        <v>66</v>
      </c>
      <c r="K683" t="s">
        <v>87</v>
      </c>
      <c r="L683" t="s">
        <v>88</v>
      </c>
      <c r="M683" t="s">
        <v>89</v>
      </c>
      <c r="N683">
        <v>1</v>
      </c>
      <c r="O683" s="1">
        <v>44749.463055555556</v>
      </c>
      <c r="P683" s="1">
        <v>44749.526238425926</v>
      </c>
      <c r="Q683">
        <v>4983</v>
      </c>
      <c r="R683">
        <v>476</v>
      </c>
      <c r="S683" t="b">
        <v>0</v>
      </c>
      <c r="T683" t="s">
        <v>90</v>
      </c>
      <c r="U683" t="b">
        <v>0</v>
      </c>
      <c r="V683" t="s">
        <v>151</v>
      </c>
      <c r="W683" s="1">
        <v>44749.526238425926</v>
      </c>
      <c r="X683">
        <v>214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66</v>
      </c>
      <c r="AE683">
        <v>52</v>
      </c>
      <c r="AF683">
        <v>0</v>
      </c>
      <c r="AG683">
        <v>2</v>
      </c>
      <c r="AH683" t="s">
        <v>90</v>
      </c>
      <c r="AI683" t="s">
        <v>90</v>
      </c>
      <c r="AJ683" t="s">
        <v>90</v>
      </c>
      <c r="AK683" t="s">
        <v>90</v>
      </c>
      <c r="AL683" t="s">
        <v>90</v>
      </c>
      <c r="AM683" t="s">
        <v>90</v>
      </c>
      <c r="AN683" t="s">
        <v>90</v>
      </c>
      <c r="AO683" t="s">
        <v>90</v>
      </c>
      <c r="AP683" t="s">
        <v>90</v>
      </c>
      <c r="AQ683" t="s">
        <v>90</v>
      </c>
      <c r="AR683" t="s">
        <v>90</v>
      </c>
      <c r="AS683" t="s">
        <v>90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93</v>
      </c>
      <c r="BG683">
        <v>90</v>
      </c>
      <c r="BH683" t="s">
        <v>94</v>
      </c>
    </row>
    <row r="684" spans="1:60">
      <c r="A684" t="s">
        <v>1649</v>
      </c>
      <c r="B684" t="s">
        <v>82</v>
      </c>
      <c r="C684" t="s">
        <v>100</v>
      </c>
      <c r="D684" t="s">
        <v>84</v>
      </c>
      <c r="E684" s="2" t="str">
        <f>HYPERLINK("capsilon://?command=openfolder&amp;siteaddress=FAM.docvelocity-na8.net&amp;folderid=FXB515A268-B779-A669-98B9-AF3D6F7D34CB","FX2206878")</f>
        <v>FX2206878</v>
      </c>
      <c r="F684" t="s">
        <v>19</v>
      </c>
      <c r="G684" t="s">
        <v>19</v>
      </c>
      <c r="H684" t="s">
        <v>85</v>
      </c>
      <c r="I684" t="s">
        <v>101</v>
      </c>
      <c r="J684">
        <v>210</v>
      </c>
      <c r="K684" t="s">
        <v>87</v>
      </c>
      <c r="L684" t="s">
        <v>88</v>
      </c>
      <c r="M684" t="s">
        <v>89</v>
      </c>
      <c r="N684">
        <v>1</v>
      </c>
      <c r="O684" s="1">
        <v>44749.474780092591</v>
      </c>
      <c r="P684" s="1">
        <v>44749.530532407407</v>
      </c>
      <c r="Q684">
        <v>4359</v>
      </c>
      <c r="R684">
        <v>458</v>
      </c>
      <c r="S684" t="b">
        <v>0</v>
      </c>
      <c r="T684" t="s">
        <v>90</v>
      </c>
      <c r="U684" t="b">
        <v>0</v>
      </c>
      <c r="V684" t="s">
        <v>151</v>
      </c>
      <c r="W684" s="1">
        <v>44749.530532407407</v>
      </c>
      <c r="X684">
        <v>370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210</v>
      </c>
      <c r="AE684">
        <v>205</v>
      </c>
      <c r="AF684">
        <v>0</v>
      </c>
      <c r="AG684">
        <v>5</v>
      </c>
      <c r="AH684" t="s">
        <v>90</v>
      </c>
      <c r="AI684" t="s">
        <v>90</v>
      </c>
      <c r="AJ684" t="s">
        <v>90</v>
      </c>
      <c r="AK684" t="s">
        <v>90</v>
      </c>
      <c r="AL684" t="s">
        <v>90</v>
      </c>
      <c r="AM684" t="s">
        <v>90</v>
      </c>
      <c r="AN684" t="s">
        <v>90</v>
      </c>
      <c r="AO684" t="s">
        <v>90</v>
      </c>
      <c r="AP684" t="s">
        <v>90</v>
      </c>
      <c r="AQ684" t="s">
        <v>90</v>
      </c>
      <c r="AR684" t="s">
        <v>90</v>
      </c>
      <c r="AS684" t="s">
        <v>90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93</v>
      </c>
      <c r="BG684">
        <v>80</v>
      </c>
      <c r="BH684" t="s">
        <v>94</v>
      </c>
    </row>
    <row r="685" spans="1:60">
      <c r="A685" t="s">
        <v>1650</v>
      </c>
      <c r="B685" t="s">
        <v>82</v>
      </c>
      <c r="C685" t="s">
        <v>1651</v>
      </c>
      <c r="D685" t="s">
        <v>84</v>
      </c>
      <c r="E685" s="2" t="str">
        <f>HYPERLINK("capsilon://?command=openfolder&amp;siteaddress=FAM.docvelocity-na8.net&amp;folderid=FX042154CE-BA50-47EC-ADA7-C3EAD65245E7","FX22064982")</f>
        <v>FX22064982</v>
      </c>
      <c r="F685" t="s">
        <v>19</v>
      </c>
      <c r="G685" t="s">
        <v>19</v>
      </c>
      <c r="H685" t="s">
        <v>85</v>
      </c>
      <c r="I685" t="s">
        <v>1652</v>
      </c>
      <c r="J685">
        <v>30</v>
      </c>
      <c r="K685" t="s">
        <v>87</v>
      </c>
      <c r="L685" t="s">
        <v>88</v>
      </c>
      <c r="M685" t="s">
        <v>89</v>
      </c>
      <c r="N685">
        <v>2</v>
      </c>
      <c r="O685" s="1">
        <v>44749.479097222225</v>
      </c>
      <c r="P685" s="1">
        <v>44749.498032407406</v>
      </c>
      <c r="Q685">
        <v>1545</v>
      </c>
      <c r="R685">
        <v>91</v>
      </c>
      <c r="S685" t="b">
        <v>0</v>
      </c>
      <c r="T685" t="s">
        <v>90</v>
      </c>
      <c r="U685" t="b">
        <v>0</v>
      </c>
      <c r="V685" t="s">
        <v>128</v>
      </c>
      <c r="W685" s="1">
        <v>44749.488993055558</v>
      </c>
      <c r="X685">
        <v>53</v>
      </c>
      <c r="Y685">
        <v>9</v>
      </c>
      <c r="Z685">
        <v>0</v>
      </c>
      <c r="AA685">
        <v>9</v>
      </c>
      <c r="AB685">
        <v>0</v>
      </c>
      <c r="AC685">
        <v>1</v>
      </c>
      <c r="AD685">
        <v>21</v>
      </c>
      <c r="AE685">
        <v>0</v>
      </c>
      <c r="AF685">
        <v>0</v>
      </c>
      <c r="AG685">
        <v>0</v>
      </c>
      <c r="AH685" t="s">
        <v>92</v>
      </c>
      <c r="AI685" s="1">
        <v>44749.498032407406</v>
      </c>
      <c r="AJ685">
        <v>38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21</v>
      </c>
      <c r="AQ685">
        <v>0</v>
      </c>
      <c r="AR685">
        <v>0</v>
      </c>
      <c r="AS685">
        <v>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93</v>
      </c>
      <c r="BG685">
        <v>27</v>
      </c>
      <c r="BH685" t="s">
        <v>94</v>
      </c>
    </row>
    <row r="686" spans="1:60">
      <c r="A686" t="s">
        <v>1653</v>
      </c>
      <c r="B686" t="s">
        <v>82</v>
      </c>
      <c r="C686" t="s">
        <v>378</v>
      </c>
      <c r="D686" t="s">
        <v>84</v>
      </c>
      <c r="E686" s="2" t="str">
        <f>HYPERLINK("capsilon://?command=openfolder&amp;siteaddress=FAM.docvelocity-na8.net&amp;folderid=FXEF63E331-C60A-56BF-6632-DAC5ABCC4993","FX22067081")</f>
        <v>FX22067081</v>
      </c>
      <c r="F686" t="s">
        <v>19</v>
      </c>
      <c r="G686" t="s">
        <v>19</v>
      </c>
      <c r="H686" t="s">
        <v>85</v>
      </c>
      <c r="I686" t="s">
        <v>1654</v>
      </c>
      <c r="J686">
        <v>66</v>
      </c>
      <c r="K686" t="s">
        <v>87</v>
      </c>
      <c r="L686" t="s">
        <v>88</v>
      </c>
      <c r="M686" t="s">
        <v>89</v>
      </c>
      <c r="N686">
        <v>2</v>
      </c>
      <c r="O686" s="1">
        <v>44749.499479166669</v>
      </c>
      <c r="P686" s="1">
        <v>44749.508645833332</v>
      </c>
      <c r="Q686">
        <v>442</v>
      </c>
      <c r="R686">
        <v>350</v>
      </c>
      <c r="S686" t="b">
        <v>0</v>
      </c>
      <c r="T686" t="s">
        <v>90</v>
      </c>
      <c r="U686" t="b">
        <v>0</v>
      </c>
      <c r="V686" t="s">
        <v>105</v>
      </c>
      <c r="W686" s="1">
        <v>44749.50675925926</v>
      </c>
      <c r="X686">
        <v>243</v>
      </c>
      <c r="Y686">
        <v>52</v>
      </c>
      <c r="Z686">
        <v>0</v>
      </c>
      <c r="AA686">
        <v>52</v>
      </c>
      <c r="AB686">
        <v>0</v>
      </c>
      <c r="AC686">
        <v>12</v>
      </c>
      <c r="AD686">
        <v>14</v>
      </c>
      <c r="AE686">
        <v>0</v>
      </c>
      <c r="AF686">
        <v>0</v>
      </c>
      <c r="AG686">
        <v>0</v>
      </c>
      <c r="AH686" t="s">
        <v>92</v>
      </c>
      <c r="AI686" s="1">
        <v>44749.508645833332</v>
      </c>
      <c r="AJ686">
        <v>107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14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93</v>
      </c>
      <c r="BG686">
        <v>13</v>
      </c>
      <c r="BH686" t="s">
        <v>94</v>
      </c>
    </row>
    <row r="687" spans="1:60">
      <c r="A687" t="s">
        <v>1655</v>
      </c>
      <c r="B687" t="s">
        <v>82</v>
      </c>
      <c r="C687" t="s">
        <v>339</v>
      </c>
      <c r="D687" t="s">
        <v>84</v>
      </c>
      <c r="E687" s="2" t="str">
        <f>HYPERLINK("capsilon://?command=openfolder&amp;siteaddress=FAM.docvelocity-na8.net&amp;folderid=FX1A971DB3-C7E4-A9AE-BD5E-DEA5CE60EBCD","FX22067063")</f>
        <v>FX22067063</v>
      </c>
      <c r="F687" t="s">
        <v>19</v>
      </c>
      <c r="G687" t="s">
        <v>19</v>
      </c>
      <c r="H687" t="s">
        <v>85</v>
      </c>
      <c r="I687" t="s">
        <v>1656</v>
      </c>
      <c r="J687">
        <v>66</v>
      </c>
      <c r="K687" t="s">
        <v>87</v>
      </c>
      <c r="L687" t="s">
        <v>88</v>
      </c>
      <c r="M687" t="s">
        <v>89</v>
      </c>
      <c r="N687">
        <v>2</v>
      </c>
      <c r="O687" s="1">
        <v>44749.500243055554</v>
      </c>
      <c r="P687" s="1">
        <v>44749.510034722225</v>
      </c>
      <c r="Q687">
        <v>505</v>
      </c>
      <c r="R687">
        <v>341</v>
      </c>
      <c r="S687" t="b">
        <v>0</v>
      </c>
      <c r="T687" t="s">
        <v>90</v>
      </c>
      <c r="U687" t="b">
        <v>0</v>
      </c>
      <c r="V687" t="s">
        <v>158</v>
      </c>
      <c r="W687" s="1">
        <v>44749.506932870368</v>
      </c>
      <c r="X687">
        <v>222</v>
      </c>
      <c r="Y687">
        <v>52</v>
      </c>
      <c r="Z687">
        <v>0</v>
      </c>
      <c r="AA687">
        <v>52</v>
      </c>
      <c r="AB687">
        <v>0</v>
      </c>
      <c r="AC687">
        <v>3</v>
      </c>
      <c r="AD687">
        <v>14</v>
      </c>
      <c r="AE687">
        <v>0</v>
      </c>
      <c r="AF687">
        <v>0</v>
      </c>
      <c r="AG687">
        <v>0</v>
      </c>
      <c r="AH687" t="s">
        <v>92</v>
      </c>
      <c r="AI687" s="1">
        <v>44749.510034722225</v>
      </c>
      <c r="AJ687">
        <v>119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14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93</v>
      </c>
      <c r="BG687">
        <v>14</v>
      </c>
      <c r="BH687" t="s">
        <v>94</v>
      </c>
    </row>
    <row r="688" spans="1:60">
      <c r="A688" t="s">
        <v>1657</v>
      </c>
      <c r="B688" t="s">
        <v>82</v>
      </c>
      <c r="C688" t="s">
        <v>1349</v>
      </c>
      <c r="D688" t="s">
        <v>84</v>
      </c>
      <c r="E688" s="2" t="str">
        <f>HYPERLINK("capsilon://?command=openfolder&amp;siteaddress=FAM.docvelocity-na8.net&amp;folderid=FXFB6A9AFE-D832-7291-52B5-4D8BC47EE056","FX2206765")</f>
        <v>FX2206765</v>
      </c>
      <c r="F688" t="s">
        <v>19</v>
      </c>
      <c r="G688" t="s">
        <v>19</v>
      </c>
      <c r="H688" t="s">
        <v>85</v>
      </c>
      <c r="I688" t="s">
        <v>1658</v>
      </c>
      <c r="J688">
        <v>89</v>
      </c>
      <c r="K688" t="s">
        <v>87</v>
      </c>
      <c r="L688" t="s">
        <v>88</v>
      </c>
      <c r="M688" t="s">
        <v>89</v>
      </c>
      <c r="N688">
        <v>2</v>
      </c>
      <c r="O688" s="1">
        <v>44749.507719907408</v>
      </c>
      <c r="P688" s="1">
        <v>44749.513865740744</v>
      </c>
      <c r="Q688">
        <v>22</v>
      </c>
      <c r="R688">
        <v>509</v>
      </c>
      <c r="S688" t="b">
        <v>0</v>
      </c>
      <c r="T688" t="s">
        <v>90</v>
      </c>
      <c r="U688" t="b">
        <v>0</v>
      </c>
      <c r="V688" t="s">
        <v>105</v>
      </c>
      <c r="W688" s="1">
        <v>44749.511620370373</v>
      </c>
      <c r="X688">
        <v>318</v>
      </c>
      <c r="Y688">
        <v>54</v>
      </c>
      <c r="Z688">
        <v>0</v>
      </c>
      <c r="AA688">
        <v>54</v>
      </c>
      <c r="AB688">
        <v>0</v>
      </c>
      <c r="AC688">
        <v>12</v>
      </c>
      <c r="AD688">
        <v>35</v>
      </c>
      <c r="AE688">
        <v>0</v>
      </c>
      <c r="AF688">
        <v>0</v>
      </c>
      <c r="AG688">
        <v>0</v>
      </c>
      <c r="AH688" t="s">
        <v>92</v>
      </c>
      <c r="AI688" s="1">
        <v>44749.513865740744</v>
      </c>
      <c r="AJ688">
        <v>191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35</v>
      </c>
      <c r="AQ688">
        <v>0</v>
      </c>
      <c r="AR688">
        <v>0</v>
      </c>
      <c r="AS688">
        <v>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93</v>
      </c>
      <c r="BG688">
        <v>8</v>
      </c>
      <c r="BH688" t="s">
        <v>94</v>
      </c>
    </row>
    <row r="689" spans="1:60">
      <c r="A689" t="s">
        <v>1659</v>
      </c>
      <c r="B689" t="s">
        <v>82</v>
      </c>
      <c r="C689" t="s">
        <v>1349</v>
      </c>
      <c r="D689" t="s">
        <v>84</v>
      </c>
      <c r="E689" s="2" t="str">
        <f>HYPERLINK("capsilon://?command=openfolder&amp;siteaddress=FAM.docvelocity-na8.net&amp;folderid=FXFB6A9AFE-D832-7291-52B5-4D8BC47EE056","FX2206765")</f>
        <v>FX2206765</v>
      </c>
      <c r="F689" t="s">
        <v>19</v>
      </c>
      <c r="G689" t="s">
        <v>19</v>
      </c>
      <c r="H689" t="s">
        <v>85</v>
      </c>
      <c r="I689" t="s">
        <v>1660</v>
      </c>
      <c r="J689">
        <v>89</v>
      </c>
      <c r="K689" t="s">
        <v>87</v>
      </c>
      <c r="L689" t="s">
        <v>88</v>
      </c>
      <c r="M689" t="s">
        <v>89</v>
      </c>
      <c r="N689">
        <v>2</v>
      </c>
      <c r="O689" s="1">
        <v>44749.507939814815</v>
      </c>
      <c r="P689" s="1">
        <v>44749.521643518521</v>
      </c>
      <c r="Q689">
        <v>389</v>
      </c>
      <c r="R689">
        <v>795</v>
      </c>
      <c r="S689" t="b">
        <v>0</v>
      </c>
      <c r="T689" t="s">
        <v>90</v>
      </c>
      <c r="U689" t="b">
        <v>0</v>
      </c>
      <c r="V689" t="s">
        <v>158</v>
      </c>
      <c r="W689" s="1">
        <v>44749.518611111111</v>
      </c>
      <c r="X689">
        <v>698</v>
      </c>
      <c r="Y689">
        <v>54</v>
      </c>
      <c r="Z689">
        <v>0</v>
      </c>
      <c r="AA689">
        <v>54</v>
      </c>
      <c r="AB689">
        <v>0</v>
      </c>
      <c r="AC689">
        <v>11</v>
      </c>
      <c r="AD689">
        <v>35</v>
      </c>
      <c r="AE689">
        <v>0</v>
      </c>
      <c r="AF689">
        <v>0</v>
      </c>
      <c r="AG689">
        <v>0</v>
      </c>
      <c r="AH689" t="s">
        <v>92</v>
      </c>
      <c r="AI689" s="1">
        <v>44749.521643518521</v>
      </c>
      <c r="AJ689">
        <v>97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34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93</v>
      </c>
      <c r="BG689">
        <v>19</v>
      </c>
      <c r="BH689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78</v>
      </c>
      <c r="B1" s="3" t="s">
        <v>1661</v>
      </c>
      <c r="C1" s="3" t="s">
        <v>1662</v>
      </c>
      <c r="D1" s="3" t="s">
        <v>1663</v>
      </c>
    </row>
    <row r="2" spans="1:4">
      <c r="A2" t="s">
        <v>288</v>
      </c>
      <c r="B2">
        <v>29</v>
      </c>
      <c r="C2">
        <v>4</v>
      </c>
      <c r="D2">
        <v>25</v>
      </c>
    </row>
    <row r="3" spans="1:4">
      <c r="A3" t="s">
        <v>914</v>
      </c>
      <c r="B3">
        <v>42</v>
      </c>
      <c r="C3">
        <v>24</v>
      </c>
      <c r="D3">
        <v>18</v>
      </c>
    </row>
    <row r="4" spans="1:4">
      <c r="A4" t="s">
        <v>1523</v>
      </c>
      <c r="B4">
        <v>44</v>
      </c>
      <c r="C4">
        <v>0</v>
      </c>
      <c r="D4">
        <v>44</v>
      </c>
    </row>
    <row r="5" spans="1:4">
      <c r="A5" t="s">
        <v>93</v>
      </c>
      <c r="B5">
        <v>51</v>
      </c>
      <c r="C5">
        <v>0</v>
      </c>
      <c r="D5">
        <v>51</v>
      </c>
    </row>
    <row r="6" spans="1:4">
      <c r="A6" t="s">
        <v>185</v>
      </c>
      <c r="B6">
        <v>46</v>
      </c>
      <c r="C6">
        <v>1</v>
      </c>
      <c r="D6">
        <v>45</v>
      </c>
    </row>
    <row r="7" spans="1:4">
      <c r="A7" t="s">
        <v>306</v>
      </c>
      <c r="B7">
        <v>3</v>
      </c>
      <c r="C7">
        <v>3</v>
      </c>
      <c r="D7">
        <v>0</v>
      </c>
    </row>
    <row r="8" spans="1:4">
      <c r="A8" t="s">
        <v>314</v>
      </c>
      <c r="B8">
        <v>41</v>
      </c>
      <c r="C8">
        <v>1</v>
      </c>
      <c r="D8">
        <v>40</v>
      </c>
    </row>
    <row r="9" spans="1:4">
      <c r="A9" t="s">
        <v>422</v>
      </c>
      <c r="B9">
        <v>24</v>
      </c>
      <c r="C9">
        <v>0</v>
      </c>
      <c r="D9">
        <v>24</v>
      </c>
    </row>
    <row r="10" spans="1:4">
      <c r="A10" t="s">
        <v>478</v>
      </c>
      <c r="B10">
        <v>36</v>
      </c>
      <c r="C10">
        <v>8</v>
      </c>
      <c r="D10">
        <v>28</v>
      </c>
    </row>
    <row r="11" spans="1:4">
      <c r="A11" t="s">
        <v>573</v>
      </c>
      <c r="B11">
        <v>51</v>
      </c>
      <c r="C11">
        <v>0</v>
      </c>
      <c r="D11">
        <v>51</v>
      </c>
    </row>
    <row r="12" spans="1:4">
      <c r="A12" t="s">
        <v>694</v>
      </c>
      <c r="B12">
        <v>21</v>
      </c>
      <c r="C12">
        <v>0</v>
      </c>
      <c r="D12">
        <v>21</v>
      </c>
    </row>
    <row r="13" spans="1:4">
      <c r="A13" t="s">
        <v>753</v>
      </c>
      <c r="B13">
        <v>1</v>
      </c>
      <c r="C13">
        <v>0</v>
      </c>
      <c r="D13">
        <v>1</v>
      </c>
    </row>
    <row r="14" spans="1:4">
      <c r="A14" t="s">
        <v>756</v>
      </c>
      <c r="B14">
        <v>14</v>
      </c>
      <c r="C14">
        <v>3</v>
      </c>
      <c r="D14">
        <v>11</v>
      </c>
    </row>
    <row r="15" spans="1:4">
      <c r="A15" t="s">
        <v>791</v>
      </c>
      <c r="B15">
        <v>41</v>
      </c>
      <c r="C15">
        <v>15</v>
      </c>
      <c r="D15">
        <v>26</v>
      </c>
    </row>
    <row r="16" spans="1:4">
      <c r="A16" t="s">
        <v>881</v>
      </c>
      <c r="B16">
        <v>32</v>
      </c>
      <c r="C16">
        <v>13</v>
      </c>
      <c r="D16">
        <v>19</v>
      </c>
    </row>
    <row r="17" spans="1:4">
      <c r="A17" t="s">
        <v>965</v>
      </c>
      <c r="B17">
        <v>35</v>
      </c>
      <c r="C17">
        <v>0</v>
      </c>
      <c r="D17">
        <v>35</v>
      </c>
    </row>
    <row r="18" spans="1:4">
      <c r="A18" t="s">
        <v>1053</v>
      </c>
      <c r="B18">
        <v>31</v>
      </c>
      <c r="C18">
        <v>2</v>
      </c>
      <c r="D18">
        <v>29</v>
      </c>
    </row>
    <row r="19" spans="1:4">
      <c r="A19" t="s">
        <v>1151</v>
      </c>
      <c r="B19">
        <v>29</v>
      </c>
      <c r="C19">
        <v>7</v>
      </c>
      <c r="D19">
        <v>22</v>
      </c>
    </row>
    <row r="20" spans="1:4">
      <c r="A20" t="s">
        <v>1218</v>
      </c>
      <c r="B20">
        <v>35</v>
      </c>
      <c r="C20">
        <v>13</v>
      </c>
      <c r="D20">
        <v>22</v>
      </c>
    </row>
    <row r="21" spans="1:4">
      <c r="A21" t="s">
        <v>1295</v>
      </c>
      <c r="B21">
        <v>30</v>
      </c>
      <c r="C21">
        <v>5</v>
      </c>
      <c r="D21">
        <v>25</v>
      </c>
    </row>
    <row r="22" spans="1:4">
      <c r="A22" t="s">
        <v>1367</v>
      </c>
      <c r="B22">
        <v>32</v>
      </c>
      <c r="C22">
        <v>4</v>
      </c>
      <c r="D22">
        <v>28</v>
      </c>
    </row>
    <row r="23" spans="1:4">
      <c r="A23" t="s">
        <v>1453</v>
      </c>
      <c r="B23">
        <v>19</v>
      </c>
      <c r="C23">
        <v>3</v>
      </c>
      <c r="D23">
        <v>16</v>
      </c>
    </row>
    <row r="24" spans="1:4">
      <c r="A24" t="s">
        <v>1513</v>
      </c>
      <c r="B24">
        <v>1</v>
      </c>
      <c r="C24">
        <v>1</v>
      </c>
      <c r="D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2022-07-31T15:00:01Z</dcterms:created>
  <dcterms:modified xsi:type="dcterms:W3CDTF">2022-08-09T20:28:00Z</dcterms:modified>
  <cp:category/>
  <cp:contentStatus/>
</cp:coreProperties>
</file>