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xr:revisionPtr revIDLastSave="0" documentId="11_ABDF9169C6AE8106B7E484CAC232CF6CC6C7B85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46" i="2" l="1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<sst xmlns="http://schemas.openxmlformats.org/spreadsheetml/2006/main" count="7217" uniqueCount="650">
  <si>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</si>
  <si>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</si>
  <si>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</si>
  <si>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</si>
  <si>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</si>
  <si>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</si>
  <si>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</si>
  <si>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</si>
  <si>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</si>
  <si>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</si>
  <si>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</si>
  <si>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</si>
  <si>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</si>
  <si>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</si>
  <si>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</si>
  <si>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</si>
  <si>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</si>
  <si>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</si>
  <si>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</si>
  <si>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</si>
  <si>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</si>
  <si>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</si>
  <si>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</si>
  <si>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</si>
  <si>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</si>
  <si>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</si>
  <si>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</si>
  <si>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</si>
  <si>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</si>
  <si>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</si>
  <si>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</si>
  <si>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</si>
  <si>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</si>
  <si>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</si>
  <si>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</si>
  <si>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</si>
  <si>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</si>
  <si>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</si>
  <si>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</si>
  <si>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</si>
  <si>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</si>
  <si>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</si>
  <si>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</si>
  <si>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</si>
  <si>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</si>
  <si>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</si>
  <si>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</si>
  <si>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</si>
  <si>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</si>
  <si>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</si>
  <si>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</si>
  <si>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</si>
  <si>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</si>
  <si>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</si>
  <si>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</si>
  <si>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</si>
  <si>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</si>
  <si>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</si>
  <si>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</si>
  <si>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</si>
  <si>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</si>
  <si>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</si>
  <si>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</si>
  <si>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</si>
  <si>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</si>
  <si>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</si>
  <si>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</si>
  <si>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</si>
  <si>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</si>
  <si>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</si>
  <si>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</si>
  <si>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</si>
  <si>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</si>
  <si>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</si>
  <si>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</si>
  <si>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</si>
  <si>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</si>
  <si>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</si>
  <si>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</si>
  <si>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</si>
  <si>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</si>
  <si>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</si>
  <si>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</si>
  <si>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</si>
  <si>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WI2211100</t>
  </si>
  <si>
    <t>DATA_VALIDATION</t>
  </si>
  <si>
    <t>1572206125</t>
  </si>
  <si>
    <t>Folder</t>
  </si>
  <si>
    <t>Mailitem</t>
  </si>
  <si>
    <t>MI22112616</t>
  </si>
  <si>
    <t>COMPLETED</t>
  </si>
  <si>
    <t>MARK_AS_COMPLETED</t>
  </si>
  <si>
    <t>Queue</t>
  </si>
  <si>
    <t>N/A</t>
  </si>
  <si>
    <t>Sunny Yadav</t>
  </si>
  <si>
    <t>Bhagyashree Takawale</t>
  </si>
  <si>
    <t>04-11-2022</t>
  </si>
  <si>
    <t>NO</t>
  </si>
  <si>
    <t>WI2211101</t>
  </si>
  <si>
    <t>MI22112618</t>
  </si>
  <si>
    <t>WI2211102</t>
  </si>
  <si>
    <t>1572209564</t>
  </si>
  <si>
    <t>MI22112628</t>
  </si>
  <si>
    <t>WI2211103</t>
  </si>
  <si>
    <t>MI22112626</t>
  </si>
  <si>
    <t>WI2211104</t>
  </si>
  <si>
    <t>MI22112634</t>
  </si>
  <si>
    <t>WI2211105</t>
  </si>
  <si>
    <t>MI22112630</t>
  </si>
  <si>
    <t>WI2211106</t>
  </si>
  <si>
    <t>MI22112638</t>
  </si>
  <si>
    <t>Nilesh Thakur</t>
  </si>
  <si>
    <t>WI2211107</t>
  </si>
  <si>
    <t>MI22112636</t>
  </si>
  <si>
    <t>WI2211108</t>
  </si>
  <si>
    <t>MI22112632</t>
  </si>
  <si>
    <t>WI221111</t>
  </si>
  <si>
    <t>1452208455</t>
  </si>
  <si>
    <t>MI2211205</t>
  </si>
  <si>
    <t>Prajwal Kendre</t>
  </si>
  <si>
    <t>01-11-2022</t>
  </si>
  <si>
    <t>WI2211111</t>
  </si>
  <si>
    <t>1442210599</t>
  </si>
  <si>
    <t>MI22112756</t>
  </si>
  <si>
    <t>Akash Pawar</t>
  </si>
  <si>
    <t>07-11-2022</t>
  </si>
  <si>
    <t>WI2211112</t>
  </si>
  <si>
    <t>MI22112761</t>
  </si>
  <si>
    <t>WI2211113</t>
  </si>
  <si>
    <t>1572209561</t>
  </si>
  <si>
    <t>MI22112788</t>
  </si>
  <si>
    <t>WI2211114</t>
  </si>
  <si>
    <t>MI22112791</t>
  </si>
  <si>
    <t>WI2211117</t>
  </si>
  <si>
    <t>1572210487</t>
  </si>
  <si>
    <t>MI22112893</t>
  </si>
  <si>
    <t>WI2211118</t>
  </si>
  <si>
    <t>MI22112895</t>
  </si>
  <si>
    <t>WI2211119</t>
  </si>
  <si>
    <t>1572210676</t>
  </si>
  <si>
    <t>MI22112949</t>
  </si>
  <si>
    <t>WI221112</t>
  </si>
  <si>
    <t>MI2211211</t>
  </si>
  <si>
    <t>WI2211120</t>
  </si>
  <si>
    <t>MI22112951</t>
  </si>
  <si>
    <t>WI2211121</t>
  </si>
  <si>
    <t>1572210636</t>
  </si>
  <si>
    <t>MI22112967</t>
  </si>
  <si>
    <t>WI2211122</t>
  </si>
  <si>
    <t>1572210658</t>
  </si>
  <si>
    <t>MI22113014</t>
  </si>
  <si>
    <t>WI2211123</t>
  </si>
  <si>
    <t>1442210612</t>
  </si>
  <si>
    <t>MI22113030</t>
  </si>
  <si>
    <t>WI2211124</t>
  </si>
  <si>
    <t>1572202116</t>
  </si>
  <si>
    <t>MI22113053</t>
  </si>
  <si>
    <t>WI2211125</t>
  </si>
  <si>
    <t>MI22113051</t>
  </si>
  <si>
    <t>WI2211126</t>
  </si>
  <si>
    <t>1572210588</t>
  </si>
  <si>
    <t>MI22113069</t>
  </si>
  <si>
    <t>Shubham Karwate</t>
  </si>
  <si>
    <t>WI2211128</t>
  </si>
  <si>
    <t>WI2211129</t>
  </si>
  <si>
    <t>1572206100</t>
  </si>
  <si>
    <t>MI22113081</t>
  </si>
  <si>
    <t>WI221113</t>
  </si>
  <si>
    <t>MI2211163</t>
  </si>
  <si>
    <t>WI2211130</t>
  </si>
  <si>
    <t>MI22113079</t>
  </si>
  <si>
    <t>WI2211131</t>
  </si>
  <si>
    <t>MI22113083</t>
  </si>
  <si>
    <t>WI2211132</t>
  </si>
  <si>
    <t>MI22113077</t>
  </si>
  <si>
    <t>WI2211133</t>
  </si>
  <si>
    <t>MI22113094</t>
  </si>
  <si>
    <t>WI2211134</t>
  </si>
  <si>
    <t>MI22113097</t>
  </si>
  <si>
    <t>WI2211135</t>
  </si>
  <si>
    <t>MI22113095</t>
  </si>
  <si>
    <t>WI2211136</t>
  </si>
  <si>
    <t>WI2211138</t>
  </si>
  <si>
    <t>1442205411</t>
  </si>
  <si>
    <t>MI22113151</t>
  </si>
  <si>
    <t>WI221114</t>
  </si>
  <si>
    <t>WI2211140</t>
  </si>
  <si>
    <t>1572210645</t>
  </si>
  <si>
    <t>MI22113266</t>
  </si>
  <si>
    <t>WI2211141</t>
  </si>
  <si>
    <t>MI22113264</t>
  </si>
  <si>
    <t>WI2211142</t>
  </si>
  <si>
    <t>WI2211143</t>
  </si>
  <si>
    <t>MI22113441</t>
  </si>
  <si>
    <t>08-11-2022</t>
  </si>
  <si>
    <t>WI2211144</t>
  </si>
  <si>
    <t>1572210681</t>
  </si>
  <si>
    <t>MI22113462</t>
  </si>
  <si>
    <t>WI2211145</t>
  </si>
  <si>
    <t>1432210133</t>
  </si>
  <si>
    <t>MI22113466</t>
  </si>
  <si>
    <t>WI2211146</t>
  </si>
  <si>
    <t>MI22113591</t>
  </si>
  <si>
    <t>WI2211147</t>
  </si>
  <si>
    <t>WI2211148</t>
  </si>
  <si>
    <t>WI221115</t>
  </si>
  <si>
    <t>WI2211150</t>
  </si>
  <si>
    <t>MI22113822</t>
  </si>
  <si>
    <t>WI2211152</t>
  </si>
  <si>
    <t>WI2211153</t>
  </si>
  <si>
    <t>1572207257</t>
  </si>
  <si>
    <t>MI22113902</t>
  </si>
  <si>
    <t>WI2211154</t>
  </si>
  <si>
    <t>MI22113905</t>
  </si>
  <si>
    <t>WI2211155</t>
  </si>
  <si>
    <t>MI22113914</t>
  </si>
  <si>
    <t>WI2211159</t>
  </si>
  <si>
    <t>1572210670</t>
  </si>
  <si>
    <t>MI22113943</t>
  </si>
  <si>
    <t>WI2211160</t>
  </si>
  <si>
    <t>MI22114008</t>
  </si>
  <si>
    <t>09-11-2022</t>
  </si>
  <si>
    <t>WI2211163</t>
  </si>
  <si>
    <t>MI22114070</t>
  </si>
  <si>
    <t>WI2211164</t>
  </si>
  <si>
    <t>1572210608</t>
  </si>
  <si>
    <t>MI22114121</t>
  </si>
  <si>
    <t>WI2211168</t>
  </si>
  <si>
    <t>1572211715</t>
  </si>
  <si>
    <t>MI22114182</t>
  </si>
  <si>
    <t>WI2211169</t>
  </si>
  <si>
    <t>MI22114184</t>
  </si>
  <si>
    <t>WI221117</t>
  </si>
  <si>
    <t>MI2211248</t>
  </si>
  <si>
    <t>Varsha Dombale</t>
  </si>
  <si>
    <t>WI2211170</t>
  </si>
  <si>
    <t>1572210675</t>
  </si>
  <si>
    <t>MI22114244</t>
  </si>
  <si>
    <t>WI2211171</t>
  </si>
  <si>
    <t>MI22114255</t>
  </si>
  <si>
    <t>WI2211172</t>
  </si>
  <si>
    <t>1572210587</t>
  </si>
  <si>
    <t>MI22114322</t>
  </si>
  <si>
    <t>WI2211173</t>
  </si>
  <si>
    <t>MI22114320</t>
  </si>
  <si>
    <t>WI2211175</t>
  </si>
  <si>
    <t>1572210664</t>
  </si>
  <si>
    <t>MI22114474</t>
  </si>
  <si>
    <t>Sachin Munde</t>
  </si>
  <si>
    <t>WI2211176</t>
  </si>
  <si>
    <t>MI22114476</t>
  </si>
  <si>
    <t>WI2211178</t>
  </si>
  <si>
    <t>1452211495</t>
  </si>
  <si>
    <t>MI22114534</t>
  </si>
  <si>
    <t>WI2211179</t>
  </si>
  <si>
    <t>MI22114532</t>
  </si>
  <si>
    <t>WI2211185</t>
  </si>
  <si>
    <t>1442210611</t>
  </si>
  <si>
    <t>MI22114634</t>
  </si>
  <si>
    <t>Ganesh Bavdiwale</t>
  </si>
  <si>
    <t>10-11-2022</t>
  </si>
  <si>
    <t>WI2211186</t>
  </si>
  <si>
    <t>MI22114636</t>
  </si>
  <si>
    <t>WI2211187</t>
  </si>
  <si>
    <t>MI22114638</t>
  </si>
  <si>
    <t>WI2211191</t>
  </si>
  <si>
    <t>MI22114881</t>
  </si>
  <si>
    <t>WI2211193</t>
  </si>
  <si>
    <t>WI2211194</t>
  </si>
  <si>
    <t>MI22114909</t>
  </si>
  <si>
    <t>WI2211195</t>
  </si>
  <si>
    <t>1572210688</t>
  </si>
  <si>
    <t>MI22114915</t>
  </si>
  <si>
    <t>WI2211196</t>
  </si>
  <si>
    <t>MI22114921</t>
  </si>
  <si>
    <t>WI2211197</t>
  </si>
  <si>
    <t>1572211692</t>
  </si>
  <si>
    <t>MI22115038</t>
  </si>
  <si>
    <t>WI2211198</t>
  </si>
  <si>
    <t>1572209569</t>
  </si>
  <si>
    <t>MI22115095</t>
  </si>
  <si>
    <t>WI2211199</t>
  </si>
  <si>
    <t>MI22115207</t>
  </si>
  <si>
    <t>Sharlee Charate</t>
  </si>
  <si>
    <t>WI2211200</t>
  </si>
  <si>
    <t>MI22115202</t>
  </si>
  <si>
    <t>WI2211201</t>
  </si>
  <si>
    <t>1572208332</t>
  </si>
  <si>
    <t>MI22115320</t>
  </si>
  <si>
    <t>14-11-2022</t>
  </si>
  <si>
    <t>WI2211202</t>
  </si>
  <si>
    <t>MI22115322</t>
  </si>
  <si>
    <t>WI2211203</t>
  </si>
  <si>
    <t>1572210642</t>
  </si>
  <si>
    <t>MI22115329</t>
  </si>
  <si>
    <t>Saloni Uttekar</t>
  </si>
  <si>
    <t>WI2211204</t>
  </si>
  <si>
    <t>MI22115351</t>
  </si>
  <si>
    <t>WI2211205</t>
  </si>
  <si>
    <t>MI22115365</t>
  </si>
  <si>
    <t>WI2211206</t>
  </si>
  <si>
    <t>1572208333</t>
  </si>
  <si>
    <t>MI22115392</t>
  </si>
  <si>
    <t>WI2211207</t>
  </si>
  <si>
    <t>MI22115397</t>
  </si>
  <si>
    <t>WI2211208</t>
  </si>
  <si>
    <t>MI22115453</t>
  </si>
  <si>
    <t>WI2211209</t>
  </si>
  <si>
    <t>MI22115494</t>
  </si>
  <si>
    <t>WI221121</t>
  </si>
  <si>
    <t>MI2211398</t>
  </si>
  <si>
    <t>WI2211210</t>
  </si>
  <si>
    <t>MI22115499</t>
  </si>
  <si>
    <t>WI2211211</t>
  </si>
  <si>
    <t>MI22115500</t>
  </si>
  <si>
    <t>WI2211212</t>
  </si>
  <si>
    <t>MI22115504</t>
  </si>
  <si>
    <t>WI2211213</t>
  </si>
  <si>
    <t>1572208367</t>
  </si>
  <si>
    <t>MI22115507</t>
  </si>
  <si>
    <t>WI2211214</t>
  </si>
  <si>
    <t>MI22115510</t>
  </si>
  <si>
    <t>WI2211215</t>
  </si>
  <si>
    <t>1572209508</t>
  </si>
  <si>
    <t>MI22115517</t>
  </si>
  <si>
    <t>WI2211217</t>
  </si>
  <si>
    <t>MI22115515</t>
  </si>
  <si>
    <t>WI221122</t>
  </si>
  <si>
    <t>MI2211402</t>
  </si>
  <si>
    <t>WI2211220</t>
  </si>
  <si>
    <t>WI2211222</t>
  </si>
  <si>
    <t>MI22115695</t>
  </si>
  <si>
    <t>WI2211223</t>
  </si>
  <si>
    <t>MI22115697</t>
  </si>
  <si>
    <t>WI2211229</t>
  </si>
  <si>
    <t>MI22115847</t>
  </si>
  <si>
    <t>WI221123</t>
  </si>
  <si>
    <t>MI2211400</t>
  </si>
  <si>
    <t>WI2211230</t>
  </si>
  <si>
    <t>MI22115845</t>
  </si>
  <si>
    <t>WI2211231</t>
  </si>
  <si>
    <t>MI22115843</t>
  </si>
  <si>
    <t>WI2211234</t>
  </si>
  <si>
    <t>MI22115950</t>
  </si>
  <si>
    <t>15-11-2022</t>
  </si>
  <si>
    <t>WI2211235</t>
  </si>
  <si>
    <t>MI22115953</t>
  </si>
  <si>
    <t>WI2211236</t>
  </si>
  <si>
    <t>1572210660</t>
  </si>
  <si>
    <t>MI22115958</t>
  </si>
  <si>
    <t>WI2211237</t>
  </si>
  <si>
    <t>MI22115960</t>
  </si>
  <si>
    <t>WI2211238</t>
  </si>
  <si>
    <t>1442203313</t>
  </si>
  <si>
    <t>MI22115984</t>
  </si>
  <si>
    <t>WI2211240</t>
  </si>
  <si>
    <t>MI22115987</t>
  </si>
  <si>
    <t>WI2211241</t>
  </si>
  <si>
    <t>WI2211242</t>
  </si>
  <si>
    <t>MI22115995</t>
  </si>
  <si>
    <t>WI2211245</t>
  </si>
  <si>
    <t>WI2211246</t>
  </si>
  <si>
    <t>MI22116100</t>
  </si>
  <si>
    <t>WI2211247</t>
  </si>
  <si>
    <t>1572210653</t>
  </si>
  <si>
    <t>MI22116130</t>
  </si>
  <si>
    <t>WI2211248</t>
  </si>
  <si>
    <t>MI22116128</t>
  </si>
  <si>
    <t>WI2211249</t>
  </si>
  <si>
    <t>MI22116158</t>
  </si>
  <si>
    <t>WI2211250</t>
  </si>
  <si>
    <t>MI22116160</t>
  </si>
  <si>
    <t>WI2211251</t>
  </si>
  <si>
    <t>MI22116173</t>
  </si>
  <si>
    <t>WI2211254</t>
  </si>
  <si>
    <t>1442210593</t>
  </si>
  <si>
    <t>MI22116218</t>
  </si>
  <si>
    <t>WI2211255</t>
  </si>
  <si>
    <t>MI22116220</t>
  </si>
  <si>
    <t>WI2211256</t>
  </si>
  <si>
    <t>MI22116226</t>
  </si>
  <si>
    <t>WI2211257</t>
  </si>
  <si>
    <t>MI22116228</t>
  </si>
  <si>
    <t>WI221126</t>
  </si>
  <si>
    <t>MI2211448</t>
  </si>
  <si>
    <t>WI2211261</t>
  </si>
  <si>
    <t>1432211137</t>
  </si>
  <si>
    <t>MI22116265</t>
  </si>
  <si>
    <t>WI2211262</t>
  </si>
  <si>
    <t>WI2211265</t>
  </si>
  <si>
    <t>MI22116390</t>
  </si>
  <si>
    <t>WI2211266</t>
  </si>
  <si>
    <t>MI22116392</t>
  </si>
  <si>
    <t>WI2211267</t>
  </si>
  <si>
    <t>1432211136</t>
  </si>
  <si>
    <t>MI22116435</t>
  </si>
  <si>
    <t>WI2211268</t>
  </si>
  <si>
    <t>MI22116454</t>
  </si>
  <si>
    <t>WI2211269</t>
  </si>
  <si>
    <t>MI22116456</t>
  </si>
  <si>
    <t>WI221127</t>
  </si>
  <si>
    <t>MI2211450</t>
  </si>
  <si>
    <t>WI2211270</t>
  </si>
  <si>
    <t>WI2211271</t>
  </si>
  <si>
    <t>WI2211272</t>
  </si>
  <si>
    <t>WI2211273</t>
  </si>
  <si>
    <t>1442210601</t>
  </si>
  <si>
    <t>MI22116516</t>
  </si>
  <si>
    <t>16-11-2022</t>
  </si>
  <si>
    <t>WI2211275</t>
  </si>
  <si>
    <t>1442208562</t>
  </si>
  <si>
    <t>MI22116636</t>
  </si>
  <si>
    <t>Prathamesh Amte</t>
  </si>
  <si>
    <t>WI2211279</t>
  </si>
  <si>
    <t>MI22116773</t>
  </si>
  <si>
    <t>WI221128</t>
  </si>
  <si>
    <t>1572210582</t>
  </si>
  <si>
    <t>MI2211457</t>
  </si>
  <si>
    <t>WI2211280</t>
  </si>
  <si>
    <t>MI22116790</t>
  </si>
  <si>
    <t>WI2211281</t>
  </si>
  <si>
    <t>MI22116788</t>
  </si>
  <si>
    <t>WI2211282</t>
  </si>
  <si>
    <t>MI22116805</t>
  </si>
  <si>
    <t>WI2211283</t>
  </si>
  <si>
    <t>MI22116837</t>
  </si>
  <si>
    <t>WI2211284</t>
  </si>
  <si>
    <t>MI22116839</t>
  </si>
  <si>
    <t>WI2211285</t>
  </si>
  <si>
    <t>MI22116841</t>
  </si>
  <si>
    <t>WI2211286</t>
  </si>
  <si>
    <t>MI22116936</t>
  </si>
  <si>
    <t>WI2211287</t>
  </si>
  <si>
    <t>MI22116966</t>
  </si>
  <si>
    <t>WI2211288</t>
  </si>
  <si>
    <t>MI22116969</t>
  </si>
  <si>
    <t>WI2211289</t>
  </si>
  <si>
    <t>MI22117014</t>
  </si>
  <si>
    <t>WI2211290</t>
  </si>
  <si>
    <t>MI22117022</t>
  </si>
  <si>
    <t>WI2211291</t>
  </si>
  <si>
    <t>MI22117024</t>
  </si>
  <si>
    <t>WI2211292</t>
  </si>
  <si>
    <t>1442203312</t>
  </si>
  <si>
    <t>MI22117067</t>
  </si>
  <si>
    <t>WI2211293</t>
  </si>
  <si>
    <t>MI22117102</t>
  </si>
  <si>
    <t>WI2211295</t>
  </si>
  <si>
    <t>MI22117132</t>
  </si>
  <si>
    <t>WI2211296</t>
  </si>
  <si>
    <t>MI22117136</t>
  </si>
  <si>
    <t>WI2211297</t>
  </si>
  <si>
    <t>MI22117134</t>
  </si>
  <si>
    <t>WI2211298</t>
  </si>
  <si>
    <t>1572206009</t>
  </si>
  <si>
    <t>MI22117139</t>
  </si>
  <si>
    <t>WI2211299</t>
  </si>
  <si>
    <t>MI22117141</t>
  </si>
  <si>
    <t>WI221130</t>
  </si>
  <si>
    <t>1442209575</t>
  </si>
  <si>
    <t>MI2211616</t>
  </si>
  <si>
    <t>Samadhan Kamble</t>
  </si>
  <si>
    <t>WI2211300</t>
  </si>
  <si>
    <t>1572209496</t>
  </si>
  <si>
    <t>MI22117257</t>
  </si>
  <si>
    <t>17-11-2022</t>
  </si>
  <si>
    <t>WI2211301</t>
  </si>
  <si>
    <t>MI22117260</t>
  </si>
  <si>
    <t>WI2211302</t>
  </si>
  <si>
    <t>MI22117263</t>
  </si>
  <si>
    <t>WI2211303</t>
  </si>
  <si>
    <t>MI22117268</t>
  </si>
  <si>
    <t>WI2211304</t>
  </si>
  <si>
    <t>MI22117303</t>
  </si>
  <si>
    <t>WI2211305</t>
  </si>
  <si>
    <t>MI22117370</t>
  </si>
  <si>
    <t>WI2211306</t>
  </si>
  <si>
    <t>1572210684</t>
  </si>
  <si>
    <t>MI22117454</t>
  </si>
  <si>
    <t>WI2211307</t>
  </si>
  <si>
    <t>MI22117457</t>
  </si>
  <si>
    <t>WI2211308</t>
  </si>
  <si>
    <t>MI22117509</t>
  </si>
  <si>
    <t>WI2211309</t>
  </si>
  <si>
    <t>MI22117511</t>
  </si>
  <si>
    <t>WI221131</t>
  </si>
  <si>
    <t>MI2211661</t>
  </si>
  <si>
    <t>WI2211310</t>
  </si>
  <si>
    <t>MI22117515</t>
  </si>
  <si>
    <t>WI2211311</t>
  </si>
  <si>
    <t>WI2211313</t>
  </si>
  <si>
    <t>1572209550</t>
  </si>
  <si>
    <t>MI22117519</t>
  </si>
  <si>
    <t>WI2211314</t>
  </si>
  <si>
    <t>MI22117517</t>
  </si>
  <si>
    <t>WI2211315</t>
  </si>
  <si>
    <t>MI22117558</t>
  </si>
  <si>
    <t>WI2211317</t>
  </si>
  <si>
    <t>1442207492</t>
  </si>
  <si>
    <t>MI22117615</t>
  </si>
  <si>
    <t>WI2211318</t>
  </si>
  <si>
    <t>MI22117613</t>
  </si>
  <si>
    <t>WI2211319</t>
  </si>
  <si>
    <t>MI22117617</t>
  </si>
  <si>
    <t>WI221132</t>
  </si>
  <si>
    <t>MI2211655</t>
  </si>
  <si>
    <t>WI2211320</t>
  </si>
  <si>
    <t>MI22117770</t>
  </si>
  <si>
    <t>WI2211321</t>
  </si>
  <si>
    <t>MI22117778</t>
  </si>
  <si>
    <t>WI2211322</t>
  </si>
  <si>
    <t>WI2211323</t>
  </si>
  <si>
    <t>MI22118015</t>
  </si>
  <si>
    <t>18-11-2022</t>
  </si>
  <si>
    <t>WI2211324</t>
  </si>
  <si>
    <t>MI22118054</t>
  </si>
  <si>
    <t>WI2211325</t>
  </si>
  <si>
    <t>MI22118056</t>
  </si>
  <si>
    <t>WI2211326</t>
  </si>
  <si>
    <t>MI22118064</t>
  </si>
  <si>
    <t>WI2211329</t>
  </si>
  <si>
    <t>MI22118202</t>
  </si>
  <si>
    <t>WI221133</t>
  </si>
  <si>
    <t>MI2211663</t>
  </si>
  <si>
    <t>WI2211332</t>
  </si>
  <si>
    <t>MI22118276</t>
  </si>
  <si>
    <t>WI2211335</t>
  </si>
  <si>
    <t>MI22118376</t>
  </si>
  <si>
    <t>WI2211336</t>
  </si>
  <si>
    <t>1572210651</t>
  </si>
  <si>
    <t>MI22118387</t>
  </si>
  <si>
    <t>WI2211338</t>
  </si>
  <si>
    <t>MI22118427</t>
  </si>
  <si>
    <t>WI221134</t>
  </si>
  <si>
    <t>MI2211659</t>
  </si>
  <si>
    <t>WI2211341</t>
  </si>
  <si>
    <t>1572210637</t>
  </si>
  <si>
    <t>MI22118477</t>
  </si>
  <si>
    <t>WI2211342</t>
  </si>
  <si>
    <t>MI22118481</t>
  </si>
  <si>
    <t>WI2211343</t>
  </si>
  <si>
    <t>1572208313</t>
  </si>
  <si>
    <t>MI22118505</t>
  </si>
  <si>
    <t>WI2211344</t>
  </si>
  <si>
    <t>1572208458</t>
  </si>
  <si>
    <t>MI22118542</t>
  </si>
  <si>
    <t>WI2211345</t>
  </si>
  <si>
    <t>MI22118544</t>
  </si>
  <si>
    <t>WI221138</t>
  </si>
  <si>
    <t>MI2211771</t>
  </si>
  <si>
    <t>WI221139</t>
  </si>
  <si>
    <t>WI22114</t>
  </si>
  <si>
    <t>MI2211162</t>
  </si>
  <si>
    <t>WI221140</t>
  </si>
  <si>
    <t>WI221141</t>
  </si>
  <si>
    <t>MI2211795</t>
  </si>
  <si>
    <t>02-11-2022</t>
  </si>
  <si>
    <t>WI221143</t>
  </si>
  <si>
    <t>MI2211820</t>
  </si>
  <si>
    <t>WI221144</t>
  </si>
  <si>
    <t>1572206130</t>
  </si>
  <si>
    <t>MI2211829</t>
  </si>
  <si>
    <t>WI221145</t>
  </si>
  <si>
    <t>MI2211831</t>
  </si>
  <si>
    <t>WI221146</t>
  </si>
  <si>
    <t>MI2211844</t>
  </si>
  <si>
    <t>WI221147</t>
  </si>
  <si>
    <t>1442210595</t>
  </si>
  <si>
    <t>MI2211908</t>
  </si>
  <si>
    <t>WI221148</t>
  </si>
  <si>
    <t>1452209503</t>
  </si>
  <si>
    <t>MI22111018</t>
  </si>
  <si>
    <t>WI221149</t>
  </si>
  <si>
    <t>MI22111038</t>
  </si>
  <si>
    <t>WI22115</t>
  </si>
  <si>
    <t>WI221150</t>
  </si>
  <si>
    <t>1572209541</t>
  </si>
  <si>
    <t>MI22111102</t>
  </si>
  <si>
    <t>WI221152</t>
  </si>
  <si>
    <t>MI22111157</t>
  </si>
  <si>
    <t>WI221153</t>
  </si>
  <si>
    <t>MI22111159</t>
  </si>
  <si>
    <t>WI221157</t>
  </si>
  <si>
    <t>MI22111365</t>
  </si>
  <si>
    <t>WI221158</t>
  </si>
  <si>
    <t>1572210643</t>
  </si>
  <si>
    <t>MI22111382</t>
  </si>
  <si>
    <t>WI221159</t>
  </si>
  <si>
    <t>MI22111385</t>
  </si>
  <si>
    <t>WI22116</t>
  </si>
  <si>
    <t>MI2211173</t>
  </si>
  <si>
    <t>WI221160</t>
  </si>
  <si>
    <t>MI22111387</t>
  </si>
  <si>
    <t>WI221166</t>
  </si>
  <si>
    <t>1572210620</t>
  </si>
  <si>
    <t>MI22111687</t>
  </si>
  <si>
    <t>03-11-2022</t>
  </si>
  <si>
    <t>WI221167</t>
  </si>
  <si>
    <t>MI22111764</t>
  </si>
  <si>
    <t>WI22117</t>
  </si>
  <si>
    <t>MI2211171</t>
  </si>
  <si>
    <t>WI221172</t>
  </si>
  <si>
    <t>1442208552</t>
  </si>
  <si>
    <t>MI22111827</t>
  </si>
  <si>
    <t>WI221173</t>
  </si>
  <si>
    <t>MI22111861</t>
  </si>
  <si>
    <t>WI221174</t>
  </si>
  <si>
    <t>MI22111866</t>
  </si>
  <si>
    <t>WI221175</t>
  </si>
  <si>
    <t>MI22111858</t>
  </si>
  <si>
    <t>WI221176</t>
  </si>
  <si>
    <t>MI22111880</t>
  </si>
  <si>
    <t>WI221177</t>
  </si>
  <si>
    <t>MI22111882</t>
  </si>
  <si>
    <t>WI221178</t>
  </si>
  <si>
    <t>WI221179</t>
  </si>
  <si>
    <t>1572210613</t>
  </si>
  <si>
    <t>MI22112008</t>
  </si>
  <si>
    <t>WI22118</t>
  </si>
  <si>
    <t>MI2211169</t>
  </si>
  <si>
    <t>WI221180</t>
  </si>
  <si>
    <t>MI22112010</t>
  </si>
  <si>
    <t>WI221181</t>
  </si>
  <si>
    <t>MI22112232</t>
  </si>
  <si>
    <t>WI221182</t>
  </si>
  <si>
    <t>MI22112247</t>
  </si>
  <si>
    <t>WI221183</t>
  </si>
  <si>
    <t>MI22112263</t>
  </si>
  <si>
    <t>WI221184</t>
  </si>
  <si>
    <t>1572210685</t>
  </si>
  <si>
    <t>MI22112403</t>
  </si>
  <si>
    <t>WI221185</t>
  </si>
  <si>
    <t>MI22112420</t>
  </si>
  <si>
    <t>WI221191</t>
  </si>
  <si>
    <t>1452210494</t>
  </si>
  <si>
    <t>MI22112485</t>
  </si>
  <si>
    <t>WI221192</t>
  </si>
  <si>
    <t>MI22112490</t>
  </si>
  <si>
    <t>WI221193</t>
  </si>
  <si>
    <t>MI22112488</t>
  </si>
  <si>
    <t>WI221194</t>
  </si>
  <si>
    <t>WI221195</t>
  </si>
  <si>
    <t>WI221197</t>
  </si>
  <si>
    <t>MI22112546</t>
  </si>
  <si>
    <t>WI221198</t>
  </si>
  <si>
    <t>MI22112544</t>
  </si>
  <si>
    <t>WI221199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</si>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</sst>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44884.333346689818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44865.958333333336</v>
      </c>
    </row>
    <row r="10" spans="1:2">
      <c r="A10" t="s">
        <v>16</v>
      </c>
      <c r="B10" s="1">
        <v>44884.333346689818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4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HYPERLINK("capsilon://?command=openfolder&amp;siteaddress=fidelity.emaiq-na2.net&amp;folderid=FXFF10BA11-3D8C-5751-B0C0-828C63C5A349","FX221046")</f>
        <v>0</v>
      </c>
      <c r="F2" t="s">
        <v>19</v>
      </c>
      <c r="G2" t="s">
        <v>19</v>
      </c>
      <c r="H2" t="s">
        <v>88</v>
      </c>
      <c r="I2" t="s">
        <v>89</v>
      </c>
      <c r="J2">
        <v>21</v>
      </c>
      <c r="K2" t="s">
        <v>90</v>
      </c>
      <c r="L2" t="s">
        <v>91</v>
      </c>
      <c r="M2" t="s">
        <v>92</v>
      </c>
      <c r="N2">
        <v>2</v>
      </c>
      <c r="O2" s="1">
        <v>44869.690046296295</v>
      </c>
      <c r="P2" s="1">
        <v>44869.743148148147</v>
      </c>
      <c r="Q2">
        <v>3727</v>
      </c>
      <c r="R2">
        <v>861</v>
      </c>
      <c r="S2" t="b">
        <v>0</v>
      </c>
      <c r="T2" t="s">
        <v>93</v>
      </c>
      <c r="U2" t="b">
        <v>0</v>
      </c>
      <c r="V2" t="s">
        <v>94</v>
      </c>
      <c r="W2" s="1">
        <v>44869.72384259259</v>
      </c>
      <c r="X2">
        <v>373</v>
      </c>
      <c r="Y2">
        <v>16</v>
      </c>
      <c r="Z2">
        <v>0</v>
      </c>
      <c r="AA2">
        <v>16</v>
      </c>
      <c r="AB2">
        <v>16</v>
      </c>
      <c r="AC2">
        <v>6</v>
      </c>
      <c r="AD2">
        <v>5</v>
      </c>
      <c r="AE2">
        <v>0</v>
      </c>
      <c r="AF2">
        <v>0</v>
      </c>
      <c r="AG2">
        <v>0</v>
      </c>
      <c r="AH2" t="s">
        <v>95</v>
      </c>
      <c r="AI2" s="1">
        <v>44869.743148148147</v>
      </c>
      <c r="AJ2">
        <v>488</v>
      </c>
      <c r="AK2">
        <v>1</v>
      </c>
      <c r="AL2">
        <v>0</v>
      </c>
      <c r="AM2">
        <v>1</v>
      </c>
      <c r="AN2">
        <v>0</v>
      </c>
      <c r="AO2">
        <v>1</v>
      </c>
      <c r="AP2">
        <v>4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76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HYPERLINK("capsilon://?command=openfolder&amp;siteaddress=fidelity.emaiq-na2.net&amp;folderid=FXFF10BA11-3D8C-5751-B0C0-828C63C5A349","FX221046")</f>
        <v>0</v>
      </c>
      <c r="F3" t="s">
        <v>19</v>
      </c>
      <c r="G3" t="s">
        <v>19</v>
      </c>
      <c r="H3" t="s">
        <v>88</v>
      </c>
      <c r="I3" t="s">
        <v>99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44869.690254629626</v>
      </c>
      <c r="P3" s="1">
        <v>44869.743587962963</v>
      </c>
      <c r="Q3">
        <v>4556</v>
      </c>
      <c r="R3">
        <v>52</v>
      </c>
      <c r="S3" t="b">
        <v>0</v>
      </c>
      <c r="T3" t="s">
        <v>93</v>
      </c>
      <c r="U3" t="b">
        <v>0</v>
      </c>
      <c r="V3" t="s">
        <v>94</v>
      </c>
      <c r="W3" s="1">
        <v>44869.724027777775</v>
      </c>
      <c r="X3">
        <v>15</v>
      </c>
      <c r="Y3">
        <v>0</v>
      </c>
      <c r="Z3">
        <v>0</v>
      </c>
      <c r="AA3">
        <v>0</v>
      </c>
      <c r="AB3">
        <v>52</v>
      </c>
      <c r="AC3">
        <v>0</v>
      </c>
      <c r="AD3">
        <v>67</v>
      </c>
      <c r="AE3">
        <v>0</v>
      </c>
      <c r="AF3">
        <v>0</v>
      </c>
      <c r="AG3">
        <v>0</v>
      </c>
      <c r="AH3" t="s">
        <v>95</v>
      </c>
      <c r="AI3" s="1">
        <v>44869.743587962963</v>
      </c>
      <c r="AJ3">
        <v>37</v>
      </c>
      <c r="AK3">
        <v>0</v>
      </c>
      <c r="AL3">
        <v>0</v>
      </c>
      <c r="AM3">
        <v>0</v>
      </c>
      <c r="AN3">
        <v>52</v>
      </c>
      <c r="AO3">
        <v>0</v>
      </c>
      <c r="AP3">
        <v>67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76</v>
      </c>
      <c r="BH3" t="s">
        <v>97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HYPERLINK("capsilon://?command=openfolder&amp;siteaddress=fidelity.emaiq-na2.net&amp;folderid=FX9F49507E-79B1-F87F-AC92-31DB660663B8","FX22119")</f>
        <v>0</v>
      </c>
      <c r="F4" t="s">
        <v>19</v>
      </c>
      <c r="G4" t="s">
        <v>19</v>
      </c>
      <c r="H4" t="s">
        <v>88</v>
      </c>
      <c r="I4" t="s">
        <v>102</v>
      </c>
      <c r="J4">
        <v>73</v>
      </c>
      <c r="K4" t="s">
        <v>90</v>
      </c>
      <c r="L4" t="s">
        <v>91</v>
      </c>
      <c r="M4" t="s">
        <v>92</v>
      </c>
      <c r="N4">
        <v>2</v>
      </c>
      <c r="O4" s="1">
        <v>44869.749837962961</v>
      </c>
      <c r="P4" s="1">
        <v>44869.80673611111</v>
      </c>
      <c r="Q4">
        <v>4716</v>
      </c>
      <c r="R4">
        <v>200</v>
      </c>
      <c r="S4" t="b">
        <v>0</v>
      </c>
      <c r="T4" t="s">
        <v>93</v>
      </c>
      <c r="U4" t="b">
        <v>0</v>
      </c>
      <c r="V4" t="s">
        <v>94</v>
      </c>
      <c r="W4" s="1">
        <v>44869.799444444441</v>
      </c>
      <c r="X4">
        <v>88</v>
      </c>
      <c r="Y4">
        <v>65</v>
      </c>
      <c r="Z4">
        <v>0</v>
      </c>
      <c r="AA4">
        <v>65</v>
      </c>
      <c r="AB4">
        <v>0</v>
      </c>
      <c r="AC4">
        <v>3</v>
      </c>
      <c r="AD4">
        <v>8</v>
      </c>
      <c r="AE4">
        <v>0</v>
      </c>
      <c r="AF4">
        <v>0</v>
      </c>
      <c r="AG4">
        <v>0</v>
      </c>
      <c r="AH4" t="s">
        <v>95</v>
      </c>
      <c r="AI4" s="1">
        <v>44869.80673611111</v>
      </c>
      <c r="AJ4">
        <v>112</v>
      </c>
      <c r="AK4">
        <v>0</v>
      </c>
      <c r="AL4">
        <v>0</v>
      </c>
      <c r="AM4">
        <v>0</v>
      </c>
      <c r="AN4">
        <v>0</v>
      </c>
      <c r="AO4">
        <v>0</v>
      </c>
      <c r="AP4">
        <v>8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81</v>
      </c>
      <c r="BH4" t="s">
        <v>97</v>
      </c>
    </row>
    <row r="5" spans="1:60">
      <c r="A5" t="s">
        <v>103</v>
      </c>
      <c r="B5" t="s">
        <v>85</v>
      </c>
      <c r="C5" t="s">
        <v>101</v>
      </c>
      <c r="D5" t="s">
        <v>87</v>
      </c>
      <c r="E5" s="2">
        <f>HYPERLINK("capsilon://?command=openfolder&amp;siteaddress=fidelity.emaiq-na2.net&amp;folderid=FX9F49507E-79B1-F87F-AC92-31DB660663B8","FX22119")</f>
        <v>0</v>
      </c>
      <c r="F5" t="s">
        <v>19</v>
      </c>
      <c r="G5" t="s">
        <v>19</v>
      </c>
      <c r="H5" t="s">
        <v>88</v>
      </c>
      <c r="I5" t="s">
        <v>104</v>
      </c>
      <c r="J5">
        <v>73</v>
      </c>
      <c r="K5" t="s">
        <v>90</v>
      </c>
      <c r="L5" t="s">
        <v>91</v>
      </c>
      <c r="M5" t="s">
        <v>92</v>
      </c>
      <c r="N5">
        <v>2</v>
      </c>
      <c r="O5" s="1">
        <v>44869.749861111108</v>
      </c>
      <c r="P5" s="1">
        <v>44869.807500000003</v>
      </c>
      <c r="Q5">
        <v>4863</v>
      </c>
      <c r="R5">
        <v>117</v>
      </c>
      <c r="S5" t="b">
        <v>0</v>
      </c>
      <c r="T5" t="s">
        <v>93</v>
      </c>
      <c r="U5" t="b">
        <v>0</v>
      </c>
      <c r="V5" t="s">
        <v>94</v>
      </c>
      <c r="W5" s="1">
        <v>44869.800057870372</v>
      </c>
      <c r="X5">
        <v>52</v>
      </c>
      <c r="Y5">
        <v>65</v>
      </c>
      <c r="Z5">
        <v>0</v>
      </c>
      <c r="AA5">
        <v>65</v>
      </c>
      <c r="AB5">
        <v>0</v>
      </c>
      <c r="AC5">
        <v>3</v>
      </c>
      <c r="AD5">
        <v>8</v>
      </c>
      <c r="AE5">
        <v>0</v>
      </c>
      <c r="AF5">
        <v>0</v>
      </c>
      <c r="AG5">
        <v>0</v>
      </c>
      <c r="AH5" t="s">
        <v>95</v>
      </c>
      <c r="AI5" s="1">
        <v>44869.807500000003</v>
      </c>
      <c r="AJ5">
        <v>65</v>
      </c>
      <c r="AK5">
        <v>0</v>
      </c>
      <c r="AL5">
        <v>0</v>
      </c>
      <c r="AM5">
        <v>0</v>
      </c>
      <c r="AN5">
        <v>0</v>
      </c>
      <c r="AO5">
        <v>0</v>
      </c>
      <c r="AP5">
        <v>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83</v>
      </c>
      <c r="BH5" t="s">
        <v>97</v>
      </c>
    </row>
    <row r="6" spans="1:60">
      <c r="A6" t="s">
        <v>105</v>
      </c>
      <c r="B6" t="s">
        <v>85</v>
      </c>
      <c r="C6" t="s">
        <v>101</v>
      </c>
      <c r="D6" t="s">
        <v>87</v>
      </c>
      <c r="E6" s="2">
        <f>HYPERLINK("capsilon://?command=openfolder&amp;siteaddress=fidelity.emaiq-na2.net&amp;folderid=FX9F49507E-79B1-F87F-AC92-31DB660663B8","FX22119")</f>
        <v>0</v>
      </c>
      <c r="F6" t="s">
        <v>19</v>
      </c>
      <c r="G6" t="s">
        <v>19</v>
      </c>
      <c r="H6" t="s">
        <v>88</v>
      </c>
      <c r="I6" t="s">
        <v>106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44869.750173611108</v>
      </c>
      <c r="P6" s="1">
        <v>44869.808495370373</v>
      </c>
      <c r="Q6">
        <v>4906</v>
      </c>
      <c r="R6">
        <v>133</v>
      </c>
      <c r="S6" t="b">
        <v>0</v>
      </c>
      <c r="T6" t="s">
        <v>93</v>
      </c>
      <c r="U6" t="b">
        <v>0</v>
      </c>
      <c r="V6" t="s">
        <v>94</v>
      </c>
      <c r="W6" s="1">
        <v>44869.800625000003</v>
      </c>
      <c r="X6">
        <v>48</v>
      </c>
      <c r="Y6">
        <v>21</v>
      </c>
      <c r="Z6">
        <v>0</v>
      </c>
      <c r="AA6">
        <v>21</v>
      </c>
      <c r="AB6">
        <v>0</v>
      </c>
      <c r="AC6">
        <v>2</v>
      </c>
      <c r="AD6">
        <v>7</v>
      </c>
      <c r="AE6">
        <v>0</v>
      </c>
      <c r="AF6">
        <v>0</v>
      </c>
      <c r="AG6">
        <v>0</v>
      </c>
      <c r="AH6" t="s">
        <v>95</v>
      </c>
      <c r="AI6" s="1">
        <v>44869.808495370373</v>
      </c>
      <c r="AJ6">
        <v>85</v>
      </c>
      <c r="AK6">
        <v>2</v>
      </c>
      <c r="AL6">
        <v>0</v>
      </c>
      <c r="AM6">
        <v>2</v>
      </c>
      <c r="AN6">
        <v>0</v>
      </c>
      <c r="AO6">
        <v>2</v>
      </c>
      <c r="AP6">
        <v>5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96</v>
      </c>
      <c r="BG6">
        <v>83</v>
      </c>
      <c r="BH6" t="s">
        <v>97</v>
      </c>
    </row>
    <row r="7" spans="1:60">
      <c r="A7" t="s">
        <v>107</v>
      </c>
      <c r="B7" t="s">
        <v>85</v>
      </c>
      <c r="C7" t="s">
        <v>101</v>
      </c>
      <c r="D7" t="s">
        <v>87</v>
      </c>
      <c r="E7" s="2">
        <f>HYPERLINK("capsilon://?command=openfolder&amp;siteaddress=fidelity.emaiq-na2.net&amp;folderid=FX9F49507E-79B1-F87F-AC92-31DB660663B8","FX22119")</f>
        <v>0</v>
      </c>
      <c r="F7" t="s">
        <v>19</v>
      </c>
      <c r="G7" t="s">
        <v>19</v>
      </c>
      <c r="H7" t="s">
        <v>88</v>
      </c>
      <c r="I7" t="s">
        <v>108</v>
      </c>
      <c r="J7">
        <v>139</v>
      </c>
      <c r="K7" t="s">
        <v>90</v>
      </c>
      <c r="L7" t="s">
        <v>91</v>
      </c>
      <c r="M7" t="s">
        <v>92</v>
      </c>
      <c r="N7">
        <v>2</v>
      </c>
      <c r="O7" s="1">
        <v>44869.750243055554</v>
      </c>
      <c r="P7" s="1">
        <v>44869.810486111113</v>
      </c>
      <c r="Q7">
        <v>4804</v>
      </c>
      <c r="R7">
        <v>401</v>
      </c>
      <c r="S7" t="b">
        <v>0</v>
      </c>
      <c r="T7" t="s">
        <v>93</v>
      </c>
      <c r="U7" t="b">
        <v>0</v>
      </c>
      <c r="V7" t="s">
        <v>94</v>
      </c>
      <c r="W7" s="1">
        <v>44869.803159722222</v>
      </c>
      <c r="X7">
        <v>218</v>
      </c>
      <c r="Y7">
        <v>105</v>
      </c>
      <c r="Z7">
        <v>0</v>
      </c>
      <c r="AA7">
        <v>105</v>
      </c>
      <c r="AB7">
        <v>0</v>
      </c>
      <c r="AC7">
        <v>15</v>
      </c>
      <c r="AD7">
        <v>34</v>
      </c>
      <c r="AE7">
        <v>0</v>
      </c>
      <c r="AF7">
        <v>0</v>
      </c>
      <c r="AG7">
        <v>0</v>
      </c>
      <c r="AH7" t="s">
        <v>95</v>
      </c>
      <c r="AI7" s="1">
        <v>44869.810486111113</v>
      </c>
      <c r="AJ7">
        <v>171</v>
      </c>
      <c r="AK7">
        <v>0</v>
      </c>
      <c r="AL7">
        <v>0</v>
      </c>
      <c r="AM7">
        <v>0</v>
      </c>
      <c r="AN7">
        <v>0</v>
      </c>
      <c r="AO7">
        <v>0</v>
      </c>
      <c r="AP7">
        <v>34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96</v>
      </c>
      <c r="BG7">
        <v>86</v>
      </c>
      <c r="BH7" t="s">
        <v>97</v>
      </c>
    </row>
    <row r="8" spans="1:60">
      <c r="A8" t="s">
        <v>109</v>
      </c>
      <c r="B8" t="s">
        <v>85</v>
      </c>
      <c r="C8" t="s">
        <v>101</v>
      </c>
      <c r="D8" t="s">
        <v>87</v>
      </c>
      <c r="E8" s="2">
        <f>HYPERLINK("capsilon://?command=openfolder&amp;siteaddress=fidelity.emaiq-na2.net&amp;folderid=FX9F49507E-79B1-F87F-AC92-31DB660663B8","FX22119")</f>
        <v>0</v>
      </c>
      <c r="F8" t="s">
        <v>19</v>
      </c>
      <c r="G8" t="s">
        <v>19</v>
      </c>
      <c r="H8" t="s">
        <v>88</v>
      </c>
      <c r="I8" t="s">
        <v>110</v>
      </c>
      <c r="J8">
        <v>28</v>
      </c>
      <c r="K8" t="s">
        <v>90</v>
      </c>
      <c r="L8" t="s">
        <v>91</v>
      </c>
      <c r="M8" t="s">
        <v>92</v>
      </c>
      <c r="N8">
        <v>2</v>
      </c>
      <c r="O8" s="1">
        <v>44869.750277777777</v>
      </c>
      <c r="P8" s="1">
        <v>44869.808842592596</v>
      </c>
      <c r="Q8">
        <v>4973</v>
      </c>
      <c r="R8">
        <v>87</v>
      </c>
      <c r="S8" t="b">
        <v>0</v>
      </c>
      <c r="T8" t="s">
        <v>93</v>
      </c>
      <c r="U8" t="b">
        <v>0</v>
      </c>
      <c r="V8" t="s">
        <v>94</v>
      </c>
      <c r="W8" s="1">
        <v>44869.803587962961</v>
      </c>
      <c r="X8">
        <v>36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111</v>
      </c>
      <c r="AI8" s="1">
        <v>44869.808842592596</v>
      </c>
      <c r="AJ8">
        <v>51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96</v>
      </c>
      <c r="BG8">
        <v>84</v>
      </c>
      <c r="BH8" t="s">
        <v>97</v>
      </c>
    </row>
    <row r="9" spans="1:60">
      <c r="A9" t="s">
        <v>112</v>
      </c>
      <c r="B9" t="s">
        <v>85</v>
      </c>
      <c r="C9" t="s">
        <v>101</v>
      </c>
      <c r="D9" t="s">
        <v>87</v>
      </c>
      <c r="E9" s="2">
        <f>HYPERLINK("capsilon://?command=openfolder&amp;siteaddress=fidelity.emaiq-na2.net&amp;folderid=FX9F49507E-79B1-F87F-AC92-31DB660663B8","FX22119")</f>
        <v>0</v>
      </c>
      <c r="F9" t="s">
        <v>19</v>
      </c>
      <c r="G9" t="s">
        <v>19</v>
      </c>
      <c r="H9" t="s">
        <v>88</v>
      </c>
      <c r="I9" t="s">
        <v>113</v>
      </c>
      <c r="J9">
        <v>28</v>
      </c>
      <c r="K9" t="s">
        <v>90</v>
      </c>
      <c r="L9" t="s">
        <v>91</v>
      </c>
      <c r="M9" t="s">
        <v>92</v>
      </c>
      <c r="N9">
        <v>2</v>
      </c>
      <c r="O9" s="1">
        <v>44869.750486111108</v>
      </c>
      <c r="P9" s="1">
        <v>44869.809259259258</v>
      </c>
      <c r="Q9">
        <v>4903</v>
      </c>
      <c r="R9">
        <v>175</v>
      </c>
      <c r="S9" t="b">
        <v>0</v>
      </c>
      <c r="T9" t="s">
        <v>93</v>
      </c>
      <c r="U9" t="b">
        <v>0</v>
      </c>
      <c r="V9" t="s">
        <v>94</v>
      </c>
      <c r="W9" s="1">
        <v>44869.805219907408</v>
      </c>
      <c r="X9">
        <v>140</v>
      </c>
      <c r="Y9">
        <v>21</v>
      </c>
      <c r="Z9">
        <v>0</v>
      </c>
      <c r="AA9">
        <v>21</v>
      </c>
      <c r="AB9">
        <v>0</v>
      </c>
      <c r="AC9">
        <v>9</v>
      </c>
      <c r="AD9">
        <v>7</v>
      </c>
      <c r="AE9">
        <v>0</v>
      </c>
      <c r="AF9">
        <v>0</v>
      </c>
      <c r="AG9">
        <v>0</v>
      </c>
      <c r="AH9" t="s">
        <v>111</v>
      </c>
      <c r="AI9" s="1">
        <v>44869.809259259258</v>
      </c>
      <c r="AJ9">
        <v>35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96</v>
      </c>
      <c r="BG9">
        <v>84</v>
      </c>
      <c r="BH9" t="s">
        <v>97</v>
      </c>
    </row>
    <row r="10" spans="1:60">
      <c r="A10" t="s">
        <v>114</v>
      </c>
      <c r="B10" t="s">
        <v>85</v>
      </c>
      <c r="C10" t="s">
        <v>101</v>
      </c>
      <c r="D10" t="s">
        <v>87</v>
      </c>
      <c r="E10" s="2">
        <f>HYPERLINK("capsilon://?command=openfolder&amp;siteaddress=fidelity.emaiq-na2.net&amp;folderid=FX9F49507E-79B1-F87F-AC92-31DB660663B8","FX22119")</f>
        <v>0</v>
      </c>
      <c r="F10" t="s">
        <v>19</v>
      </c>
      <c r="G10" t="s">
        <v>19</v>
      </c>
      <c r="H10" t="s">
        <v>88</v>
      </c>
      <c r="I10" t="s">
        <v>115</v>
      </c>
      <c r="J10">
        <v>152</v>
      </c>
      <c r="K10" t="s">
        <v>90</v>
      </c>
      <c r="L10" t="s">
        <v>91</v>
      </c>
      <c r="M10" t="s">
        <v>92</v>
      </c>
      <c r="N10">
        <v>2</v>
      </c>
      <c r="O10" s="1">
        <v>44869.750509259262</v>
      </c>
      <c r="P10" s="1">
        <v>44869.811435185184</v>
      </c>
      <c r="Q10">
        <v>4736</v>
      </c>
      <c r="R10">
        <v>528</v>
      </c>
      <c r="S10" t="b">
        <v>0</v>
      </c>
      <c r="T10" t="s">
        <v>93</v>
      </c>
      <c r="U10" t="b">
        <v>0</v>
      </c>
      <c r="V10" t="s">
        <v>94</v>
      </c>
      <c r="W10" s="1">
        <v>44869.809178240743</v>
      </c>
      <c r="X10">
        <v>341</v>
      </c>
      <c r="Y10">
        <v>115</v>
      </c>
      <c r="Z10">
        <v>0</v>
      </c>
      <c r="AA10">
        <v>115</v>
      </c>
      <c r="AB10">
        <v>0</v>
      </c>
      <c r="AC10">
        <v>20</v>
      </c>
      <c r="AD10">
        <v>37</v>
      </c>
      <c r="AE10">
        <v>0</v>
      </c>
      <c r="AF10">
        <v>0</v>
      </c>
      <c r="AG10">
        <v>0</v>
      </c>
      <c r="AH10" t="s">
        <v>111</v>
      </c>
      <c r="AI10" s="1">
        <v>44869.811435185184</v>
      </c>
      <c r="AJ10">
        <v>187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36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96</v>
      </c>
      <c r="BG10">
        <v>87</v>
      </c>
      <c r="BH10" t="s">
        <v>97</v>
      </c>
    </row>
    <row r="11" spans="1:60">
      <c r="A11" t="s">
        <v>116</v>
      </c>
      <c r="B11" t="s">
        <v>85</v>
      </c>
      <c r="C11" t="s">
        <v>117</v>
      </c>
      <c r="D11" t="s">
        <v>87</v>
      </c>
      <c r="E11" s="2">
        <f>HYPERLINK("capsilon://?command=openfolder&amp;siteaddress=fidelity.emaiq-na2.net&amp;folderid=FX878202D1-0126-C129-91CD-2CAAFF80A683","FX220915")</f>
        <v>0</v>
      </c>
      <c r="F11" t="s">
        <v>19</v>
      </c>
      <c r="G11" t="s">
        <v>19</v>
      </c>
      <c r="H11" t="s">
        <v>88</v>
      </c>
      <c r="I11" t="s">
        <v>118</v>
      </c>
      <c r="J11">
        <v>0</v>
      </c>
      <c r="K11" t="s">
        <v>90</v>
      </c>
      <c r="L11" t="s">
        <v>91</v>
      </c>
      <c r="M11" t="s">
        <v>92</v>
      </c>
      <c r="N11">
        <v>1</v>
      </c>
      <c r="O11" s="1">
        <v>44866.432986111111</v>
      </c>
      <c r="P11" s="1">
        <v>44866.441817129627</v>
      </c>
      <c r="Q11">
        <v>355</v>
      </c>
      <c r="R11">
        <v>408</v>
      </c>
      <c r="S11" t="b">
        <v>0</v>
      </c>
      <c r="T11" t="s">
        <v>93</v>
      </c>
      <c r="U11" t="b">
        <v>0</v>
      </c>
      <c r="V11" t="s">
        <v>119</v>
      </c>
      <c r="W11" s="1">
        <v>44866.441817129627</v>
      </c>
      <c r="X11">
        <v>408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120</v>
      </c>
      <c r="BG11">
        <v>12</v>
      </c>
      <c r="BH11" t="s">
        <v>97</v>
      </c>
    </row>
    <row r="12" spans="1:60">
      <c r="A12" t="s">
        <v>121</v>
      </c>
      <c r="B12" t="s">
        <v>85</v>
      </c>
      <c r="C12" t="s">
        <v>122</v>
      </c>
      <c r="D12" t="s">
        <v>87</v>
      </c>
      <c r="E12" s="2">
        <f>HYPERLINK("capsilon://?command=openfolder&amp;siteaddress=fidelity.emaiq-na2.net&amp;folderid=FX2052FEF2-9F36-EBFD-5E0F-9B339B615374","FX221035")</f>
        <v>0</v>
      </c>
      <c r="F12" t="s">
        <v>19</v>
      </c>
      <c r="G12" t="s">
        <v>19</v>
      </c>
      <c r="H12" t="s">
        <v>88</v>
      </c>
      <c r="I12" t="s">
        <v>123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44872.425439814811</v>
      </c>
      <c r="P12" s="1">
        <v>44872.43</v>
      </c>
      <c r="Q12">
        <v>342</v>
      </c>
      <c r="R12">
        <v>52</v>
      </c>
      <c r="S12" t="b">
        <v>0</v>
      </c>
      <c r="T12" t="s">
        <v>93</v>
      </c>
      <c r="U12" t="b">
        <v>0</v>
      </c>
      <c r="V12" t="s">
        <v>119</v>
      </c>
      <c r="W12" s="1">
        <v>44872.429490740738</v>
      </c>
      <c r="X12">
        <v>21</v>
      </c>
      <c r="Y12">
        <v>0</v>
      </c>
      <c r="Z12">
        <v>0</v>
      </c>
      <c r="AA12">
        <v>0</v>
      </c>
      <c r="AB12">
        <v>16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124</v>
      </c>
      <c r="AI12" s="1">
        <v>44872.43</v>
      </c>
      <c r="AJ12">
        <v>23</v>
      </c>
      <c r="AK12">
        <v>0</v>
      </c>
      <c r="AL12">
        <v>0</v>
      </c>
      <c r="AM12">
        <v>0</v>
      </c>
      <c r="AN12">
        <v>16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125</v>
      </c>
      <c r="BG12">
        <v>6</v>
      </c>
      <c r="BH12" t="s">
        <v>97</v>
      </c>
    </row>
    <row r="13" spans="1:60">
      <c r="A13" t="s">
        <v>126</v>
      </c>
      <c r="B13" t="s">
        <v>85</v>
      </c>
      <c r="C13" t="s">
        <v>122</v>
      </c>
      <c r="D13" t="s">
        <v>87</v>
      </c>
      <c r="E13" s="2">
        <f>HYPERLINK("capsilon://?command=openfolder&amp;siteaddress=fidelity.emaiq-na2.net&amp;folderid=FX2052FEF2-9F36-EBFD-5E0F-9B339B615374","FX221035")</f>
        <v>0</v>
      </c>
      <c r="F13" t="s">
        <v>19</v>
      </c>
      <c r="G13" t="s">
        <v>19</v>
      </c>
      <c r="H13" t="s">
        <v>88</v>
      </c>
      <c r="I13" t="s">
        <v>127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44872.428900462961</v>
      </c>
      <c r="P13" s="1">
        <v>44872.430081018516</v>
      </c>
      <c r="Q13">
        <v>85</v>
      </c>
      <c r="R13">
        <v>17</v>
      </c>
      <c r="S13" t="b">
        <v>0</v>
      </c>
      <c r="T13" t="s">
        <v>93</v>
      </c>
      <c r="U13" t="b">
        <v>0</v>
      </c>
      <c r="V13" t="s">
        <v>119</v>
      </c>
      <c r="W13" s="1">
        <v>44872.429571759261</v>
      </c>
      <c r="X13">
        <v>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124</v>
      </c>
      <c r="AI13" s="1">
        <v>44872.430081018516</v>
      </c>
      <c r="AJ13">
        <v>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125</v>
      </c>
      <c r="BG13">
        <v>1</v>
      </c>
      <c r="BH13" t="s">
        <v>97</v>
      </c>
    </row>
    <row r="14" spans="1:60">
      <c r="A14" t="s">
        <v>128</v>
      </c>
      <c r="B14" t="s">
        <v>85</v>
      </c>
      <c r="C14" t="s">
        <v>129</v>
      </c>
      <c r="D14" t="s">
        <v>87</v>
      </c>
      <c r="E14" s="2">
        <f>HYPERLINK("capsilon://?command=openfolder&amp;siteaddress=fidelity.emaiq-na2.net&amp;folderid=FX021E6087-DC0A-A1F7-9963-64128B121ED2","FX220968")</f>
        <v>0</v>
      </c>
      <c r="F14" t="s">
        <v>19</v>
      </c>
      <c r="G14" t="s">
        <v>19</v>
      </c>
      <c r="H14" t="s">
        <v>88</v>
      </c>
      <c r="I14" t="s">
        <v>130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44872.434351851851</v>
      </c>
      <c r="P14" s="1">
        <v>44872.45989583333</v>
      </c>
      <c r="Q14">
        <v>2186</v>
      </c>
      <c r="R14">
        <v>21</v>
      </c>
      <c r="S14" t="b">
        <v>0</v>
      </c>
      <c r="T14" t="s">
        <v>93</v>
      </c>
      <c r="U14" t="b">
        <v>0</v>
      </c>
      <c r="V14" t="s">
        <v>119</v>
      </c>
      <c r="W14" s="1">
        <v>44872.450682870367</v>
      </c>
      <c r="X14">
        <v>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124</v>
      </c>
      <c r="AI14" s="1">
        <v>44872.45989583333</v>
      </c>
      <c r="AJ14">
        <v>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125</v>
      </c>
      <c r="BG14">
        <v>36</v>
      </c>
      <c r="BH14" t="s">
        <v>97</v>
      </c>
    </row>
    <row r="15" spans="1:60">
      <c r="A15" t="s">
        <v>131</v>
      </c>
      <c r="B15" t="s">
        <v>85</v>
      </c>
      <c r="C15" t="s">
        <v>129</v>
      </c>
      <c r="D15" t="s">
        <v>87</v>
      </c>
      <c r="E15" s="2">
        <f>HYPERLINK("capsilon://?command=openfolder&amp;siteaddress=fidelity.emaiq-na2.net&amp;folderid=FX021E6087-DC0A-A1F7-9963-64128B121ED2","FX220968")</f>
        <v>0</v>
      </c>
      <c r="F15" t="s">
        <v>19</v>
      </c>
      <c r="G15" t="s">
        <v>19</v>
      </c>
      <c r="H15" t="s">
        <v>88</v>
      </c>
      <c r="I15" t="s">
        <v>132</v>
      </c>
      <c r="J15">
        <v>0</v>
      </c>
      <c r="K15" t="s">
        <v>90</v>
      </c>
      <c r="L15" t="s">
        <v>91</v>
      </c>
      <c r="M15" t="s">
        <v>92</v>
      </c>
      <c r="N15">
        <v>2</v>
      </c>
      <c r="O15" s="1">
        <v>44872.434594907405</v>
      </c>
      <c r="P15" s="1">
        <v>44872.46</v>
      </c>
      <c r="Q15">
        <v>2181</v>
      </c>
      <c r="R15">
        <v>14</v>
      </c>
      <c r="S15" t="b">
        <v>0</v>
      </c>
      <c r="T15" t="s">
        <v>93</v>
      </c>
      <c r="U15" t="b">
        <v>0</v>
      </c>
      <c r="V15" t="s">
        <v>119</v>
      </c>
      <c r="W15" s="1">
        <v>44872.450752314813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124</v>
      </c>
      <c r="AI15" s="1">
        <v>44872.46</v>
      </c>
      <c r="AJ15">
        <v>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125</v>
      </c>
      <c r="BG15">
        <v>36</v>
      </c>
      <c r="BH15" t="s">
        <v>97</v>
      </c>
    </row>
    <row r="16" spans="1:60">
      <c r="A16" t="s">
        <v>133</v>
      </c>
      <c r="B16" t="s">
        <v>85</v>
      </c>
      <c r="C16" t="s">
        <v>134</v>
      </c>
      <c r="D16" t="s">
        <v>87</v>
      </c>
      <c r="E16" s="2">
        <f>HYPERLINK("capsilon://?command=openfolder&amp;siteaddress=fidelity.emaiq-na2.net&amp;folderid=FXC9A65DDA-DBA0-C70C-37CD-4E8CCAE91F41","FX221013")</f>
        <v>0</v>
      </c>
      <c r="F16" t="s">
        <v>19</v>
      </c>
      <c r="G16" t="s">
        <v>19</v>
      </c>
      <c r="H16" t="s">
        <v>88</v>
      </c>
      <c r="I16" t="s">
        <v>135</v>
      </c>
      <c r="J16">
        <v>0</v>
      </c>
      <c r="K16" t="s">
        <v>90</v>
      </c>
      <c r="L16" t="s">
        <v>91</v>
      </c>
      <c r="M16" t="s">
        <v>92</v>
      </c>
      <c r="N16">
        <v>2</v>
      </c>
      <c r="O16" s="1">
        <v>44872.461458333331</v>
      </c>
      <c r="P16" s="1">
        <v>44872.518703703703</v>
      </c>
      <c r="Q16">
        <v>4886</v>
      </c>
      <c r="R16">
        <v>60</v>
      </c>
      <c r="S16" t="b">
        <v>0</v>
      </c>
      <c r="T16" t="s">
        <v>93</v>
      </c>
      <c r="U16" t="b">
        <v>0</v>
      </c>
      <c r="V16" t="s">
        <v>94</v>
      </c>
      <c r="W16" s="1">
        <v>44872.497812499998</v>
      </c>
      <c r="X16">
        <v>49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95</v>
      </c>
      <c r="AI16" s="1">
        <v>44872.518703703703</v>
      </c>
      <c r="AJ16">
        <v>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125</v>
      </c>
      <c r="BG16">
        <v>82</v>
      </c>
      <c r="BH16" t="s">
        <v>97</v>
      </c>
    </row>
    <row r="17" spans="1:60">
      <c r="A17" t="s">
        <v>136</v>
      </c>
      <c r="B17" t="s">
        <v>85</v>
      </c>
      <c r="C17" t="s">
        <v>134</v>
      </c>
      <c r="D17" t="s">
        <v>87</v>
      </c>
      <c r="E17" s="2">
        <f>HYPERLINK("capsilon://?command=openfolder&amp;siteaddress=fidelity.emaiq-na2.net&amp;folderid=FXC9A65DDA-DBA0-C70C-37CD-4E8CCAE91F41","FX221013")</f>
        <v>0</v>
      </c>
      <c r="F17" t="s">
        <v>19</v>
      </c>
      <c r="G17" t="s">
        <v>19</v>
      </c>
      <c r="H17" t="s">
        <v>88</v>
      </c>
      <c r="I17" t="s">
        <v>137</v>
      </c>
      <c r="J17">
        <v>0</v>
      </c>
      <c r="K17" t="s">
        <v>90</v>
      </c>
      <c r="L17" t="s">
        <v>91</v>
      </c>
      <c r="M17" t="s">
        <v>92</v>
      </c>
      <c r="N17">
        <v>2</v>
      </c>
      <c r="O17" s="1">
        <v>44872.461597222224</v>
      </c>
      <c r="P17" s="1">
        <v>44872.518796296295</v>
      </c>
      <c r="Q17">
        <v>4923</v>
      </c>
      <c r="R17">
        <v>19</v>
      </c>
      <c r="S17" t="b">
        <v>0</v>
      </c>
      <c r="T17" t="s">
        <v>93</v>
      </c>
      <c r="U17" t="b">
        <v>0</v>
      </c>
      <c r="V17" t="s">
        <v>94</v>
      </c>
      <c r="W17" s="1">
        <v>44872.49796296296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95</v>
      </c>
      <c r="AI17" s="1">
        <v>44872.518796296295</v>
      </c>
      <c r="AJ17">
        <v>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125</v>
      </c>
      <c r="BG17">
        <v>82</v>
      </c>
      <c r="BH17" t="s">
        <v>97</v>
      </c>
    </row>
    <row r="18" spans="1:60">
      <c r="A18" t="s">
        <v>138</v>
      </c>
      <c r="B18" t="s">
        <v>85</v>
      </c>
      <c r="C18" t="s">
        <v>139</v>
      </c>
      <c r="D18" t="s">
        <v>87</v>
      </c>
      <c r="E18" s="2">
        <f>HYPERLINK("capsilon://?command=openfolder&amp;siteaddress=fidelity.emaiq-na2.net&amp;folderid=FXBA018C5E-746A-D450-6A47-C9F1647943AD","FX221059")</f>
        <v>0</v>
      </c>
      <c r="F18" t="s">
        <v>19</v>
      </c>
      <c r="G18" t="s">
        <v>19</v>
      </c>
      <c r="H18" t="s">
        <v>88</v>
      </c>
      <c r="I18" t="s">
        <v>140</v>
      </c>
      <c r="J18">
        <v>0</v>
      </c>
      <c r="K18" t="s">
        <v>90</v>
      </c>
      <c r="L18" t="s">
        <v>91</v>
      </c>
      <c r="M18" t="s">
        <v>92</v>
      </c>
      <c r="N18">
        <v>2</v>
      </c>
      <c r="O18" s="1">
        <v>44872.489594907405</v>
      </c>
      <c r="P18" s="1">
        <v>44872.51903935185</v>
      </c>
      <c r="Q18">
        <v>2480</v>
      </c>
      <c r="R18">
        <v>64</v>
      </c>
      <c r="S18" t="b">
        <v>0</v>
      </c>
      <c r="T18" t="s">
        <v>93</v>
      </c>
      <c r="U18" t="b">
        <v>0</v>
      </c>
      <c r="V18" t="s">
        <v>94</v>
      </c>
      <c r="W18" s="1">
        <v>44872.498483796298</v>
      </c>
      <c r="X18">
        <v>44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95</v>
      </c>
      <c r="AI18" s="1">
        <v>44872.51903935185</v>
      </c>
      <c r="AJ18">
        <v>20</v>
      </c>
      <c r="AK18">
        <v>0</v>
      </c>
      <c r="AL18">
        <v>0</v>
      </c>
      <c r="AM18">
        <v>0</v>
      </c>
      <c r="AN18">
        <v>16</v>
      </c>
      <c r="AO18">
        <v>0</v>
      </c>
      <c r="AP18">
        <v>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125</v>
      </c>
      <c r="BG18">
        <v>42</v>
      </c>
      <c r="BH18" t="s">
        <v>97</v>
      </c>
    </row>
    <row r="19" spans="1:60">
      <c r="A19" t="s">
        <v>141</v>
      </c>
      <c r="B19" t="s">
        <v>85</v>
      </c>
      <c r="C19" t="s">
        <v>117</v>
      </c>
      <c r="D19" t="s">
        <v>87</v>
      </c>
      <c r="E19" s="2">
        <f>HYPERLINK("capsilon://?command=openfolder&amp;siteaddress=fidelity.emaiq-na2.net&amp;folderid=FX878202D1-0126-C129-91CD-2CAAFF80A683","FX220915")</f>
        <v>0</v>
      </c>
      <c r="F19" t="s">
        <v>19</v>
      </c>
      <c r="G19" t="s">
        <v>19</v>
      </c>
      <c r="H19" t="s">
        <v>88</v>
      </c>
      <c r="I19" t="s">
        <v>142</v>
      </c>
      <c r="J19">
        <v>0</v>
      </c>
      <c r="K19" t="s">
        <v>90</v>
      </c>
      <c r="L19" t="s">
        <v>91</v>
      </c>
      <c r="M19" t="s">
        <v>92</v>
      </c>
      <c r="N19">
        <v>1</v>
      </c>
      <c r="O19" s="1">
        <v>44866.433738425927</v>
      </c>
      <c r="P19" s="1">
        <v>44866.447384259256</v>
      </c>
      <c r="Q19">
        <v>1079</v>
      </c>
      <c r="R19">
        <v>100</v>
      </c>
      <c r="S19" t="b">
        <v>0</v>
      </c>
      <c r="T19" t="s">
        <v>93</v>
      </c>
      <c r="U19" t="b">
        <v>0</v>
      </c>
      <c r="V19" t="s">
        <v>119</v>
      </c>
      <c r="W19" s="1">
        <v>44866.447384259256</v>
      </c>
      <c r="X19">
        <v>77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120</v>
      </c>
      <c r="BG19">
        <v>19</v>
      </c>
      <c r="BH19" t="s">
        <v>97</v>
      </c>
    </row>
    <row r="20" spans="1:60">
      <c r="A20" t="s">
        <v>143</v>
      </c>
      <c r="B20" t="s">
        <v>85</v>
      </c>
      <c r="C20" t="s">
        <v>139</v>
      </c>
      <c r="D20" t="s">
        <v>87</v>
      </c>
      <c r="E20" s="2">
        <f>HYPERLINK("capsilon://?command=openfolder&amp;siteaddress=fidelity.emaiq-na2.net&amp;folderid=FXBA018C5E-746A-D450-6A47-C9F1647943AD","FX221059")</f>
        <v>0</v>
      </c>
      <c r="F20" t="s">
        <v>19</v>
      </c>
      <c r="G20" t="s">
        <v>19</v>
      </c>
      <c r="H20" t="s">
        <v>88</v>
      </c>
      <c r="I20" t="s">
        <v>144</v>
      </c>
      <c r="J20">
        <v>0</v>
      </c>
      <c r="K20" t="s">
        <v>90</v>
      </c>
      <c r="L20" t="s">
        <v>91</v>
      </c>
      <c r="M20" t="s">
        <v>92</v>
      </c>
      <c r="N20">
        <v>2</v>
      </c>
      <c r="O20" s="1">
        <v>44872.49491898148</v>
      </c>
      <c r="P20" s="1">
        <v>44872.51934027778</v>
      </c>
      <c r="Q20">
        <v>2054</v>
      </c>
      <c r="R20">
        <v>56</v>
      </c>
      <c r="S20" t="b">
        <v>0</v>
      </c>
      <c r="T20" t="s">
        <v>93</v>
      </c>
      <c r="U20" t="b">
        <v>0</v>
      </c>
      <c r="V20" t="s">
        <v>94</v>
      </c>
      <c r="W20" s="1">
        <v>44872.498900462961</v>
      </c>
      <c r="X20">
        <v>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95</v>
      </c>
      <c r="AI20" s="1">
        <v>44872.51934027778</v>
      </c>
      <c r="AJ20">
        <v>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125</v>
      </c>
      <c r="BG20">
        <v>35</v>
      </c>
      <c r="BH20" t="s">
        <v>97</v>
      </c>
    </row>
    <row r="21" spans="1:60">
      <c r="A21" t="s">
        <v>145</v>
      </c>
      <c r="B21" t="s">
        <v>85</v>
      </c>
      <c r="C21" t="s">
        <v>146</v>
      </c>
      <c r="D21" t="s">
        <v>87</v>
      </c>
      <c r="E21" s="2">
        <f>HYPERLINK("capsilon://?command=openfolder&amp;siteaddress=fidelity.emaiq-na2.net&amp;folderid=FXA994DF62-C67E-BE56-152F-72C6EFF1144A","FX221031")</f>
        <v>0</v>
      </c>
      <c r="F21" t="s">
        <v>19</v>
      </c>
      <c r="G21" t="s">
        <v>19</v>
      </c>
      <c r="H21" t="s">
        <v>88</v>
      </c>
      <c r="I21" t="s">
        <v>147</v>
      </c>
      <c r="J21">
        <v>0</v>
      </c>
      <c r="K21" t="s">
        <v>90</v>
      </c>
      <c r="L21" t="s">
        <v>91</v>
      </c>
      <c r="M21" t="s">
        <v>92</v>
      </c>
      <c r="N21">
        <v>2</v>
      </c>
      <c r="O21" s="1">
        <v>44872.503657407404</v>
      </c>
      <c r="P21" s="1">
        <v>44872.519629629627</v>
      </c>
      <c r="Q21">
        <v>1286</v>
      </c>
      <c r="R21">
        <v>94</v>
      </c>
      <c r="S21" t="b">
        <v>0</v>
      </c>
      <c r="T21" t="s">
        <v>93</v>
      </c>
      <c r="U21" t="b">
        <v>0</v>
      </c>
      <c r="V21" t="s">
        <v>94</v>
      </c>
      <c r="W21" s="1">
        <v>44872.509976851848</v>
      </c>
      <c r="X21">
        <v>70</v>
      </c>
      <c r="Y21">
        <v>0</v>
      </c>
      <c r="Z21">
        <v>0</v>
      </c>
      <c r="AA21">
        <v>0</v>
      </c>
      <c r="AB21">
        <v>16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95</v>
      </c>
      <c r="AI21" s="1">
        <v>44872.519629629627</v>
      </c>
      <c r="AJ21">
        <v>24</v>
      </c>
      <c r="AK21">
        <v>0</v>
      </c>
      <c r="AL21">
        <v>0</v>
      </c>
      <c r="AM21">
        <v>0</v>
      </c>
      <c r="AN21">
        <v>16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125</v>
      </c>
      <c r="BG21">
        <v>23</v>
      </c>
      <c r="BH21" t="s">
        <v>97</v>
      </c>
    </row>
    <row r="22" spans="1:60">
      <c r="A22" t="s">
        <v>148</v>
      </c>
      <c r="B22" t="s">
        <v>85</v>
      </c>
      <c r="C22" t="s">
        <v>149</v>
      </c>
      <c r="D22" t="s">
        <v>87</v>
      </c>
      <c r="E22" s="2">
        <f>HYPERLINK("capsilon://?command=openfolder&amp;siteaddress=fidelity.emaiq-na2.net&amp;folderid=FXADD97097-510C-1FB2-D24D-BD9FAD070A56","FX22113")</f>
        <v>0</v>
      </c>
      <c r="F22" t="s">
        <v>19</v>
      </c>
      <c r="G22" t="s">
        <v>19</v>
      </c>
      <c r="H22" t="s">
        <v>88</v>
      </c>
      <c r="I22" t="s">
        <v>150</v>
      </c>
      <c r="J22">
        <v>21</v>
      </c>
      <c r="K22" t="s">
        <v>90</v>
      </c>
      <c r="L22" t="s">
        <v>91</v>
      </c>
      <c r="M22" t="s">
        <v>92</v>
      </c>
      <c r="N22">
        <v>2</v>
      </c>
      <c r="O22" s="1">
        <v>44872.517650462964</v>
      </c>
      <c r="P22" s="1">
        <v>44872.569444444445</v>
      </c>
      <c r="Q22">
        <v>3993</v>
      </c>
      <c r="R22">
        <v>482</v>
      </c>
      <c r="S22" t="b">
        <v>0</v>
      </c>
      <c r="T22" t="s">
        <v>93</v>
      </c>
      <c r="U22" t="b">
        <v>0</v>
      </c>
      <c r="V22" t="s">
        <v>94</v>
      </c>
      <c r="W22" s="1">
        <v>44872.524606481478</v>
      </c>
      <c r="X22">
        <v>376</v>
      </c>
      <c r="Y22">
        <v>16</v>
      </c>
      <c r="Z22">
        <v>0</v>
      </c>
      <c r="AA22">
        <v>16</v>
      </c>
      <c r="AB22">
        <v>0</v>
      </c>
      <c r="AC22">
        <v>9</v>
      </c>
      <c r="AD22">
        <v>5</v>
      </c>
      <c r="AE22">
        <v>0</v>
      </c>
      <c r="AF22">
        <v>0</v>
      </c>
      <c r="AG22">
        <v>0</v>
      </c>
      <c r="AH22" t="s">
        <v>95</v>
      </c>
      <c r="AI22" s="1">
        <v>44872.569444444445</v>
      </c>
      <c r="AJ22">
        <v>106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4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125</v>
      </c>
      <c r="BG22">
        <v>74</v>
      </c>
      <c r="BH22" t="s">
        <v>97</v>
      </c>
    </row>
    <row r="23" spans="1:60">
      <c r="A23" t="s">
        <v>151</v>
      </c>
      <c r="B23" t="s">
        <v>85</v>
      </c>
      <c r="C23" t="s">
        <v>152</v>
      </c>
      <c r="D23" t="s">
        <v>87</v>
      </c>
      <c r="E23" s="2">
        <f>HYPERLINK("capsilon://?command=openfolder&amp;siteaddress=fidelity.emaiq-na2.net&amp;folderid=FX212C01CC-9CC2-D91F-1EF6-18524205CD6B","FX22117")</f>
        <v>0</v>
      </c>
      <c r="F23" t="s">
        <v>19</v>
      </c>
      <c r="G23" t="s">
        <v>19</v>
      </c>
      <c r="H23" t="s">
        <v>88</v>
      </c>
      <c r="I23" t="s">
        <v>153</v>
      </c>
      <c r="J23">
        <v>44</v>
      </c>
      <c r="K23" t="s">
        <v>90</v>
      </c>
      <c r="L23" t="s">
        <v>91</v>
      </c>
      <c r="M23" t="s">
        <v>92</v>
      </c>
      <c r="N23">
        <v>2</v>
      </c>
      <c r="O23" s="1">
        <v>44872.537662037037</v>
      </c>
      <c r="P23" s="1">
        <v>44872.570196759261</v>
      </c>
      <c r="Q23">
        <v>2597</v>
      </c>
      <c r="R23">
        <v>214</v>
      </c>
      <c r="S23" t="b">
        <v>0</v>
      </c>
      <c r="T23" t="s">
        <v>93</v>
      </c>
      <c r="U23" t="b">
        <v>0</v>
      </c>
      <c r="V23" t="s">
        <v>94</v>
      </c>
      <c r="W23" s="1">
        <v>44872.562835648147</v>
      </c>
      <c r="X23">
        <v>150</v>
      </c>
      <c r="Y23">
        <v>37</v>
      </c>
      <c r="Z23">
        <v>0</v>
      </c>
      <c r="AA23">
        <v>37</v>
      </c>
      <c r="AB23">
        <v>0</v>
      </c>
      <c r="AC23">
        <v>8</v>
      </c>
      <c r="AD23">
        <v>7</v>
      </c>
      <c r="AE23">
        <v>0</v>
      </c>
      <c r="AF23">
        <v>0</v>
      </c>
      <c r="AG23">
        <v>0</v>
      </c>
      <c r="AH23" t="s">
        <v>95</v>
      </c>
      <c r="AI23" s="1">
        <v>44872.570196759261</v>
      </c>
      <c r="AJ23">
        <v>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125</v>
      </c>
      <c r="BG23">
        <v>46</v>
      </c>
      <c r="BH23" t="s">
        <v>97</v>
      </c>
    </row>
    <row r="24" spans="1:60">
      <c r="A24" t="s">
        <v>154</v>
      </c>
      <c r="B24" t="s">
        <v>85</v>
      </c>
      <c r="C24" t="s">
        <v>155</v>
      </c>
      <c r="D24" t="s">
        <v>87</v>
      </c>
      <c r="E24" s="2">
        <f>HYPERLINK("capsilon://?command=openfolder&amp;siteaddress=fidelity.emaiq-na2.net&amp;folderid=FXB8363A70-7B0B-3E11-4F6D-1EB4C9A4A389","FX221069")</f>
        <v>0</v>
      </c>
      <c r="F24" t="s">
        <v>19</v>
      </c>
      <c r="G24" t="s">
        <v>19</v>
      </c>
      <c r="H24" t="s">
        <v>88</v>
      </c>
      <c r="I24" t="s">
        <v>156</v>
      </c>
      <c r="J24">
        <v>28</v>
      </c>
      <c r="K24" t="s">
        <v>90</v>
      </c>
      <c r="L24" t="s">
        <v>91</v>
      </c>
      <c r="M24" t="s">
        <v>92</v>
      </c>
      <c r="N24">
        <v>2</v>
      </c>
      <c r="O24" s="1">
        <v>44872.548333333332</v>
      </c>
      <c r="P24" s="1">
        <v>44872.570868055554</v>
      </c>
      <c r="Q24">
        <v>1273</v>
      </c>
      <c r="R24">
        <v>674</v>
      </c>
      <c r="S24" t="b">
        <v>0</v>
      </c>
      <c r="T24" t="s">
        <v>93</v>
      </c>
      <c r="U24" t="b">
        <v>0</v>
      </c>
      <c r="V24" t="s">
        <v>94</v>
      </c>
      <c r="W24" s="1">
        <v>44872.569988425923</v>
      </c>
      <c r="X24">
        <v>617</v>
      </c>
      <c r="Y24">
        <v>21</v>
      </c>
      <c r="Z24">
        <v>0</v>
      </c>
      <c r="AA24">
        <v>21</v>
      </c>
      <c r="AB24">
        <v>0</v>
      </c>
      <c r="AC24">
        <v>17</v>
      </c>
      <c r="AD24">
        <v>7</v>
      </c>
      <c r="AE24">
        <v>0</v>
      </c>
      <c r="AF24">
        <v>0</v>
      </c>
      <c r="AG24">
        <v>0</v>
      </c>
      <c r="AH24" t="s">
        <v>95</v>
      </c>
      <c r="AI24" s="1">
        <v>44872.570868055554</v>
      </c>
      <c r="AJ24">
        <v>57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125</v>
      </c>
      <c r="BG24">
        <v>32</v>
      </c>
      <c r="BH24" t="s">
        <v>97</v>
      </c>
    </row>
    <row r="25" spans="1:60">
      <c r="A25" t="s">
        <v>157</v>
      </c>
      <c r="B25" t="s">
        <v>85</v>
      </c>
      <c r="C25" t="s">
        <v>155</v>
      </c>
      <c r="D25" t="s">
        <v>87</v>
      </c>
      <c r="E25" s="2">
        <f>HYPERLINK("capsilon://?command=openfolder&amp;siteaddress=fidelity.emaiq-na2.net&amp;folderid=FXB8363A70-7B0B-3E11-4F6D-1EB4C9A4A389","FX221069")</f>
        <v>0</v>
      </c>
      <c r="F25" t="s">
        <v>19</v>
      </c>
      <c r="G25" t="s">
        <v>19</v>
      </c>
      <c r="H25" t="s">
        <v>88</v>
      </c>
      <c r="I25" t="s">
        <v>158</v>
      </c>
      <c r="J25">
        <v>70</v>
      </c>
      <c r="K25" t="s">
        <v>90</v>
      </c>
      <c r="L25" t="s">
        <v>91</v>
      </c>
      <c r="M25" t="s">
        <v>92</v>
      </c>
      <c r="N25">
        <v>1</v>
      </c>
      <c r="O25" s="1">
        <v>44872.548449074071</v>
      </c>
      <c r="P25" s="1">
        <v>44872.57068287037</v>
      </c>
      <c r="Q25">
        <v>1862</v>
      </c>
      <c r="R25">
        <v>59</v>
      </c>
      <c r="S25" t="b">
        <v>0</v>
      </c>
      <c r="T25" t="s">
        <v>93</v>
      </c>
      <c r="U25" t="b">
        <v>0</v>
      </c>
      <c r="V25" t="s">
        <v>94</v>
      </c>
      <c r="W25" s="1">
        <v>44872.57068287037</v>
      </c>
      <c r="X25">
        <v>59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70</v>
      </c>
      <c r="AE25">
        <v>65</v>
      </c>
      <c r="AF25">
        <v>0</v>
      </c>
      <c r="AG25">
        <v>2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125</v>
      </c>
      <c r="BG25">
        <v>32</v>
      </c>
      <c r="BH25" t="s">
        <v>97</v>
      </c>
    </row>
    <row r="26" spans="1:60">
      <c r="A26" t="s">
        <v>159</v>
      </c>
      <c r="B26" t="s">
        <v>85</v>
      </c>
      <c r="C26" t="s">
        <v>160</v>
      </c>
      <c r="D26" t="s">
        <v>87</v>
      </c>
      <c r="E26" s="2">
        <f>HYPERLINK("capsilon://?command=openfolder&amp;siteaddress=fidelity.emaiq-na2.net&amp;folderid=FXC3F565D9-BF83-61F5-47DA-E29BD98F45A8","FX221039")</f>
        <v>0</v>
      </c>
      <c r="F26" t="s">
        <v>19</v>
      </c>
      <c r="G26" t="s">
        <v>19</v>
      </c>
      <c r="H26" t="s">
        <v>88</v>
      </c>
      <c r="I26" t="s">
        <v>161</v>
      </c>
      <c r="J26">
        <v>0</v>
      </c>
      <c r="K26" t="s">
        <v>90</v>
      </c>
      <c r="L26" t="s">
        <v>91</v>
      </c>
      <c r="M26" t="s">
        <v>92</v>
      </c>
      <c r="N26">
        <v>2</v>
      </c>
      <c r="O26" s="1">
        <v>44872.562905092593</v>
      </c>
      <c r="P26" s="1">
        <v>44872.595914351848</v>
      </c>
      <c r="Q26">
        <v>2710</v>
      </c>
      <c r="R26">
        <v>142</v>
      </c>
      <c r="S26" t="b">
        <v>0</v>
      </c>
      <c r="T26" t="s">
        <v>93</v>
      </c>
      <c r="U26" t="b">
        <v>0</v>
      </c>
      <c r="V26" t="s">
        <v>162</v>
      </c>
      <c r="W26" s="1">
        <v>44872.571840277778</v>
      </c>
      <c r="X26">
        <v>120</v>
      </c>
      <c r="Y26">
        <v>0</v>
      </c>
      <c r="Z26">
        <v>0</v>
      </c>
      <c r="AA26">
        <v>0</v>
      </c>
      <c r="AB26">
        <v>16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95</v>
      </c>
      <c r="AI26" s="1">
        <v>44872.595914351848</v>
      </c>
      <c r="AJ26">
        <v>22</v>
      </c>
      <c r="AK26">
        <v>0</v>
      </c>
      <c r="AL26">
        <v>0</v>
      </c>
      <c r="AM26">
        <v>0</v>
      </c>
      <c r="AN26">
        <v>16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125</v>
      </c>
      <c r="BG26">
        <v>47</v>
      </c>
      <c r="BH26" t="s">
        <v>97</v>
      </c>
    </row>
    <row r="27" spans="1:60">
      <c r="A27" t="s">
        <v>163</v>
      </c>
      <c r="B27" t="s">
        <v>85</v>
      </c>
      <c r="C27" t="s">
        <v>155</v>
      </c>
      <c r="D27" t="s">
        <v>87</v>
      </c>
      <c r="E27" s="2">
        <f>HYPERLINK("capsilon://?command=openfolder&amp;siteaddress=fidelity.emaiq-na2.net&amp;folderid=FXB8363A70-7B0B-3E11-4F6D-1EB4C9A4A389","FX221069")</f>
        <v>0</v>
      </c>
      <c r="F27" t="s">
        <v>19</v>
      </c>
      <c r="G27" t="s">
        <v>19</v>
      </c>
      <c r="H27" t="s">
        <v>88</v>
      </c>
      <c r="I27" t="s">
        <v>158</v>
      </c>
      <c r="J27">
        <v>94</v>
      </c>
      <c r="K27" t="s">
        <v>90</v>
      </c>
      <c r="L27" t="s">
        <v>91</v>
      </c>
      <c r="M27" t="s">
        <v>92</v>
      </c>
      <c r="N27">
        <v>2</v>
      </c>
      <c r="O27" s="1">
        <v>44872.571481481478</v>
      </c>
      <c r="P27" s="1">
        <v>44872.593865740739</v>
      </c>
      <c r="Q27">
        <v>1610</v>
      </c>
      <c r="R27">
        <v>324</v>
      </c>
      <c r="S27" t="b">
        <v>0</v>
      </c>
      <c r="T27" t="s">
        <v>93</v>
      </c>
      <c r="U27" t="b">
        <v>1</v>
      </c>
      <c r="V27" t="s">
        <v>94</v>
      </c>
      <c r="W27" s="1">
        <v>44872.573993055557</v>
      </c>
      <c r="X27">
        <v>213</v>
      </c>
      <c r="Y27">
        <v>78</v>
      </c>
      <c r="Z27">
        <v>0</v>
      </c>
      <c r="AA27">
        <v>78</v>
      </c>
      <c r="AB27">
        <v>0</v>
      </c>
      <c r="AC27">
        <v>24</v>
      </c>
      <c r="AD27">
        <v>16</v>
      </c>
      <c r="AE27">
        <v>0</v>
      </c>
      <c r="AF27">
        <v>0</v>
      </c>
      <c r="AG27">
        <v>0</v>
      </c>
      <c r="AH27" t="s">
        <v>95</v>
      </c>
      <c r="AI27" s="1">
        <v>44872.593865740739</v>
      </c>
      <c r="AJ27">
        <v>111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16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125</v>
      </c>
      <c r="BG27">
        <v>32</v>
      </c>
      <c r="BH27" t="s">
        <v>97</v>
      </c>
    </row>
    <row r="28" spans="1:60">
      <c r="A28" t="s">
        <v>164</v>
      </c>
      <c r="B28" t="s">
        <v>85</v>
      </c>
      <c r="C28" t="s">
        <v>165</v>
      </c>
      <c r="D28" t="s">
        <v>87</v>
      </c>
      <c r="E28" s="2">
        <f>HYPERLINK("capsilon://?command=openfolder&amp;siteaddress=fidelity.emaiq-na2.net&amp;folderid=FXF3F87E64-86A8-4EBD-8965-EBCA8D81A1F0","FX221067")</f>
        <v>0</v>
      </c>
      <c r="F28" t="s">
        <v>19</v>
      </c>
      <c r="G28" t="s">
        <v>19</v>
      </c>
      <c r="H28" t="s">
        <v>88</v>
      </c>
      <c r="I28" t="s">
        <v>166</v>
      </c>
      <c r="J28">
        <v>29</v>
      </c>
      <c r="K28" t="s">
        <v>90</v>
      </c>
      <c r="L28" t="s">
        <v>91</v>
      </c>
      <c r="M28" t="s">
        <v>92</v>
      </c>
      <c r="N28">
        <v>2</v>
      </c>
      <c r="O28" s="1">
        <v>44872.576041666667</v>
      </c>
      <c r="P28" s="1">
        <v>44872.596701388888</v>
      </c>
      <c r="Q28">
        <v>1607</v>
      </c>
      <c r="R28">
        <v>178</v>
      </c>
      <c r="S28" t="b">
        <v>0</v>
      </c>
      <c r="T28" t="s">
        <v>93</v>
      </c>
      <c r="U28" t="b">
        <v>0</v>
      </c>
      <c r="V28" t="s">
        <v>94</v>
      </c>
      <c r="W28" s="1">
        <v>44872.581550925926</v>
      </c>
      <c r="X28">
        <v>103</v>
      </c>
      <c r="Y28">
        <v>21</v>
      </c>
      <c r="Z28">
        <v>0</v>
      </c>
      <c r="AA28">
        <v>21</v>
      </c>
      <c r="AB28">
        <v>0</v>
      </c>
      <c r="AC28">
        <v>0</v>
      </c>
      <c r="AD28">
        <v>8</v>
      </c>
      <c r="AE28">
        <v>0</v>
      </c>
      <c r="AF28">
        <v>0</v>
      </c>
      <c r="AG28">
        <v>0</v>
      </c>
      <c r="AH28" t="s">
        <v>95</v>
      </c>
      <c r="AI28" s="1">
        <v>44872.596701388888</v>
      </c>
      <c r="AJ28">
        <v>67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8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125</v>
      </c>
      <c r="BG28">
        <v>29</v>
      </c>
      <c r="BH28" t="s">
        <v>97</v>
      </c>
    </row>
    <row r="29" spans="1:60">
      <c r="A29" t="s">
        <v>167</v>
      </c>
      <c r="B29" t="s">
        <v>85</v>
      </c>
      <c r="C29" t="s">
        <v>117</v>
      </c>
      <c r="D29" t="s">
        <v>87</v>
      </c>
      <c r="E29" s="2">
        <f>HYPERLINK("capsilon://?command=openfolder&amp;siteaddress=fidelity.emaiq-na2.net&amp;folderid=FX878202D1-0126-C129-91CD-2CAAFF80A683","FX220915")</f>
        <v>0</v>
      </c>
      <c r="F29" t="s">
        <v>19</v>
      </c>
      <c r="G29" t="s">
        <v>19</v>
      </c>
      <c r="H29" t="s">
        <v>88</v>
      </c>
      <c r="I29" t="s">
        <v>168</v>
      </c>
      <c r="J29">
        <v>88</v>
      </c>
      <c r="K29" t="s">
        <v>90</v>
      </c>
      <c r="L29" t="s">
        <v>91</v>
      </c>
      <c r="M29" t="s">
        <v>92</v>
      </c>
      <c r="N29">
        <v>2</v>
      </c>
      <c r="O29" s="1">
        <v>44866.437592592592</v>
      </c>
      <c r="P29" s="1">
        <v>44866.452800925923</v>
      </c>
      <c r="Q29">
        <v>1096</v>
      </c>
      <c r="R29">
        <v>218</v>
      </c>
      <c r="S29" t="b">
        <v>0</v>
      </c>
      <c r="T29" t="s">
        <v>93</v>
      </c>
      <c r="U29" t="b">
        <v>1</v>
      </c>
      <c r="V29" t="s">
        <v>119</v>
      </c>
      <c r="W29" s="1">
        <v>44866.443055555559</v>
      </c>
      <c r="X29">
        <v>91</v>
      </c>
      <c r="Y29">
        <v>74</v>
      </c>
      <c r="Z29">
        <v>0</v>
      </c>
      <c r="AA29">
        <v>74</v>
      </c>
      <c r="AB29">
        <v>0</v>
      </c>
      <c r="AC29">
        <v>34</v>
      </c>
      <c r="AD29">
        <v>14</v>
      </c>
      <c r="AE29">
        <v>0</v>
      </c>
      <c r="AF29">
        <v>0</v>
      </c>
      <c r="AG29">
        <v>0</v>
      </c>
      <c r="AH29" t="s">
        <v>124</v>
      </c>
      <c r="AI29" s="1">
        <v>44866.452800925923</v>
      </c>
      <c r="AJ29">
        <v>116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14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120</v>
      </c>
      <c r="BG29">
        <v>21</v>
      </c>
      <c r="BH29" t="s">
        <v>97</v>
      </c>
    </row>
    <row r="30" spans="1:60">
      <c r="A30" t="s">
        <v>169</v>
      </c>
      <c r="B30" t="s">
        <v>85</v>
      </c>
      <c r="C30" t="s">
        <v>165</v>
      </c>
      <c r="D30" t="s">
        <v>87</v>
      </c>
      <c r="E30" s="2">
        <f>HYPERLINK("capsilon://?command=openfolder&amp;siteaddress=fidelity.emaiq-na2.net&amp;folderid=FXF3F87E64-86A8-4EBD-8965-EBCA8D81A1F0","FX221067")</f>
        <v>0</v>
      </c>
      <c r="F30" t="s">
        <v>19</v>
      </c>
      <c r="G30" t="s">
        <v>19</v>
      </c>
      <c r="H30" t="s">
        <v>88</v>
      </c>
      <c r="I30" t="s">
        <v>170</v>
      </c>
      <c r="J30">
        <v>29</v>
      </c>
      <c r="K30" t="s">
        <v>90</v>
      </c>
      <c r="L30" t="s">
        <v>91</v>
      </c>
      <c r="M30" t="s">
        <v>92</v>
      </c>
      <c r="N30">
        <v>2</v>
      </c>
      <c r="O30" s="1">
        <v>44872.57607638889</v>
      </c>
      <c r="P30" s="1">
        <v>44872.597245370373</v>
      </c>
      <c r="Q30">
        <v>1688</v>
      </c>
      <c r="R30">
        <v>141</v>
      </c>
      <c r="S30" t="b">
        <v>0</v>
      </c>
      <c r="T30" t="s">
        <v>93</v>
      </c>
      <c r="U30" t="b">
        <v>0</v>
      </c>
      <c r="V30" t="s">
        <v>94</v>
      </c>
      <c r="W30" s="1">
        <v>44872.582662037035</v>
      </c>
      <c r="X30">
        <v>95</v>
      </c>
      <c r="Y30">
        <v>21</v>
      </c>
      <c r="Z30">
        <v>0</v>
      </c>
      <c r="AA30">
        <v>21</v>
      </c>
      <c r="AB30">
        <v>0</v>
      </c>
      <c r="AC30">
        <v>0</v>
      </c>
      <c r="AD30">
        <v>8</v>
      </c>
      <c r="AE30">
        <v>0</v>
      </c>
      <c r="AF30">
        <v>0</v>
      </c>
      <c r="AG30">
        <v>0</v>
      </c>
      <c r="AH30" t="s">
        <v>95</v>
      </c>
      <c r="AI30" s="1">
        <v>44872.597245370373</v>
      </c>
      <c r="AJ30">
        <v>46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8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125</v>
      </c>
      <c r="BG30">
        <v>30</v>
      </c>
      <c r="BH30" t="s">
        <v>97</v>
      </c>
    </row>
    <row r="31" spans="1:60">
      <c r="A31" t="s">
        <v>171</v>
      </c>
      <c r="B31" t="s">
        <v>85</v>
      </c>
      <c r="C31" t="s">
        <v>165</v>
      </c>
      <c r="D31" t="s">
        <v>87</v>
      </c>
      <c r="E31" s="2">
        <f>HYPERLINK("capsilon://?command=openfolder&amp;siteaddress=fidelity.emaiq-na2.net&amp;folderid=FXF3F87E64-86A8-4EBD-8965-EBCA8D81A1F0","FX221067")</f>
        <v>0</v>
      </c>
      <c r="F31" t="s">
        <v>19</v>
      </c>
      <c r="G31" t="s">
        <v>19</v>
      </c>
      <c r="H31" t="s">
        <v>88</v>
      </c>
      <c r="I31" t="s">
        <v>172</v>
      </c>
      <c r="J31">
        <v>28</v>
      </c>
      <c r="K31" t="s">
        <v>90</v>
      </c>
      <c r="L31" t="s">
        <v>91</v>
      </c>
      <c r="M31" t="s">
        <v>92</v>
      </c>
      <c r="N31">
        <v>2</v>
      </c>
      <c r="O31" s="1">
        <v>44872.57607638889</v>
      </c>
      <c r="P31" s="1">
        <v>44872.597870370373</v>
      </c>
      <c r="Q31">
        <v>1794</v>
      </c>
      <c r="R31">
        <v>89</v>
      </c>
      <c r="S31" t="b">
        <v>0</v>
      </c>
      <c r="T31" t="s">
        <v>93</v>
      </c>
      <c r="U31" t="b">
        <v>0</v>
      </c>
      <c r="V31" t="s">
        <v>94</v>
      </c>
      <c r="W31" s="1">
        <v>44872.583090277774</v>
      </c>
      <c r="X31">
        <v>36</v>
      </c>
      <c r="Y31">
        <v>21</v>
      </c>
      <c r="Z31">
        <v>0</v>
      </c>
      <c r="AA31">
        <v>21</v>
      </c>
      <c r="AB31">
        <v>0</v>
      </c>
      <c r="AC31">
        <v>0</v>
      </c>
      <c r="AD31">
        <v>7</v>
      </c>
      <c r="AE31">
        <v>0</v>
      </c>
      <c r="AF31">
        <v>0</v>
      </c>
      <c r="AG31">
        <v>0</v>
      </c>
      <c r="AH31" t="s">
        <v>95</v>
      </c>
      <c r="AI31" s="1">
        <v>44872.597870370373</v>
      </c>
      <c r="AJ31">
        <v>53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125</v>
      </c>
      <c r="BG31">
        <v>31</v>
      </c>
      <c r="BH31" t="s">
        <v>97</v>
      </c>
    </row>
    <row r="32" spans="1:60">
      <c r="A32" t="s">
        <v>173</v>
      </c>
      <c r="B32" t="s">
        <v>85</v>
      </c>
      <c r="C32" t="s">
        <v>165</v>
      </c>
      <c r="D32" t="s">
        <v>87</v>
      </c>
      <c r="E32" s="2">
        <f>HYPERLINK("capsilon://?command=openfolder&amp;siteaddress=fidelity.emaiq-na2.net&amp;folderid=FXF3F87E64-86A8-4EBD-8965-EBCA8D81A1F0","FX221067")</f>
        <v>0</v>
      </c>
      <c r="F32" t="s">
        <v>19</v>
      </c>
      <c r="G32" t="s">
        <v>19</v>
      </c>
      <c r="H32" t="s">
        <v>88</v>
      </c>
      <c r="I32" t="s">
        <v>174</v>
      </c>
      <c r="J32">
        <v>100</v>
      </c>
      <c r="K32" t="s">
        <v>90</v>
      </c>
      <c r="L32" t="s">
        <v>91</v>
      </c>
      <c r="M32" t="s">
        <v>92</v>
      </c>
      <c r="N32">
        <v>1</v>
      </c>
      <c r="O32" s="1">
        <v>44872.576377314814</v>
      </c>
      <c r="P32" s="1">
        <v>44872.58494212963</v>
      </c>
      <c r="Q32">
        <v>581</v>
      </c>
      <c r="R32">
        <v>159</v>
      </c>
      <c r="S32" t="b">
        <v>0</v>
      </c>
      <c r="T32" t="s">
        <v>93</v>
      </c>
      <c r="U32" t="b">
        <v>0</v>
      </c>
      <c r="V32" t="s">
        <v>94</v>
      </c>
      <c r="W32" s="1">
        <v>44872.58494212963</v>
      </c>
      <c r="X32">
        <v>159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100</v>
      </c>
      <c r="AE32">
        <v>95</v>
      </c>
      <c r="AF32">
        <v>0</v>
      </c>
      <c r="AG32">
        <v>2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125</v>
      </c>
      <c r="BG32">
        <v>12</v>
      </c>
      <c r="BH32" t="s">
        <v>97</v>
      </c>
    </row>
    <row r="33" spans="1:60">
      <c r="A33" t="s">
        <v>175</v>
      </c>
      <c r="B33" t="s">
        <v>85</v>
      </c>
      <c r="C33" t="s">
        <v>165</v>
      </c>
      <c r="D33" t="s">
        <v>87</v>
      </c>
      <c r="E33" s="2">
        <f>HYPERLINK("capsilon://?command=openfolder&amp;siteaddress=fidelity.emaiq-na2.net&amp;folderid=FXF3F87E64-86A8-4EBD-8965-EBCA8D81A1F0","FX221067")</f>
        <v>0</v>
      </c>
      <c r="F33" t="s">
        <v>19</v>
      </c>
      <c r="G33" t="s">
        <v>19</v>
      </c>
      <c r="H33" t="s">
        <v>88</v>
      </c>
      <c r="I33" t="s">
        <v>176</v>
      </c>
      <c r="J33">
        <v>65</v>
      </c>
      <c r="K33" t="s">
        <v>90</v>
      </c>
      <c r="L33" t="s">
        <v>91</v>
      </c>
      <c r="M33" t="s">
        <v>92</v>
      </c>
      <c r="N33">
        <v>2</v>
      </c>
      <c r="O33" s="1">
        <v>44872.578032407408</v>
      </c>
      <c r="P33" s="1">
        <v>44872.598958333336</v>
      </c>
      <c r="Q33">
        <v>1502</v>
      </c>
      <c r="R33">
        <v>306</v>
      </c>
      <c r="S33" t="b">
        <v>0</v>
      </c>
      <c r="T33" t="s">
        <v>93</v>
      </c>
      <c r="U33" t="b">
        <v>0</v>
      </c>
      <c r="V33" t="s">
        <v>94</v>
      </c>
      <c r="W33" s="1">
        <v>44872.587418981479</v>
      </c>
      <c r="X33">
        <v>213</v>
      </c>
      <c r="Y33">
        <v>46</v>
      </c>
      <c r="Z33">
        <v>0</v>
      </c>
      <c r="AA33">
        <v>46</v>
      </c>
      <c r="AB33">
        <v>0</v>
      </c>
      <c r="AC33">
        <v>3</v>
      </c>
      <c r="AD33">
        <v>19</v>
      </c>
      <c r="AE33">
        <v>0</v>
      </c>
      <c r="AF33">
        <v>0</v>
      </c>
      <c r="AG33">
        <v>0</v>
      </c>
      <c r="AH33" t="s">
        <v>95</v>
      </c>
      <c r="AI33" s="1">
        <v>44872.598958333336</v>
      </c>
      <c r="AJ33">
        <v>93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19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125</v>
      </c>
      <c r="BG33">
        <v>30</v>
      </c>
      <c r="BH33" t="s">
        <v>97</v>
      </c>
    </row>
    <row r="34" spans="1:60">
      <c r="A34" t="s">
        <v>177</v>
      </c>
      <c r="B34" t="s">
        <v>85</v>
      </c>
      <c r="C34" t="s">
        <v>165</v>
      </c>
      <c r="D34" t="s">
        <v>87</v>
      </c>
      <c r="E34" s="2">
        <f>HYPERLINK("capsilon://?command=openfolder&amp;siteaddress=fidelity.emaiq-na2.net&amp;folderid=FXF3F87E64-86A8-4EBD-8965-EBCA8D81A1F0","FX221067")</f>
        <v>0</v>
      </c>
      <c r="F34" t="s">
        <v>19</v>
      </c>
      <c r="G34" t="s">
        <v>19</v>
      </c>
      <c r="H34" t="s">
        <v>88</v>
      </c>
      <c r="I34" t="s">
        <v>178</v>
      </c>
      <c r="J34">
        <v>65</v>
      </c>
      <c r="K34" t="s">
        <v>90</v>
      </c>
      <c r="L34" t="s">
        <v>91</v>
      </c>
      <c r="M34" t="s">
        <v>92</v>
      </c>
      <c r="N34">
        <v>2</v>
      </c>
      <c r="O34" s="1">
        <v>44872.578310185185</v>
      </c>
      <c r="P34" s="1">
        <v>44872.599791666667</v>
      </c>
      <c r="Q34">
        <v>1591</v>
      </c>
      <c r="R34">
        <v>265</v>
      </c>
      <c r="S34" t="b">
        <v>0</v>
      </c>
      <c r="T34" t="s">
        <v>93</v>
      </c>
      <c r="U34" t="b">
        <v>0</v>
      </c>
      <c r="V34" t="s">
        <v>94</v>
      </c>
      <c r="W34" s="1">
        <v>44872.592673611114</v>
      </c>
      <c r="X34">
        <v>194</v>
      </c>
      <c r="Y34">
        <v>46</v>
      </c>
      <c r="Z34">
        <v>0</v>
      </c>
      <c r="AA34">
        <v>46</v>
      </c>
      <c r="AB34">
        <v>0</v>
      </c>
      <c r="AC34">
        <v>3</v>
      </c>
      <c r="AD34">
        <v>19</v>
      </c>
      <c r="AE34">
        <v>0</v>
      </c>
      <c r="AF34">
        <v>0</v>
      </c>
      <c r="AG34">
        <v>0</v>
      </c>
      <c r="AH34" t="s">
        <v>95</v>
      </c>
      <c r="AI34" s="1">
        <v>44872.599791666667</v>
      </c>
      <c r="AJ34">
        <v>71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19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125</v>
      </c>
      <c r="BG34">
        <v>30</v>
      </c>
      <c r="BH34" t="s">
        <v>97</v>
      </c>
    </row>
    <row r="35" spans="1:60">
      <c r="A35" t="s">
        <v>179</v>
      </c>
      <c r="B35" t="s">
        <v>85</v>
      </c>
      <c r="C35" t="s">
        <v>165</v>
      </c>
      <c r="D35" t="s">
        <v>87</v>
      </c>
      <c r="E35" s="2">
        <f>HYPERLINK("capsilon://?command=openfolder&amp;siteaddress=fidelity.emaiq-na2.net&amp;folderid=FXF3F87E64-86A8-4EBD-8965-EBCA8D81A1F0","FX221067")</f>
        <v>0</v>
      </c>
      <c r="F35" t="s">
        <v>19</v>
      </c>
      <c r="G35" t="s">
        <v>19</v>
      </c>
      <c r="H35" t="s">
        <v>88</v>
      </c>
      <c r="I35" t="s">
        <v>180</v>
      </c>
      <c r="J35">
        <v>57</v>
      </c>
      <c r="K35" t="s">
        <v>90</v>
      </c>
      <c r="L35" t="s">
        <v>91</v>
      </c>
      <c r="M35" t="s">
        <v>92</v>
      </c>
      <c r="N35">
        <v>2</v>
      </c>
      <c r="O35" s="1">
        <v>44872.578344907408</v>
      </c>
      <c r="P35" s="1">
        <v>44872.601527777777</v>
      </c>
      <c r="Q35">
        <v>1643</v>
      </c>
      <c r="R35">
        <v>360</v>
      </c>
      <c r="S35" t="b">
        <v>0</v>
      </c>
      <c r="T35" t="s">
        <v>93</v>
      </c>
      <c r="U35" t="b">
        <v>0</v>
      </c>
      <c r="V35" t="s">
        <v>94</v>
      </c>
      <c r="W35" s="1">
        <v>44872.595127314817</v>
      </c>
      <c r="X35">
        <v>211</v>
      </c>
      <c r="Y35">
        <v>52</v>
      </c>
      <c r="Z35">
        <v>0</v>
      </c>
      <c r="AA35">
        <v>52</v>
      </c>
      <c r="AB35">
        <v>0</v>
      </c>
      <c r="AC35">
        <v>2</v>
      </c>
      <c r="AD35">
        <v>5</v>
      </c>
      <c r="AE35">
        <v>0</v>
      </c>
      <c r="AF35">
        <v>0</v>
      </c>
      <c r="AG35">
        <v>0</v>
      </c>
      <c r="AH35" t="s">
        <v>95</v>
      </c>
      <c r="AI35" s="1">
        <v>44872.601527777777</v>
      </c>
      <c r="AJ35">
        <v>149</v>
      </c>
      <c r="AK35">
        <v>2</v>
      </c>
      <c r="AL35">
        <v>0</v>
      </c>
      <c r="AM35">
        <v>2</v>
      </c>
      <c r="AN35">
        <v>0</v>
      </c>
      <c r="AO35">
        <v>1</v>
      </c>
      <c r="AP35">
        <v>3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125</v>
      </c>
      <c r="BG35">
        <v>33</v>
      </c>
      <c r="BH35" t="s">
        <v>97</v>
      </c>
    </row>
    <row r="36" spans="1:60">
      <c r="A36" t="s">
        <v>181</v>
      </c>
      <c r="B36" t="s">
        <v>85</v>
      </c>
      <c r="C36" t="s">
        <v>165</v>
      </c>
      <c r="D36" t="s">
        <v>87</v>
      </c>
      <c r="E36" s="2">
        <f>HYPERLINK("capsilon://?command=openfolder&amp;siteaddress=fidelity.emaiq-na2.net&amp;folderid=FXF3F87E64-86A8-4EBD-8965-EBCA8D81A1F0","FX221067")</f>
        <v>0</v>
      </c>
      <c r="F36" t="s">
        <v>19</v>
      </c>
      <c r="G36" t="s">
        <v>19</v>
      </c>
      <c r="H36" t="s">
        <v>88</v>
      </c>
      <c r="I36" t="s">
        <v>174</v>
      </c>
      <c r="J36">
        <v>130</v>
      </c>
      <c r="K36" t="s">
        <v>90</v>
      </c>
      <c r="L36" t="s">
        <v>91</v>
      </c>
      <c r="M36" t="s">
        <v>92</v>
      </c>
      <c r="N36">
        <v>2</v>
      </c>
      <c r="O36" s="1">
        <v>44872.585902777777</v>
      </c>
      <c r="P36" s="1">
        <v>44872.595648148148</v>
      </c>
      <c r="Q36">
        <v>431</v>
      </c>
      <c r="R36">
        <v>411</v>
      </c>
      <c r="S36" t="b">
        <v>0</v>
      </c>
      <c r="T36" t="s">
        <v>93</v>
      </c>
      <c r="U36" t="b">
        <v>1</v>
      </c>
      <c r="V36" t="s">
        <v>94</v>
      </c>
      <c r="W36" s="1">
        <v>44872.590416666666</v>
      </c>
      <c r="X36">
        <v>258</v>
      </c>
      <c r="Y36">
        <v>108</v>
      </c>
      <c r="Z36">
        <v>0</v>
      </c>
      <c r="AA36">
        <v>108</v>
      </c>
      <c r="AB36">
        <v>0</v>
      </c>
      <c r="AC36">
        <v>12</v>
      </c>
      <c r="AD36">
        <v>22</v>
      </c>
      <c r="AE36">
        <v>0</v>
      </c>
      <c r="AF36">
        <v>0</v>
      </c>
      <c r="AG36">
        <v>0</v>
      </c>
      <c r="AH36" t="s">
        <v>95</v>
      </c>
      <c r="AI36" s="1">
        <v>44872.595648148148</v>
      </c>
      <c r="AJ36">
        <v>153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22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125</v>
      </c>
      <c r="BG36">
        <v>14</v>
      </c>
      <c r="BH36" t="s">
        <v>97</v>
      </c>
    </row>
    <row r="37" spans="1:60">
      <c r="A37" t="s">
        <v>182</v>
      </c>
      <c r="B37" t="s">
        <v>85</v>
      </c>
      <c r="C37" t="s">
        <v>183</v>
      </c>
      <c r="D37" t="s">
        <v>87</v>
      </c>
      <c r="E37" s="2">
        <f>HYPERLINK("capsilon://?command=openfolder&amp;siteaddress=fidelity.emaiq-na2.net&amp;folderid=FXF263088D-7B72-B860-1EEE-DB0C9B448217","FX221041")</f>
        <v>0</v>
      </c>
      <c r="F37" t="s">
        <v>19</v>
      </c>
      <c r="G37" t="s">
        <v>19</v>
      </c>
      <c r="H37" t="s">
        <v>88</v>
      </c>
      <c r="I37" t="s">
        <v>184</v>
      </c>
      <c r="J37">
        <v>44</v>
      </c>
      <c r="K37" t="s">
        <v>90</v>
      </c>
      <c r="L37" t="s">
        <v>91</v>
      </c>
      <c r="M37" t="s">
        <v>92</v>
      </c>
      <c r="N37">
        <v>2</v>
      </c>
      <c r="O37" s="1">
        <v>44872.658692129633</v>
      </c>
      <c r="P37" s="1">
        <v>44872.712685185186</v>
      </c>
      <c r="Q37">
        <v>4185</v>
      </c>
      <c r="R37">
        <v>480</v>
      </c>
      <c r="S37" t="b">
        <v>0</v>
      </c>
      <c r="T37" t="s">
        <v>93</v>
      </c>
      <c r="U37" t="b">
        <v>0</v>
      </c>
      <c r="V37" t="s">
        <v>94</v>
      </c>
      <c r="W37" s="1">
        <v>44872.666539351849</v>
      </c>
      <c r="X37">
        <v>354</v>
      </c>
      <c r="Y37">
        <v>37</v>
      </c>
      <c r="Z37">
        <v>0</v>
      </c>
      <c r="AA37">
        <v>37</v>
      </c>
      <c r="AB37">
        <v>0</v>
      </c>
      <c r="AC37">
        <v>11</v>
      </c>
      <c r="AD37">
        <v>7</v>
      </c>
      <c r="AE37">
        <v>0</v>
      </c>
      <c r="AF37">
        <v>0</v>
      </c>
      <c r="AG37">
        <v>0</v>
      </c>
      <c r="AH37" t="s">
        <v>95</v>
      </c>
      <c r="AI37" s="1">
        <v>44872.712685185186</v>
      </c>
      <c r="AJ37">
        <v>126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6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125</v>
      </c>
      <c r="BG37">
        <v>77</v>
      </c>
      <c r="BH37" t="s">
        <v>97</v>
      </c>
    </row>
    <row r="38" spans="1:60">
      <c r="A38" t="s">
        <v>185</v>
      </c>
      <c r="B38" t="s">
        <v>85</v>
      </c>
      <c r="C38" t="s">
        <v>117</v>
      </c>
      <c r="D38" t="s">
        <v>87</v>
      </c>
      <c r="E38" s="2">
        <f>HYPERLINK("capsilon://?command=openfolder&amp;siteaddress=fidelity.emaiq-na2.net&amp;folderid=FX878202D1-0126-C129-91CD-2CAAFF80A683","FX220915")</f>
        <v>0</v>
      </c>
      <c r="F38" t="s">
        <v>19</v>
      </c>
      <c r="G38" t="s">
        <v>19</v>
      </c>
      <c r="H38" t="s">
        <v>88</v>
      </c>
      <c r="I38" t="s">
        <v>118</v>
      </c>
      <c r="J38">
        <v>88</v>
      </c>
      <c r="K38" t="s">
        <v>90</v>
      </c>
      <c r="L38" t="s">
        <v>91</v>
      </c>
      <c r="M38" t="s">
        <v>92</v>
      </c>
      <c r="N38">
        <v>2</v>
      </c>
      <c r="O38" s="1">
        <v>44866.442418981482</v>
      </c>
      <c r="P38" s="1">
        <v>44866.453831018516</v>
      </c>
      <c r="Q38">
        <v>812</v>
      </c>
      <c r="R38">
        <v>174</v>
      </c>
      <c r="S38" t="b">
        <v>0</v>
      </c>
      <c r="T38" t="s">
        <v>93</v>
      </c>
      <c r="U38" t="b">
        <v>1</v>
      </c>
      <c r="V38" t="s">
        <v>119</v>
      </c>
      <c r="W38" s="1">
        <v>44866.444050925929</v>
      </c>
      <c r="X38">
        <v>86</v>
      </c>
      <c r="Y38">
        <v>74</v>
      </c>
      <c r="Z38">
        <v>0</v>
      </c>
      <c r="AA38">
        <v>74</v>
      </c>
      <c r="AB38">
        <v>0</v>
      </c>
      <c r="AC38">
        <v>31</v>
      </c>
      <c r="AD38">
        <v>14</v>
      </c>
      <c r="AE38">
        <v>0</v>
      </c>
      <c r="AF38">
        <v>0</v>
      </c>
      <c r="AG38">
        <v>0</v>
      </c>
      <c r="AH38" t="s">
        <v>124</v>
      </c>
      <c r="AI38" s="1">
        <v>44866.453831018516</v>
      </c>
      <c r="AJ38">
        <v>88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14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120</v>
      </c>
      <c r="BG38">
        <v>16</v>
      </c>
      <c r="BH38" t="s">
        <v>97</v>
      </c>
    </row>
    <row r="39" spans="1:60">
      <c r="A39" t="s">
        <v>186</v>
      </c>
      <c r="B39" t="s">
        <v>85</v>
      </c>
      <c r="C39" t="s">
        <v>187</v>
      </c>
      <c r="D39" t="s">
        <v>87</v>
      </c>
      <c r="E39" s="2">
        <f>HYPERLINK("capsilon://?command=openfolder&amp;siteaddress=fidelity.emaiq-na2.net&amp;folderid=FXF9E594BC-8760-ED16-C597-76BDC042BCA8","FX221051")</f>
        <v>0</v>
      </c>
      <c r="F39" t="s">
        <v>19</v>
      </c>
      <c r="G39" t="s">
        <v>19</v>
      </c>
      <c r="H39" t="s">
        <v>88</v>
      </c>
      <c r="I39" t="s">
        <v>188</v>
      </c>
      <c r="J39">
        <v>30</v>
      </c>
      <c r="K39" t="s">
        <v>90</v>
      </c>
      <c r="L39" t="s">
        <v>91</v>
      </c>
      <c r="M39" t="s">
        <v>92</v>
      </c>
      <c r="N39">
        <v>1</v>
      </c>
      <c r="O39" s="1">
        <v>44872.715277777781</v>
      </c>
      <c r="P39" s="1">
        <v>44872.716574074075</v>
      </c>
      <c r="Q39">
        <v>76</v>
      </c>
      <c r="R39">
        <v>36</v>
      </c>
      <c r="S39" t="b">
        <v>0</v>
      </c>
      <c r="T39" t="s">
        <v>93</v>
      </c>
      <c r="U39" t="b">
        <v>0</v>
      </c>
      <c r="V39" t="s">
        <v>94</v>
      </c>
      <c r="W39" s="1">
        <v>44872.716574074075</v>
      </c>
      <c r="X39">
        <v>36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30</v>
      </c>
      <c r="AE39">
        <v>21</v>
      </c>
      <c r="AF39">
        <v>0</v>
      </c>
      <c r="AG39">
        <v>2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125</v>
      </c>
      <c r="BG39">
        <v>1</v>
      </c>
      <c r="BH39" t="s">
        <v>97</v>
      </c>
    </row>
    <row r="40" spans="1:60">
      <c r="A40" t="s">
        <v>189</v>
      </c>
      <c r="B40" t="s">
        <v>85</v>
      </c>
      <c r="C40" t="s">
        <v>187</v>
      </c>
      <c r="D40" t="s">
        <v>87</v>
      </c>
      <c r="E40" s="2">
        <f>HYPERLINK("capsilon://?command=openfolder&amp;siteaddress=fidelity.emaiq-na2.net&amp;folderid=FXF9E594BC-8760-ED16-C597-76BDC042BCA8","FX221051")</f>
        <v>0</v>
      </c>
      <c r="F40" t="s">
        <v>19</v>
      </c>
      <c r="G40" t="s">
        <v>19</v>
      </c>
      <c r="H40" t="s">
        <v>88</v>
      </c>
      <c r="I40" t="s">
        <v>190</v>
      </c>
      <c r="J40">
        <v>191</v>
      </c>
      <c r="K40" t="s">
        <v>90</v>
      </c>
      <c r="L40" t="s">
        <v>91</v>
      </c>
      <c r="M40" t="s">
        <v>92</v>
      </c>
      <c r="N40">
        <v>2</v>
      </c>
      <c r="O40" s="1">
        <v>44872.715601851851</v>
      </c>
      <c r="P40" s="1">
        <v>44872.747812499998</v>
      </c>
      <c r="Q40">
        <v>2276</v>
      </c>
      <c r="R40">
        <v>507</v>
      </c>
      <c r="S40" t="b">
        <v>0</v>
      </c>
      <c r="T40" t="s">
        <v>93</v>
      </c>
      <c r="U40" t="b">
        <v>0</v>
      </c>
      <c r="V40" t="s">
        <v>94</v>
      </c>
      <c r="W40" s="1">
        <v>44872.719988425924</v>
      </c>
      <c r="X40">
        <v>294</v>
      </c>
      <c r="Y40">
        <v>174</v>
      </c>
      <c r="Z40">
        <v>0</v>
      </c>
      <c r="AA40">
        <v>174</v>
      </c>
      <c r="AB40">
        <v>0</v>
      </c>
      <c r="AC40">
        <v>14</v>
      </c>
      <c r="AD40">
        <v>17</v>
      </c>
      <c r="AE40">
        <v>0</v>
      </c>
      <c r="AF40">
        <v>0</v>
      </c>
      <c r="AG40">
        <v>0</v>
      </c>
      <c r="AH40" t="s">
        <v>95</v>
      </c>
      <c r="AI40" s="1">
        <v>44872.747812499998</v>
      </c>
      <c r="AJ40">
        <v>213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16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125</v>
      </c>
      <c r="BG40">
        <v>46</v>
      </c>
      <c r="BH40" t="s">
        <v>97</v>
      </c>
    </row>
    <row r="41" spans="1:60">
      <c r="A41" t="s">
        <v>191</v>
      </c>
      <c r="B41" t="s">
        <v>85</v>
      </c>
      <c r="C41" t="s">
        <v>187</v>
      </c>
      <c r="D41" t="s">
        <v>87</v>
      </c>
      <c r="E41" s="2">
        <f>HYPERLINK("capsilon://?command=openfolder&amp;siteaddress=fidelity.emaiq-na2.net&amp;folderid=FXF9E594BC-8760-ED16-C597-76BDC042BCA8","FX221051")</f>
        <v>0</v>
      </c>
      <c r="F41" t="s">
        <v>19</v>
      </c>
      <c r="G41" t="s">
        <v>19</v>
      </c>
      <c r="H41" t="s">
        <v>88</v>
      </c>
      <c r="I41" t="s">
        <v>188</v>
      </c>
      <c r="J41">
        <v>57</v>
      </c>
      <c r="K41" t="s">
        <v>90</v>
      </c>
      <c r="L41" t="s">
        <v>91</v>
      </c>
      <c r="M41" t="s">
        <v>92</v>
      </c>
      <c r="N41">
        <v>2</v>
      </c>
      <c r="O41" s="1">
        <v>44872.717557870368</v>
      </c>
      <c r="P41" s="1">
        <v>44872.745335648149</v>
      </c>
      <c r="Q41">
        <v>2022</v>
      </c>
      <c r="R41">
        <v>378</v>
      </c>
      <c r="S41" t="b">
        <v>0</v>
      </c>
      <c r="T41" t="s">
        <v>93</v>
      </c>
      <c r="U41" t="b">
        <v>1</v>
      </c>
      <c r="V41" t="s">
        <v>94</v>
      </c>
      <c r="W41" s="1">
        <v>44872.723240740743</v>
      </c>
      <c r="X41">
        <v>280</v>
      </c>
      <c r="Y41">
        <v>42</v>
      </c>
      <c r="Z41">
        <v>0</v>
      </c>
      <c r="AA41">
        <v>42</v>
      </c>
      <c r="AB41">
        <v>0</v>
      </c>
      <c r="AC41">
        <v>22</v>
      </c>
      <c r="AD41">
        <v>15</v>
      </c>
      <c r="AE41">
        <v>0</v>
      </c>
      <c r="AF41">
        <v>0</v>
      </c>
      <c r="AG41">
        <v>0</v>
      </c>
      <c r="AH41" t="s">
        <v>95</v>
      </c>
      <c r="AI41" s="1">
        <v>44872.745335648149</v>
      </c>
      <c r="AJ41">
        <v>98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125</v>
      </c>
      <c r="BG41">
        <v>40</v>
      </c>
      <c r="BH41" t="s">
        <v>97</v>
      </c>
    </row>
    <row r="42" spans="1:60">
      <c r="A42" t="s">
        <v>192</v>
      </c>
      <c r="B42" t="s">
        <v>85</v>
      </c>
      <c r="C42" t="s">
        <v>152</v>
      </c>
      <c r="D42" t="s">
        <v>87</v>
      </c>
      <c r="E42" s="2">
        <f>HYPERLINK("capsilon://?command=openfolder&amp;siteaddress=fidelity.emaiq-na2.net&amp;folderid=FX212C01CC-9CC2-D91F-1EF6-18524205CD6B","FX22117")</f>
        <v>0</v>
      </c>
      <c r="F42" t="s">
        <v>19</v>
      </c>
      <c r="G42" t="s">
        <v>19</v>
      </c>
      <c r="H42" t="s">
        <v>88</v>
      </c>
      <c r="I42" t="s">
        <v>193</v>
      </c>
      <c r="J42">
        <v>90</v>
      </c>
      <c r="K42" t="s">
        <v>90</v>
      </c>
      <c r="L42" t="s">
        <v>91</v>
      </c>
      <c r="M42" t="s">
        <v>92</v>
      </c>
      <c r="N42">
        <v>2</v>
      </c>
      <c r="O42" s="1">
        <v>44873.378831018519</v>
      </c>
      <c r="P42" s="1">
        <v>44873.466909722221</v>
      </c>
      <c r="Q42">
        <v>7238</v>
      </c>
      <c r="R42">
        <v>372</v>
      </c>
      <c r="S42" t="b">
        <v>0</v>
      </c>
      <c r="T42" t="s">
        <v>93</v>
      </c>
      <c r="U42" t="b">
        <v>0</v>
      </c>
      <c r="V42" t="s">
        <v>119</v>
      </c>
      <c r="W42" s="1">
        <v>44873.412199074075</v>
      </c>
      <c r="X42">
        <v>276</v>
      </c>
      <c r="Y42">
        <v>0</v>
      </c>
      <c r="Z42">
        <v>0</v>
      </c>
      <c r="AA42">
        <v>0</v>
      </c>
      <c r="AB42">
        <v>85</v>
      </c>
      <c r="AC42">
        <v>0</v>
      </c>
      <c r="AD42">
        <v>90</v>
      </c>
      <c r="AE42">
        <v>0</v>
      </c>
      <c r="AF42">
        <v>0</v>
      </c>
      <c r="AG42">
        <v>0</v>
      </c>
      <c r="AH42" t="s">
        <v>124</v>
      </c>
      <c r="AI42" s="1">
        <v>44873.466909722221</v>
      </c>
      <c r="AJ42">
        <v>37</v>
      </c>
      <c r="AK42">
        <v>0</v>
      </c>
      <c r="AL42">
        <v>0</v>
      </c>
      <c r="AM42">
        <v>0</v>
      </c>
      <c r="AN42">
        <v>85</v>
      </c>
      <c r="AO42">
        <v>0</v>
      </c>
      <c r="AP42">
        <v>90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194</v>
      </c>
      <c r="BG42">
        <v>126</v>
      </c>
      <c r="BH42" t="s">
        <v>97</v>
      </c>
    </row>
    <row r="43" spans="1:60">
      <c r="A43" t="s">
        <v>195</v>
      </c>
      <c r="B43" t="s">
        <v>85</v>
      </c>
      <c r="C43" t="s">
        <v>196</v>
      </c>
      <c r="D43" t="s">
        <v>87</v>
      </c>
      <c r="E43" s="2">
        <f>HYPERLINK("capsilon://?command=openfolder&amp;siteaddress=fidelity.emaiq-na2.net&amp;folderid=FXAC50B67A-3BE8-3CB4-E19D-1F164CE103AD","FX221110")</f>
        <v>0</v>
      </c>
      <c r="F43" t="s">
        <v>19</v>
      </c>
      <c r="G43" t="s">
        <v>19</v>
      </c>
      <c r="H43" t="s">
        <v>88</v>
      </c>
      <c r="I43" t="s">
        <v>197</v>
      </c>
      <c r="J43">
        <v>220</v>
      </c>
      <c r="K43" t="s">
        <v>90</v>
      </c>
      <c r="L43" t="s">
        <v>91</v>
      </c>
      <c r="M43" t="s">
        <v>92</v>
      </c>
      <c r="N43">
        <v>1</v>
      </c>
      <c r="O43" s="1">
        <v>44873.420335648145</v>
      </c>
      <c r="P43" s="1">
        <v>44873.493379629632</v>
      </c>
      <c r="Q43">
        <v>6148</v>
      </c>
      <c r="R43">
        <v>163</v>
      </c>
      <c r="S43" t="b">
        <v>0</v>
      </c>
      <c r="T43" t="s">
        <v>93</v>
      </c>
      <c r="U43" t="b">
        <v>0</v>
      </c>
      <c r="V43" t="s">
        <v>94</v>
      </c>
      <c r="W43" s="1">
        <v>44873.493379629632</v>
      </c>
      <c r="X43">
        <v>149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220</v>
      </c>
      <c r="AE43">
        <v>215</v>
      </c>
      <c r="AF43">
        <v>0</v>
      </c>
      <c r="AG43">
        <v>2</v>
      </c>
      <c r="AH43" t="s">
        <v>93</v>
      </c>
      <c r="AI43" t="s">
        <v>93</v>
      </c>
      <c r="AJ43" t="s">
        <v>93</v>
      </c>
      <c r="AK43" t="s">
        <v>93</v>
      </c>
      <c r="AL43" t="s">
        <v>93</v>
      </c>
      <c r="AM43" t="s">
        <v>93</v>
      </c>
      <c r="AN43" t="s">
        <v>93</v>
      </c>
      <c r="AO43" t="s">
        <v>93</v>
      </c>
      <c r="AP43" t="s">
        <v>93</v>
      </c>
      <c r="AQ43" t="s">
        <v>93</v>
      </c>
      <c r="AR43" t="s">
        <v>93</v>
      </c>
      <c r="AS43" t="s">
        <v>93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194</v>
      </c>
      <c r="BG43">
        <v>105</v>
      </c>
      <c r="BH43" t="s">
        <v>97</v>
      </c>
    </row>
    <row r="44" spans="1:60">
      <c r="A44" t="s">
        <v>198</v>
      </c>
      <c r="B44" t="s">
        <v>85</v>
      </c>
      <c r="C44" t="s">
        <v>199</v>
      </c>
      <c r="D44" t="s">
        <v>87</v>
      </c>
      <c r="E44" s="2">
        <f>HYPERLINK("capsilon://?command=openfolder&amp;siteaddress=fidelity.emaiq-na2.net&amp;folderid=FX29726E97-A980-5555-9FDA-81B77BD52FDC","FX22118")</f>
        <v>0</v>
      </c>
      <c r="F44" t="s">
        <v>19</v>
      </c>
      <c r="G44" t="s">
        <v>19</v>
      </c>
      <c r="H44" t="s">
        <v>88</v>
      </c>
      <c r="I44" t="s">
        <v>200</v>
      </c>
      <c r="J44">
        <v>21</v>
      </c>
      <c r="K44" t="s">
        <v>90</v>
      </c>
      <c r="L44" t="s">
        <v>91</v>
      </c>
      <c r="M44" t="s">
        <v>92</v>
      </c>
      <c r="N44">
        <v>2</v>
      </c>
      <c r="O44" s="1">
        <v>44873.422256944446</v>
      </c>
      <c r="P44" s="1">
        <v>44873.498391203706</v>
      </c>
      <c r="Q44">
        <v>6263</v>
      </c>
      <c r="R44">
        <v>315</v>
      </c>
      <c r="S44" t="b">
        <v>0</v>
      </c>
      <c r="T44" t="s">
        <v>93</v>
      </c>
      <c r="U44" t="b">
        <v>0</v>
      </c>
      <c r="V44" t="s">
        <v>94</v>
      </c>
      <c r="W44" s="1">
        <v>44873.494143518517</v>
      </c>
      <c r="X44">
        <v>65</v>
      </c>
      <c r="Y44">
        <v>0</v>
      </c>
      <c r="Z44">
        <v>0</v>
      </c>
      <c r="AA44">
        <v>0</v>
      </c>
      <c r="AB44">
        <v>16</v>
      </c>
      <c r="AC44">
        <v>0</v>
      </c>
      <c r="AD44">
        <v>21</v>
      </c>
      <c r="AE44">
        <v>0</v>
      </c>
      <c r="AF44">
        <v>0</v>
      </c>
      <c r="AG44">
        <v>0</v>
      </c>
      <c r="AH44" t="s">
        <v>95</v>
      </c>
      <c r="AI44" s="1">
        <v>44873.498391203706</v>
      </c>
      <c r="AJ44">
        <v>107</v>
      </c>
      <c r="AK44">
        <v>0</v>
      </c>
      <c r="AL44">
        <v>0</v>
      </c>
      <c r="AM44">
        <v>0</v>
      </c>
      <c r="AN44">
        <v>16</v>
      </c>
      <c r="AO44">
        <v>0</v>
      </c>
      <c r="AP44">
        <v>21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194</v>
      </c>
      <c r="BG44">
        <v>109</v>
      </c>
      <c r="BH44" t="s">
        <v>97</v>
      </c>
    </row>
    <row r="45" spans="1:60">
      <c r="A45" t="s">
        <v>201</v>
      </c>
      <c r="B45" t="s">
        <v>85</v>
      </c>
      <c r="C45" t="s">
        <v>187</v>
      </c>
      <c r="D45" t="s">
        <v>87</v>
      </c>
      <c r="E45" s="2">
        <f>HYPERLINK("capsilon://?command=openfolder&amp;siteaddress=fidelity.emaiq-na2.net&amp;folderid=FXF9E594BC-8760-ED16-C597-76BDC042BCA8","FX221051")</f>
        <v>0</v>
      </c>
      <c r="F45" t="s">
        <v>19</v>
      </c>
      <c r="G45" t="s">
        <v>19</v>
      </c>
      <c r="H45" t="s">
        <v>88</v>
      </c>
      <c r="I45" t="s">
        <v>202</v>
      </c>
      <c r="J45">
        <v>0</v>
      </c>
      <c r="K45" t="s">
        <v>90</v>
      </c>
      <c r="L45" t="s">
        <v>91</v>
      </c>
      <c r="M45" t="s">
        <v>92</v>
      </c>
      <c r="N45">
        <v>1</v>
      </c>
      <c r="O45" s="1">
        <v>44873.479212962964</v>
      </c>
      <c r="P45" s="1">
        <v>44873.502442129633</v>
      </c>
      <c r="Q45">
        <v>1931</v>
      </c>
      <c r="R45">
        <v>76</v>
      </c>
      <c r="S45" t="b">
        <v>0</v>
      </c>
      <c r="T45" t="s">
        <v>93</v>
      </c>
      <c r="U45" t="b">
        <v>0</v>
      </c>
      <c r="V45" t="s">
        <v>94</v>
      </c>
      <c r="W45" s="1">
        <v>44873.502442129633</v>
      </c>
      <c r="X45">
        <v>76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16</v>
      </c>
      <c r="AF45">
        <v>0</v>
      </c>
      <c r="AG45">
        <v>1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194</v>
      </c>
      <c r="BG45">
        <v>33</v>
      </c>
      <c r="BH45" t="s">
        <v>97</v>
      </c>
    </row>
    <row r="46" spans="1:60">
      <c r="A46" t="s">
        <v>203</v>
      </c>
      <c r="B46" t="s">
        <v>85</v>
      </c>
      <c r="C46" t="s">
        <v>196</v>
      </c>
      <c r="D46" t="s">
        <v>87</v>
      </c>
      <c r="E46" s="2">
        <f>HYPERLINK("capsilon://?command=openfolder&amp;siteaddress=fidelity.emaiq-na2.net&amp;folderid=FXAC50B67A-3BE8-3CB4-E19D-1F164CE103AD","FX221110")</f>
        <v>0</v>
      </c>
      <c r="F46" t="s">
        <v>19</v>
      </c>
      <c r="G46" t="s">
        <v>19</v>
      </c>
      <c r="H46" t="s">
        <v>88</v>
      </c>
      <c r="I46" t="s">
        <v>197</v>
      </c>
      <c r="J46">
        <v>244</v>
      </c>
      <c r="K46" t="s">
        <v>90</v>
      </c>
      <c r="L46" t="s">
        <v>91</v>
      </c>
      <c r="M46" t="s">
        <v>92</v>
      </c>
      <c r="N46">
        <v>2</v>
      </c>
      <c r="O46" s="1">
        <v>44873.494131944448</v>
      </c>
      <c r="P46" s="1">
        <v>44873.50986111111</v>
      </c>
      <c r="Q46">
        <v>34</v>
      </c>
      <c r="R46">
        <v>1325</v>
      </c>
      <c r="S46" t="b">
        <v>0</v>
      </c>
      <c r="T46" t="s">
        <v>93</v>
      </c>
      <c r="U46" t="b">
        <v>1</v>
      </c>
      <c r="V46" t="s">
        <v>94</v>
      </c>
      <c r="W46" s="1">
        <v>44873.501562500001</v>
      </c>
      <c r="X46">
        <v>640</v>
      </c>
      <c r="Y46">
        <v>136</v>
      </c>
      <c r="Z46">
        <v>0</v>
      </c>
      <c r="AA46">
        <v>136</v>
      </c>
      <c r="AB46">
        <v>0</v>
      </c>
      <c r="AC46">
        <v>7</v>
      </c>
      <c r="AD46">
        <v>108</v>
      </c>
      <c r="AE46">
        <v>0</v>
      </c>
      <c r="AF46">
        <v>0</v>
      </c>
      <c r="AG46">
        <v>0</v>
      </c>
      <c r="AH46" t="s">
        <v>95</v>
      </c>
      <c r="AI46" s="1">
        <v>44873.50986111111</v>
      </c>
      <c r="AJ46">
        <v>685</v>
      </c>
      <c r="AK46">
        <v>4</v>
      </c>
      <c r="AL46">
        <v>0</v>
      </c>
      <c r="AM46">
        <v>4</v>
      </c>
      <c r="AN46">
        <v>0</v>
      </c>
      <c r="AO46">
        <v>4</v>
      </c>
      <c r="AP46">
        <v>104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194</v>
      </c>
      <c r="BG46">
        <v>22</v>
      </c>
      <c r="BH46" t="s">
        <v>97</v>
      </c>
    </row>
    <row r="47" spans="1:60">
      <c r="A47" t="s">
        <v>204</v>
      </c>
      <c r="B47" t="s">
        <v>85</v>
      </c>
      <c r="C47" t="s">
        <v>187</v>
      </c>
      <c r="D47" t="s">
        <v>87</v>
      </c>
      <c r="E47" s="2">
        <f>HYPERLINK("capsilon://?command=openfolder&amp;siteaddress=fidelity.emaiq-na2.net&amp;folderid=FXF9E594BC-8760-ED16-C597-76BDC042BCA8","FX221051")</f>
        <v>0</v>
      </c>
      <c r="F47" t="s">
        <v>19</v>
      </c>
      <c r="G47" t="s">
        <v>19</v>
      </c>
      <c r="H47" t="s">
        <v>88</v>
      </c>
      <c r="I47" t="s">
        <v>202</v>
      </c>
      <c r="J47">
        <v>44</v>
      </c>
      <c r="K47" t="s">
        <v>90</v>
      </c>
      <c r="L47" t="s">
        <v>91</v>
      </c>
      <c r="M47" t="s">
        <v>92</v>
      </c>
      <c r="N47">
        <v>2</v>
      </c>
      <c r="O47" s="1">
        <v>44873.503194444442</v>
      </c>
      <c r="P47" s="1">
        <v>44873.511759259258</v>
      </c>
      <c r="Q47">
        <v>429</v>
      </c>
      <c r="R47">
        <v>311</v>
      </c>
      <c r="S47" t="b">
        <v>0</v>
      </c>
      <c r="T47" t="s">
        <v>93</v>
      </c>
      <c r="U47" t="b">
        <v>1</v>
      </c>
      <c r="V47" t="s">
        <v>94</v>
      </c>
      <c r="W47" s="1">
        <v>44873.504918981482</v>
      </c>
      <c r="X47">
        <v>148</v>
      </c>
      <c r="Y47">
        <v>37</v>
      </c>
      <c r="Z47">
        <v>0</v>
      </c>
      <c r="AA47">
        <v>37</v>
      </c>
      <c r="AB47">
        <v>0</v>
      </c>
      <c r="AC47">
        <v>3</v>
      </c>
      <c r="AD47">
        <v>7</v>
      </c>
      <c r="AE47">
        <v>0</v>
      </c>
      <c r="AF47">
        <v>0</v>
      </c>
      <c r="AG47">
        <v>0</v>
      </c>
      <c r="AH47" t="s">
        <v>95</v>
      </c>
      <c r="AI47" s="1">
        <v>44873.511759259258</v>
      </c>
      <c r="AJ47">
        <v>163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7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194</v>
      </c>
      <c r="BG47">
        <v>12</v>
      </c>
      <c r="BH47" t="s">
        <v>97</v>
      </c>
    </row>
    <row r="48" spans="1:60">
      <c r="A48" t="s">
        <v>205</v>
      </c>
      <c r="B48" t="s">
        <v>85</v>
      </c>
      <c r="C48" t="s">
        <v>117</v>
      </c>
      <c r="D48" t="s">
        <v>87</v>
      </c>
      <c r="E48" s="2">
        <f>HYPERLINK("capsilon://?command=openfolder&amp;siteaddress=fidelity.emaiq-na2.net&amp;folderid=FX878202D1-0126-C129-91CD-2CAAFF80A683","FX220915")</f>
        <v>0</v>
      </c>
      <c r="F48" t="s">
        <v>19</v>
      </c>
      <c r="G48" t="s">
        <v>19</v>
      </c>
      <c r="H48" t="s">
        <v>88</v>
      </c>
      <c r="I48" t="s">
        <v>142</v>
      </c>
      <c r="J48">
        <v>44</v>
      </c>
      <c r="K48" t="s">
        <v>90</v>
      </c>
      <c r="L48" t="s">
        <v>91</v>
      </c>
      <c r="M48" t="s">
        <v>92</v>
      </c>
      <c r="N48">
        <v>2</v>
      </c>
      <c r="O48" s="1">
        <v>44866.447962962964</v>
      </c>
      <c r="P48" s="1">
        <v>44866.454675925925</v>
      </c>
      <c r="Q48">
        <v>476</v>
      </c>
      <c r="R48">
        <v>104</v>
      </c>
      <c r="S48" t="b">
        <v>0</v>
      </c>
      <c r="T48" t="s">
        <v>93</v>
      </c>
      <c r="U48" t="b">
        <v>1</v>
      </c>
      <c r="V48" t="s">
        <v>119</v>
      </c>
      <c r="W48" s="1">
        <v>44866.44835648148</v>
      </c>
      <c r="X48">
        <v>32</v>
      </c>
      <c r="Y48">
        <v>37</v>
      </c>
      <c r="Z48">
        <v>0</v>
      </c>
      <c r="AA48">
        <v>37</v>
      </c>
      <c r="AB48">
        <v>0</v>
      </c>
      <c r="AC48">
        <v>5</v>
      </c>
      <c r="AD48">
        <v>7</v>
      </c>
      <c r="AE48">
        <v>0</v>
      </c>
      <c r="AF48">
        <v>0</v>
      </c>
      <c r="AG48">
        <v>0</v>
      </c>
      <c r="AH48" t="s">
        <v>124</v>
      </c>
      <c r="AI48" s="1">
        <v>44866.454675925925</v>
      </c>
      <c r="AJ48">
        <v>72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120</v>
      </c>
      <c r="BG48">
        <v>9</v>
      </c>
      <c r="BH48" t="s">
        <v>97</v>
      </c>
    </row>
    <row r="49" spans="1:60">
      <c r="A49" t="s">
        <v>206</v>
      </c>
      <c r="B49" t="s">
        <v>85</v>
      </c>
      <c r="C49" t="s">
        <v>165</v>
      </c>
      <c r="D49" t="s">
        <v>87</v>
      </c>
      <c r="E49" s="2">
        <f>HYPERLINK("capsilon://?command=openfolder&amp;siteaddress=fidelity.emaiq-na2.net&amp;folderid=FXF3F87E64-86A8-4EBD-8965-EBCA8D81A1F0","FX221067")</f>
        <v>0</v>
      </c>
      <c r="F49" t="s">
        <v>19</v>
      </c>
      <c r="G49" t="s">
        <v>19</v>
      </c>
      <c r="H49" t="s">
        <v>88</v>
      </c>
      <c r="I49" t="s">
        <v>207</v>
      </c>
      <c r="J49">
        <v>44</v>
      </c>
      <c r="K49" t="s">
        <v>90</v>
      </c>
      <c r="L49" t="s">
        <v>91</v>
      </c>
      <c r="M49" t="s">
        <v>92</v>
      </c>
      <c r="N49">
        <v>1</v>
      </c>
      <c r="O49" s="1">
        <v>44873.644826388889</v>
      </c>
      <c r="P49" s="1">
        <v>44873.672060185185</v>
      </c>
      <c r="Q49">
        <v>1994</v>
      </c>
      <c r="R49">
        <v>359</v>
      </c>
      <c r="S49" t="b">
        <v>0</v>
      </c>
      <c r="T49" t="s">
        <v>93</v>
      </c>
      <c r="U49" t="b">
        <v>0</v>
      </c>
      <c r="V49" t="s">
        <v>94</v>
      </c>
      <c r="W49" s="1">
        <v>44873.672060185185</v>
      </c>
      <c r="X49">
        <v>359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44</v>
      </c>
      <c r="AE49">
        <v>37</v>
      </c>
      <c r="AF49">
        <v>0</v>
      </c>
      <c r="AG49">
        <v>2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194</v>
      </c>
      <c r="BG49">
        <v>39</v>
      </c>
      <c r="BH49" t="s">
        <v>97</v>
      </c>
    </row>
    <row r="50" spans="1:60">
      <c r="A50" t="s">
        <v>208</v>
      </c>
      <c r="B50" t="s">
        <v>85</v>
      </c>
      <c r="C50" t="s">
        <v>165</v>
      </c>
      <c r="D50" t="s">
        <v>87</v>
      </c>
      <c r="E50" s="2">
        <f>HYPERLINK("capsilon://?command=openfolder&amp;siteaddress=fidelity.emaiq-na2.net&amp;folderid=FXF3F87E64-86A8-4EBD-8965-EBCA8D81A1F0","FX221067")</f>
        <v>0</v>
      </c>
      <c r="F50" t="s">
        <v>19</v>
      </c>
      <c r="G50" t="s">
        <v>19</v>
      </c>
      <c r="H50" t="s">
        <v>88</v>
      </c>
      <c r="I50" t="s">
        <v>207</v>
      </c>
      <c r="J50">
        <v>88</v>
      </c>
      <c r="K50" t="s">
        <v>90</v>
      </c>
      <c r="L50" t="s">
        <v>91</v>
      </c>
      <c r="M50" t="s">
        <v>92</v>
      </c>
      <c r="N50">
        <v>2</v>
      </c>
      <c r="O50" s="1">
        <v>44873.672754629632</v>
      </c>
      <c r="P50" s="1">
        <v>44873.684432870374</v>
      </c>
      <c r="Q50">
        <v>487</v>
      </c>
      <c r="R50">
        <v>522</v>
      </c>
      <c r="S50" t="b">
        <v>0</v>
      </c>
      <c r="T50" t="s">
        <v>93</v>
      </c>
      <c r="U50" t="b">
        <v>1</v>
      </c>
      <c r="V50" t="s">
        <v>94</v>
      </c>
      <c r="W50" s="1">
        <v>44873.678657407407</v>
      </c>
      <c r="X50">
        <v>156</v>
      </c>
      <c r="Y50">
        <v>74</v>
      </c>
      <c r="Z50">
        <v>0</v>
      </c>
      <c r="AA50">
        <v>74</v>
      </c>
      <c r="AB50">
        <v>0</v>
      </c>
      <c r="AC50">
        <v>17</v>
      </c>
      <c r="AD50">
        <v>14</v>
      </c>
      <c r="AE50">
        <v>0</v>
      </c>
      <c r="AF50">
        <v>0</v>
      </c>
      <c r="AG50">
        <v>0</v>
      </c>
      <c r="AH50" t="s">
        <v>95</v>
      </c>
      <c r="AI50" s="1">
        <v>44873.684432870374</v>
      </c>
      <c r="AJ50">
        <v>366</v>
      </c>
      <c r="AK50">
        <v>3</v>
      </c>
      <c r="AL50">
        <v>0</v>
      </c>
      <c r="AM50">
        <v>3</v>
      </c>
      <c r="AN50">
        <v>0</v>
      </c>
      <c r="AO50">
        <v>1</v>
      </c>
      <c r="AP50">
        <v>11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194</v>
      </c>
      <c r="BG50">
        <v>16</v>
      </c>
      <c r="BH50" t="s">
        <v>97</v>
      </c>
    </row>
    <row r="51" spans="1:60">
      <c r="A51" t="s">
        <v>209</v>
      </c>
      <c r="B51" t="s">
        <v>85</v>
      </c>
      <c r="C51" t="s">
        <v>210</v>
      </c>
      <c r="D51" t="s">
        <v>87</v>
      </c>
      <c r="E51" s="2">
        <f>HYPERLINK("capsilon://?command=openfolder&amp;siteaddress=fidelity.emaiq-na2.net&amp;folderid=FXAC40D699-144E-2CCD-4FC3-1A432F713D85","FX220939")</f>
        <v>0</v>
      </c>
      <c r="F51" t="s">
        <v>19</v>
      </c>
      <c r="G51" t="s">
        <v>19</v>
      </c>
      <c r="H51" t="s">
        <v>88</v>
      </c>
      <c r="I51" t="s">
        <v>211</v>
      </c>
      <c r="J51">
        <v>0</v>
      </c>
      <c r="K51" t="s">
        <v>90</v>
      </c>
      <c r="L51" t="s">
        <v>91</v>
      </c>
      <c r="M51" t="s">
        <v>92</v>
      </c>
      <c r="N51">
        <v>2</v>
      </c>
      <c r="O51" s="1">
        <v>44873.693495370368</v>
      </c>
      <c r="P51" s="1">
        <v>44873.707303240742</v>
      </c>
      <c r="Q51">
        <v>1124</v>
      </c>
      <c r="R51">
        <v>69</v>
      </c>
      <c r="S51" t="b">
        <v>0</v>
      </c>
      <c r="T51" t="s">
        <v>93</v>
      </c>
      <c r="U51" t="b">
        <v>0</v>
      </c>
      <c r="V51" t="s">
        <v>94</v>
      </c>
      <c r="W51" s="1">
        <v>44873.69809027778</v>
      </c>
      <c r="X51">
        <v>44</v>
      </c>
      <c r="Y51">
        <v>0</v>
      </c>
      <c r="Z51">
        <v>0</v>
      </c>
      <c r="AA51">
        <v>0</v>
      </c>
      <c r="AB51">
        <v>16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95</v>
      </c>
      <c r="AI51" s="1">
        <v>44873.707303240742</v>
      </c>
      <c r="AJ51">
        <v>25</v>
      </c>
      <c r="AK51">
        <v>0</v>
      </c>
      <c r="AL51">
        <v>0</v>
      </c>
      <c r="AM51">
        <v>0</v>
      </c>
      <c r="AN51">
        <v>16</v>
      </c>
      <c r="AO51">
        <v>0</v>
      </c>
      <c r="AP51">
        <v>0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194</v>
      </c>
      <c r="BG51">
        <v>19</v>
      </c>
      <c r="BH51" t="s">
        <v>97</v>
      </c>
    </row>
    <row r="52" spans="1:60">
      <c r="A52" t="s">
        <v>212</v>
      </c>
      <c r="B52" t="s">
        <v>85</v>
      </c>
      <c r="C52" t="s">
        <v>210</v>
      </c>
      <c r="D52" t="s">
        <v>87</v>
      </c>
      <c r="E52" s="2">
        <f>HYPERLINK("capsilon://?command=openfolder&amp;siteaddress=fidelity.emaiq-na2.net&amp;folderid=FXAC40D699-144E-2CCD-4FC3-1A432F713D85","FX220939")</f>
        <v>0</v>
      </c>
      <c r="F52" t="s">
        <v>19</v>
      </c>
      <c r="G52" t="s">
        <v>19</v>
      </c>
      <c r="H52" t="s">
        <v>88</v>
      </c>
      <c r="I52" t="s">
        <v>213</v>
      </c>
      <c r="J52">
        <v>0</v>
      </c>
      <c r="K52" t="s">
        <v>90</v>
      </c>
      <c r="L52" t="s">
        <v>91</v>
      </c>
      <c r="M52" t="s">
        <v>92</v>
      </c>
      <c r="N52">
        <v>2</v>
      </c>
      <c r="O52" s="1">
        <v>44873.697754629633</v>
      </c>
      <c r="P52" s="1">
        <v>44873.707800925928</v>
      </c>
      <c r="Q52">
        <v>803</v>
      </c>
      <c r="R52">
        <v>65</v>
      </c>
      <c r="S52" t="b">
        <v>0</v>
      </c>
      <c r="T52" t="s">
        <v>93</v>
      </c>
      <c r="U52" t="b">
        <v>0</v>
      </c>
      <c r="V52" t="s">
        <v>94</v>
      </c>
      <c r="W52" s="1">
        <v>44873.698344907411</v>
      </c>
      <c r="X52">
        <v>22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95</v>
      </c>
      <c r="AI52" s="1">
        <v>44873.707800925928</v>
      </c>
      <c r="AJ52">
        <v>43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194</v>
      </c>
      <c r="BG52">
        <v>14</v>
      </c>
      <c r="BH52" t="s">
        <v>97</v>
      </c>
    </row>
    <row r="53" spans="1:60">
      <c r="A53" t="s">
        <v>214</v>
      </c>
      <c r="B53" t="s">
        <v>85</v>
      </c>
      <c r="C53" t="s">
        <v>187</v>
      </c>
      <c r="D53" t="s">
        <v>87</v>
      </c>
      <c r="E53" s="2">
        <f>HYPERLINK("capsilon://?command=openfolder&amp;siteaddress=fidelity.emaiq-na2.net&amp;folderid=FXF9E594BC-8760-ED16-C597-76BDC042BCA8","FX221051")</f>
        <v>0</v>
      </c>
      <c r="F53" t="s">
        <v>19</v>
      </c>
      <c r="G53" t="s">
        <v>19</v>
      </c>
      <c r="H53" t="s">
        <v>88</v>
      </c>
      <c r="I53" t="s">
        <v>215</v>
      </c>
      <c r="J53">
        <v>24</v>
      </c>
      <c r="K53" t="s">
        <v>90</v>
      </c>
      <c r="L53" t="s">
        <v>91</v>
      </c>
      <c r="M53" t="s">
        <v>92</v>
      </c>
      <c r="N53">
        <v>2</v>
      </c>
      <c r="O53" s="1">
        <v>44873.70108796296</v>
      </c>
      <c r="P53" s="1">
        <v>44873.723194444443</v>
      </c>
      <c r="Q53">
        <v>1020</v>
      </c>
      <c r="R53">
        <v>890</v>
      </c>
      <c r="S53" t="b">
        <v>0</v>
      </c>
      <c r="T53" t="s">
        <v>93</v>
      </c>
      <c r="U53" t="b">
        <v>0</v>
      </c>
      <c r="V53" t="s">
        <v>94</v>
      </c>
      <c r="W53" s="1">
        <v>44873.710428240738</v>
      </c>
      <c r="X53">
        <v>748</v>
      </c>
      <c r="Y53">
        <v>17</v>
      </c>
      <c r="Z53">
        <v>0</v>
      </c>
      <c r="AA53">
        <v>17</v>
      </c>
      <c r="AB53">
        <v>0</v>
      </c>
      <c r="AC53">
        <v>10</v>
      </c>
      <c r="AD53">
        <v>7</v>
      </c>
      <c r="AE53">
        <v>0</v>
      </c>
      <c r="AF53">
        <v>0</v>
      </c>
      <c r="AG53">
        <v>0</v>
      </c>
      <c r="AH53" t="s">
        <v>95</v>
      </c>
      <c r="AI53" s="1">
        <v>44873.723194444443</v>
      </c>
      <c r="AJ53">
        <v>142</v>
      </c>
      <c r="AK53">
        <v>4</v>
      </c>
      <c r="AL53">
        <v>0</v>
      </c>
      <c r="AM53">
        <v>4</v>
      </c>
      <c r="AN53">
        <v>0</v>
      </c>
      <c r="AO53">
        <v>2</v>
      </c>
      <c r="AP53">
        <v>3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194</v>
      </c>
      <c r="BG53">
        <v>31</v>
      </c>
      <c r="BH53" t="s">
        <v>97</v>
      </c>
    </row>
    <row r="54" spans="1:60">
      <c r="A54" t="s">
        <v>216</v>
      </c>
      <c r="B54" t="s">
        <v>85</v>
      </c>
      <c r="C54" t="s">
        <v>217</v>
      </c>
      <c r="D54" t="s">
        <v>87</v>
      </c>
      <c r="E54" s="2">
        <f>HYPERLINK("capsilon://?command=openfolder&amp;siteaddress=fidelity.emaiq-na2.net&amp;folderid=FXC097ECBA-A518-A847-B78E-0B523468EDBC","FX221055")</f>
        <v>0</v>
      </c>
      <c r="F54" t="s">
        <v>19</v>
      </c>
      <c r="G54" t="s">
        <v>19</v>
      </c>
      <c r="H54" t="s">
        <v>88</v>
      </c>
      <c r="I54" t="s">
        <v>218</v>
      </c>
      <c r="J54">
        <v>21</v>
      </c>
      <c r="K54" t="s">
        <v>90</v>
      </c>
      <c r="L54" t="s">
        <v>91</v>
      </c>
      <c r="M54" t="s">
        <v>92</v>
      </c>
      <c r="N54">
        <v>2</v>
      </c>
      <c r="O54" s="1">
        <v>44873.728275462963</v>
      </c>
      <c r="P54" s="1">
        <v>44873.786087962966</v>
      </c>
      <c r="Q54">
        <v>4541</v>
      </c>
      <c r="R54">
        <v>454</v>
      </c>
      <c r="S54" t="b">
        <v>0</v>
      </c>
      <c r="T54" t="s">
        <v>93</v>
      </c>
      <c r="U54" t="b">
        <v>0</v>
      </c>
      <c r="V54" t="s">
        <v>94</v>
      </c>
      <c r="W54" s="1">
        <v>44873.784189814818</v>
      </c>
      <c r="X54">
        <v>303</v>
      </c>
      <c r="Y54">
        <v>16</v>
      </c>
      <c r="Z54">
        <v>0</v>
      </c>
      <c r="AA54">
        <v>16</v>
      </c>
      <c r="AB54">
        <v>0</v>
      </c>
      <c r="AC54">
        <v>9</v>
      </c>
      <c r="AD54">
        <v>5</v>
      </c>
      <c r="AE54">
        <v>0</v>
      </c>
      <c r="AF54">
        <v>0</v>
      </c>
      <c r="AG54">
        <v>0</v>
      </c>
      <c r="AH54" t="s">
        <v>95</v>
      </c>
      <c r="AI54" s="1">
        <v>44873.786087962966</v>
      </c>
      <c r="AJ54">
        <v>151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194</v>
      </c>
      <c r="BG54">
        <v>83</v>
      </c>
      <c r="BH54" t="s">
        <v>97</v>
      </c>
    </row>
    <row r="55" spans="1:60">
      <c r="A55" t="s">
        <v>219</v>
      </c>
      <c r="B55" t="s">
        <v>85</v>
      </c>
      <c r="C55" t="s">
        <v>86</v>
      </c>
      <c r="D55" t="s">
        <v>87</v>
      </c>
      <c r="E55" s="2">
        <f>HYPERLINK("capsilon://?command=openfolder&amp;siteaddress=fidelity.emaiq-na2.net&amp;folderid=FXFF10BA11-3D8C-5751-B0C0-828C63C5A349","FX221046")</f>
        <v>0</v>
      </c>
      <c r="F55" t="s">
        <v>19</v>
      </c>
      <c r="G55" t="s">
        <v>19</v>
      </c>
      <c r="H55" t="s">
        <v>88</v>
      </c>
      <c r="I55" t="s">
        <v>220</v>
      </c>
      <c r="J55">
        <v>67</v>
      </c>
      <c r="K55" t="s">
        <v>90</v>
      </c>
      <c r="L55" t="s">
        <v>91</v>
      </c>
      <c r="M55" t="s">
        <v>92</v>
      </c>
      <c r="N55">
        <v>2</v>
      </c>
      <c r="O55" s="1">
        <v>44874.425798611112</v>
      </c>
      <c r="P55" s="1">
        <v>44874.436342592591</v>
      </c>
      <c r="Q55">
        <v>478</v>
      </c>
      <c r="R55">
        <v>433</v>
      </c>
      <c r="S55" t="b">
        <v>0</v>
      </c>
      <c r="T55" t="s">
        <v>93</v>
      </c>
      <c r="U55" t="b">
        <v>0</v>
      </c>
      <c r="V55" t="s">
        <v>119</v>
      </c>
      <c r="W55" s="1">
        <v>44874.432719907411</v>
      </c>
      <c r="X55">
        <v>177</v>
      </c>
      <c r="Y55">
        <v>52</v>
      </c>
      <c r="Z55">
        <v>0</v>
      </c>
      <c r="AA55">
        <v>52</v>
      </c>
      <c r="AB55">
        <v>0</v>
      </c>
      <c r="AC55">
        <v>6</v>
      </c>
      <c r="AD55">
        <v>15</v>
      </c>
      <c r="AE55">
        <v>0</v>
      </c>
      <c r="AF55">
        <v>0</v>
      </c>
      <c r="AG55">
        <v>0</v>
      </c>
      <c r="AH55" t="s">
        <v>124</v>
      </c>
      <c r="AI55" s="1">
        <v>44874.436342592591</v>
      </c>
      <c r="AJ55">
        <v>177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15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221</v>
      </c>
      <c r="BG55">
        <v>15</v>
      </c>
      <c r="BH55" t="s">
        <v>97</v>
      </c>
    </row>
    <row r="56" spans="1:60">
      <c r="A56" t="s">
        <v>222</v>
      </c>
      <c r="B56" t="s">
        <v>85</v>
      </c>
      <c r="C56" t="s">
        <v>146</v>
      </c>
      <c r="D56" t="s">
        <v>87</v>
      </c>
      <c r="E56" s="2">
        <f>HYPERLINK("capsilon://?command=openfolder&amp;siteaddress=fidelity.emaiq-na2.net&amp;folderid=FXA994DF62-C67E-BE56-152F-72C6EFF1144A","FX221031")</f>
        <v>0</v>
      </c>
      <c r="F56" t="s">
        <v>19</v>
      </c>
      <c r="G56" t="s">
        <v>19</v>
      </c>
      <c r="H56" t="s">
        <v>88</v>
      </c>
      <c r="I56" t="s">
        <v>223</v>
      </c>
      <c r="J56">
        <v>0</v>
      </c>
      <c r="K56" t="s">
        <v>90</v>
      </c>
      <c r="L56" t="s">
        <v>91</v>
      </c>
      <c r="M56" t="s">
        <v>92</v>
      </c>
      <c r="N56">
        <v>2</v>
      </c>
      <c r="O56" s="1">
        <v>44874.464918981481</v>
      </c>
      <c r="P56" s="1">
        <v>44874.496678240743</v>
      </c>
      <c r="Q56">
        <v>2472</v>
      </c>
      <c r="R56">
        <v>272</v>
      </c>
      <c r="S56" t="b">
        <v>0</v>
      </c>
      <c r="T56" t="s">
        <v>93</v>
      </c>
      <c r="U56" t="b">
        <v>0</v>
      </c>
      <c r="V56" t="s">
        <v>94</v>
      </c>
      <c r="W56" s="1">
        <v>44874.490416666667</v>
      </c>
      <c r="X56">
        <v>56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95</v>
      </c>
      <c r="AI56" s="1">
        <v>44874.496678240743</v>
      </c>
      <c r="AJ56">
        <v>10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221</v>
      </c>
      <c r="BG56">
        <v>45</v>
      </c>
      <c r="BH56" t="s">
        <v>97</v>
      </c>
    </row>
    <row r="57" spans="1:60">
      <c r="A57" t="s">
        <v>224</v>
      </c>
      <c r="B57" t="s">
        <v>85</v>
      </c>
      <c r="C57" t="s">
        <v>225</v>
      </c>
      <c r="D57" t="s">
        <v>87</v>
      </c>
      <c r="E57" s="2">
        <f>HYPERLINK("capsilon://?command=openfolder&amp;siteaddress=fidelity.emaiq-na2.net&amp;folderid=FX226A7A9B-2C26-4B2D-7D78-3E8F047B4639","FX221027")</f>
        <v>0</v>
      </c>
      <c r="F57" t="s">
        <v>19</v>
      </c>
      <c r="G57" t="s">
        <v>19</v>
      </c>
      <c r="H57" t="s">
        <v>88</v>
      </c>
      <c r="I57" t="s">
        <v>226</v>
      </c>
      <c r="J57">
        <v>0</v>
      </c>
      <c r="K57" t="s">
        <v>90</v>
      </c>
      <c r="L57" t="s">
        <v>91</v>
      </c>
      <c r="M57" t="s">
        <v>92</v>
      </c>
      <c r="N57">
        <v>2</v>
      </c>
      <c r="O57" s="1">
        <v>44874.517233796294</v>
      </c>
      <c r="P57" s="1">
        <v>44874.568113425928</v>
      </c>
      <c r="Q57">
        <v>4350</v>
      </c>
      <c r="R57">
        <v>46</v>
      </c>
      <c r="S57" t="b">
        <v>0</v>
      </c>
      <c r="T57" t="s">
        <v>93</v>
      </c>
      <c r="U57" t="b">
        <v>0</v>
      </c>
      <c r="V57" t="s">
        <v>94</v>
      </c>
      <c r="W57" s="1">
        <v>44874.560381944444</v>
      </c>
      <c r="X57">
        <v>20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95</v>
      </c>
      <c r="AI57" s="1">
        <v>44874.568113425928</v>
      </c>
      <c r="AJ57">
        <v>26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221</v>
      </c>
      <c r="BG57">
        <v>73</v>
      </c>
      <c r="BH57" t="s">
        <v>97</v>
      </c>
    </row>
    <row r="58" spans="1:60">
      <c r="A58" t="s">
        <v>227</v>
      </c>
      <c r="B58" t="s">
        <v>85</v>
      </c>
      <c r="C58" t="s">
        <v>228</v>
      </c>
      <c r="D58" t="s">
        <v>87</v>
      </c>
      <c r="E58" s="2">
        <f>HYPERLINK("capsilon://?command=openfolder&amp;siteaddress=fidelity.emaiq-na2.net&amp;folderid=FXF7AA88D7-0C84-1100-3F82-DFD22C8477D4","FX221118")</f>
        <v>0</v>
      </c>
      <c r="F58" t="s">
        <v>19</v>
      </c>
      <c r="G58" t="s">
        <v>19</v>
      </c>
      <c r="H58" t="s">
        <v>88</v>
      </c>
      <c r="I58" t="s">
        <v>229</v>
      </c>
      <c r="J58">
        <v>28</v>
      </c>
      <c r="K58" t="s">
        <v>90</v>
      </c>
      <c r="L58" t="s">
        <v>91</v>
      </c>
      <c r="M58" t="s">
        <v>92</v>
      </c>
      <c r="N58">
        <v>2</v>
      </c>
      <c r="O58" s="1">
        <v>44874.573148148149</v>
      </c>
      <c r="P58" s="1">
        <v>44874.685023148151</v>
      </c>
      <c r="Q58">
        <v>9190</v>
      </c>
      <c r="R58">
        <v>476</v>
      </c>
      <c r="S58" t="b">
        <v>0</v>
      </c>
      <c r="T58" t="s">
        <v>93</v>
      </c>
      <c r="U58" t="b">
        <v>0</v>
      </c>
      <c r="V58" t="s">
        <v>94</v>
      </c>
      <c r="W58" s="1">
        <v>44874.671851851854</v>
      </c>
      <c r="X58">
        <v>364</v>
      </c>
      <c r="Y58">
        <v>21</v>
      </c>
      <c r="Z58">
        <v>0</v>
      </c>
      <c r="AA58">
        <v>21</v>
      </c>
      <c r="AB58">
        <v>0</v>
      </c>
      <c r="AC58">
        <v>18</v>
      </c>
      <c r="AD58">
        <v>7</v>
      </c>
      <c r="AE58">
        <v>0</v>
      </c>
      <c r="AF58">
        <v>0</v>
      </c>
      <c r="AG58">
        <v>0</v>
      </c>
      <c r="AH58" t="s">
        <v>95</v>
      </c>
      <c r="AI58" s="1">
        <v>44874.685023148151</v>
      </c>
      <c r="AJ58">
        <v>112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221</v>
      </c>
      <c r="BG58">
        <v>161</v>
      </c>
      <c r="BH58" t="s">
        <v>97</v>
      </c>
    </row>
    <row r="59" spans="1:60">
      <c r="A59" t="s">
        <v>230</v>
      </c>
      <c r="B59" t="s">
        <v>85</v>
      </c>
      <c r="C59" t="s">
        <v>228</v>
      </c>
      <c r="D59" t="s">
        <v>87</v>
      </c>
      <c r="E59" s="2">
        <f>HYPERLINK("capsilon://?command=openfolder&amp;siteaddress=fidelity.emaiq-na2.net&amp;folderid=FXF7AA88D7-0C84-1100-3F82-DFD22C8477D4","FX221118")</f>
        <v>0</v>
      </c>
      <c r="F59" t="s">
        <v>19</v>
      </c>
      <c r="G59" t="s">
        <v>19</v>
      </c>
      <c r="H59" t="s">
        <v>88</v>
      </c>
      <c r="I59" t="s">
        <v>231</v>
      </c>
      <c r="J59">
        <v>28</v>
      </c>
      <c r="K59" t="s">
        <v>90</v>
      </c>
      <c r="L59" t="s">
        <v>91</v>
      </c>
      <c r="M59" t="s">
        <v>92</v>
      </c>
      <c r="N59">
        <v>2</v>
      </c>
      <c r="O59" s="1">
        <v>44874.57340277778</v>
      </c>
      <c r="P59" s="1">
        <v>44874.686701388891</v>
      </c>
      <c r="Q59">
        <v>9475</v>
      </c>
      <c r="R59">
        <v>314</v>
      </c>
      <c r="S59" t="b">
        <v>0</v>
      </c>
      <c r="T59" t="s">
        <v>93</v>
      </c>
      <c r="U59" t="b">
        <v>0</v>
      </c>
      <c r="V59" t="s">
        <v>94</v>
      </c>
      <c r="W59" s="1">
        <v>44874.673831018517</v>
      </c>
      <c r="X59">
        <v>170</v>
      </c>
      <c r="Y59">
        <v>21</v>
      </c>
      <c r="Z59">
        <v>0</v>
      </c>
      <c r="AA59">
        <v>21</v>
      </c>
      <c r="AB59">
        <v>0</v>
      </c>
      <c r="AC59">
        <v>16</v>
      </c>
      <c r="AD59">
        <v>7</v>
      </c>
      <c r="AE59">
        <v>0</v>
      </c>
      <c r="AF59">
        <v>0</v>
      </c>
      <c r="AG59">
        <v>0</v>
      </c>
      <c r="AH59" t="s">
        <v>95</v>
      </c>
      <c r="AI59" s="1">
        <v>44874.686701388891</v>
      </c>
      <c r="AJ59">
        <v>144</v>
      </c>
      <c r="AK59">
        <v>3</v>
      </c>
      <c r="AL59">
        <v>0</v>
      </c>
      <c r="AM59">
        <v>3</v>
      </c>
      <c r="AN59">
        <v>0</v>
      </c>
      <c r="AO59">
        <v>2</v>
      </c>
      <c r="AP59">
        <v>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221</v>
      </c>
      <c r="BG59">
        <v>163</v>
      </c>
      <c r="BH59" t="s">
        <v>97</v>
      </c>
    </row>
    <row r="60" spans="1:60">
      <c r="A60" t="s">
        <v>232</v>
      </c>
      <c r="B60" t="s">
        <v>85</v>
      </c>
      <c r="C60" t="s">
        <v>129</v>
      </c>
      <c r="D60" t="s">
        <v>87</v>
      </c>
      <c r="E60" s="2">
        <f>HYPERLINK("capsilon://?command=openfolder&amp;siteaddress=fidelity.emaiq-na2.net&amp;folderid=FX021E6087-DC0A-A1F7-9963-64128B121ED2","FX220968")</f>
        <v>0</v>
      </c>
      <c r="F60" t="s">
        <v>19</v>
      </c>
      <c r="G60" t="s">
        <v>19</v>
      </c>
      <c r="H60" t="s">
        <v>88</v>
      </c>
      <c r="I60" t="s">
        <v>233</v>
      </c>
      <c r="J60">
        <v>0</v>
      </c>
      <c r="K60" t="s">
        <v>90</v>
      </c>
      <c r="L60" t="s">
        <v>91</v>
      </c>
      <c r="M60" t="s">
        <v>92</v>
      </c>
      <c r="N60">
        <v>2</v>
      </c>
      <c r="O60" s="1">
        <v>44866.458321759259</v>
      </c>
      <c r="P60" s="1">
        <v>44866.468182870369</v>
      </c>
      <c r="Q60">
        <v>820</v>
      </c>
      <c r="R60">
        <v>32</v>
      </c>
      <c r="S60" t="b">
        <v>0</v>
      </c>
      <c r="T60" t="s">
        <v>93</v>
      </c>
      <c r="U60" t="b">
        <v>0</v>
      </c>
      <c r="V60" t="s">
        <v>234</v>
      </c>
      <c r="W60" s="1">
        <v>44866.467083333337</v>
      </c>
      <c r="X60">
        <v>24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124</v>
      </c>
      <c r="AI60" s="1">
        <v>44866.468182870369</v>
      </c>
      <c r="AJ60">
        <v>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120</v>
      </c>
      <c r="BG60">
        <v>14</v>
      </c>
      <c r="BH60" t="s">
        <v>97</v>
      </c>
    </row>
    <row r="61" spans="1:60">
      <c r="A61" t="s">
        <v>235</v>
      </c>
      <c r="B61" t="s">
        <v>85</v>
      </c>
      <c r="C61" t="s">
        <v>236</v>
      </c>
      <c r="D61" t="s">
        <v>87</v>
      </c>
      <c r="E61" s="2">
        <f>HYPERLINK("capsilon://?command=openfolder&amp;siteaddress=fidelity.emaiq-na2.net&amp;folderid=FX934F29E9-FC09-3B4D-9848-1484699BEC65","FX22115")</f>
        <v>0</v>
      </c>
      <c r="F61" t="s">
        <v>19</v>
      </c>
      <c r="G61" t="s">
        <v>19</v>
      </c>
      <c r="H61" t="s">
        <v>88</v>
      </c>
      <c r="I61" t="s">
        <v>237</v>
      </c>
      <c r="J61">
        <v>44</v>
      </c>
      <c r="K61" t="s">
        <v>90</v>
      </c>
      <c r="L61" t="s">
        <v>91</v>
      </c>
      <c r="M61" t="s">
        <v>92</v>
      </c>
      <c r="N61">
        <v>2</v>
      </c>
      <c r="O61" s="1">
        <v>44874.584722222222</v>
      </c>
      <c r="P61" s="1">
        <v>44874.688159722224</v>
      </c>
      <c r="Q61">
        <v>8756</v>
      </c>
      <c r="R61">
        <v>181</v>
      </c>
      <c r="S61" t="b">
        <v>0</v>
      </c>
      <c r="T61" t="s">
        <v>93</v>
      </c>
      <c r="U61" t="b">
        <v>0</v>
      </c>
      <c r="V61" t="s">
        <v>94</v>
      </c>
      <c r="W61" s="1">
        <v>44874.674490740741</v>
      </c>
      <c r="X61">
        <v>56</v>
      </c>
      <c r="Y61">
        <v>37</v>
      </c>
      <c r="Z61">
        <v>0</v>
      </c>
      <c r="AA61">
        <v>37</v>
      </c>
      <c r="AB61">
        <v>0</v>
      </c>
      <c r="AC61">
        <v>3</v>
      </c>
      <c r="AD61">
        <v>7</v>
      </c>
      <c r="AE61">
        <v>0</v>
      </c>
      <c r="AF61">
        <v>0</v>
      </c>
      <c r="AG61">
        <v>0</v>
      </c>
      <c r="AH61" t="s">
        <v>95</v>
      </c>
      <c r="AI61" s="1">
        <v>44874.688159722224</v>
      </c>
      <c r="AJ61">
        <v>125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221</v>
      </c>
      <c r="BG61">
        <v>148</v>
      </c>
      <c r="BH61" t="s">
        <v>97</v>
      </c>
    </row>
    <row r="62" spans="1:60">
      <c r="A62" t="s">
        <v>238</v>
      </c>
      <c r="B62" t="s">
        <v>85</v>
      </c>
      <c r="C62" t="s">
        <v>228</v>
      </c>
      <c r="D62" t="s">
        <v>87</v>
      </c>
      <c r="E62" s="2">
        <f>HYPERLINK("capsilon://?command=openfolder&amp;siteaddress=fidelity.emaiq-na2.net&amp;folderid=FXF7AA88D7-0C84-1100-3F82-DFD22C8477D4","FX221118")</f>
        <v>0</v>
      </c>
      <c r="F62" t="s">
        <v>19</v>
      </c>
      <c r="G62" t="s">
        <v>19</v>
      </c>
      <c r="H62" t="s">
        <v>88</v>
      </c>
      <c r="I62" t="s">
        <v>239</v>
      </c>
      <c r="J62">
        <v>75</v>
      </c>
      <c r="K62" t="s">
        <v>90</v>
      </c>
      <c r="L62" t="s">
        <v>91</v>
      </c>
      <c r="M62" t="s">
        <v>92</v>
      </c>
      <c r="N62">
        <v>2</v>
      </c>
      <c r="O62" s="1">
        <v>44874.589050925926</v>
      </c>
      <c r="P62" s="1">
        <v>44874.690925925926</v>
      </c>
      <c r="Q62">
        <v>8472</v>
      </c>
      <c r="R62">
        <v>330</v>
      </c>
      <c r="S62" t="b">
        <v>0</v>
      </c>
      <c r="T62" t="s">
        <v>93</v>
      </c>
      <c r="U62" t="b">
        <v>0</v>
      </c>
      <c r="V62" t="s">
        <v>94</v>
      </c>
      <c r="W62" s="1">
        <v>44874.675567129627</v>
      </c>
      <c r="X62">
        <v>92</v>
      </c>
      <c r="Y62">
        <v>67</v>
      </c>
      <c r="Z62">
        <v>0</v>
      </c>
      <c r="AA62">
        <v>67</v>
      </c>
      <c r="AB62">
        <v>0</v>
      </c>
      <c r="AC62">
        <v>8</v>
      </c>
      <c r="AD62">
        <v>8</v>
      </c>
      <c r="AE62">
        <v>0</v>
      </c>
      <c r="AF62">
        <v>0</v>
      </c>
      <c r="AG62">
        <v>0</v>
      </c>
      <c r="AH62" t="s">
        <v>95</v>
      </c>
      <c r="AI62" s="1">
        <v>44874.690925925926</v>
      </c>
      <c r="AJ62">
        <v>238</v>
      </c>
      <c r="AK62">
        <v>2</v>
      </c>
      <c r="AL62">
        <v>0</v>
      </c>
      <c r="AM62">
        <v>2</v>
      </c>
      <c r="AN62">
        <v>0</v>
      </c>
      <c r="AO62">
        <v>2</v>
      </c>
      <c r="AP62">
        <v>6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221</v>
      </c>
      <c r="BG62">
        <v>146</v>
      </c>
      <c r="BH62" t="s">
        <v>97</v>
      </c>
    </row>
    <row r="63" spans="1:60">
      <c r="A63" t="s">
        <v>240</v>
      </c>
      <c r="B63" t="s">
        <v>85</v>
      </c>
      <c r="C63" t="s">
        <v>241</v>
      </c>
      <c r="D63" t="s">
        <v>87</v>
      </c>
      <c r="E63" s="2">
        <f>HYPERLINK("capsilon://?command=openfolder&amp;siteaddress=fidelity.emaiq-na2.net&amp;folderid=FXD442437D-6164-4907-BFE2-227EC56309BC","FX221071")</f>
        <v>0</v>
      </c>
      <c r="F63" t="s">
        <v>19</v>
      </c>
      <c r="G63" t="s">
        <v>19</v>
      </c>
      <c r="H63" t="s">
        <v>88</v>
      </c>
      <c r="I63" t="s">
        <v>242</v>
      </c>
      <c r="J63">
        <v>28</v>
      </c>
      <c r="K63" t="s">
        <v>90</v>
      </c>
      <c r="L63" t="s">
        <v>91</v>
      </c>
      <c r="M63" t="s">
        <v>92</v>
      </c>
      <c r="N63">
        <v>2</v>
      </c>
      <c r="O63" s="1">
        <v>44874.623159722221</v>
      </c>
      <c r="P63" s="1">
        <v>44874.69253472222</v>
      </c>
      <c r="Q63">
        <v>5791</v>
      </c>
      <c r="R63">
        <v>203</v>
      </c>
      <c r="S63" t="b">
        <v>0</v>
      </c>
      <c r="T63" t="s">
        <v>93</v>
      </c>
      <c r="U63" t="b">
        <v>0</v>
      </c>
      <c r="V63" t="s">
        <v>94</v>
      </c>
      <c r="W63" s="1">
        <v>44874.676319444443</v>
      </c>
      <c r="X63">
        <v>64</v>
      </c>
      <c r="Y63">
        <v>21</v>
      </c>
      <c r="Z63">
        <v>0</v>
      </c>
      <c r="AA63">
        <v>21</v>
      </c>
      <c r="AB63">
        <v>0</v>
      </c>
      <c r="AC63">
        <v>2</v>
      </c>
      <c r="AD63">
        <v>7</v>
      </c>
      <c r="AE63">
        <v>0</v>
      </c>
      <c r="AF63">
        <v>0</v>
      </c>
      <c r="AG63">
        <v>0</v>
      </c>
      <c r="AH63" t="s">
        <v>95</v>
      </c>
      <c r="AI63" s="1">
        <v>44874.69253472222</v>
      </c>
      <c r="AJ63">
        <v>139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221</v>
      </c>
      <c r="BG63">
        <v>99</v>
      </c>
      <c r="BH63" t="s">
        <v>97</v>
      </c>
    </row>
    <row r="64" spans="1:60">
      <c r="A64" t="s">
        <v>243</v>
      </c>
      <c r="B64" t="s">
        <v>85</v>
      </c>
      <c r="C64" t="s">
        <v>241</v>
      </c>
      <c r="D64" t="s">
        <v>87</v>
      </c>
      <c r="E64" s="2">
        <f>HYPERLINK("capsilon://?command=openfolder&amp;siteaddress=fidelity.emaiq-na2.net&amp;folderid=FXD442437D-6164-4907-BFE2-227EC56309BC","FX221071")</f>
        <v>0</v>
      </c>
      <c r="F64" t="s">
        <v>19</v>
      </c>
      <c r="G64" t="s">
        <v>19</v>
      </c>
      <c r="H64" t="s">
        <v>88</v>
      </c>
      <c r="I64" t="s">
        <v>244</v>
      </c>
      <c r="J64">
        <v>73</v>
      </c>
      <c r="K64" t="s">
        <v>90</v>
      </c>
      <c r="L64" t="s">
        <v>91</v>
      </c>
      <c r="M64" t="s">
        <v>92</v>
      </c>
      <c r="N64">
        <v>2</v>
      </c>
      <c r="O64" s="1">
        <v>44874.623738425929</v>
      </c>
      <c r="P64" s="1">
        <v>44874.697175925925</v>
      </c>
      <c r="Q64">
        <v>5534</v>
      </c>
      <c r="R64">
        <v>811</v>
      </c>
      <c r="S64" t="b">
        <v>0</v>
      </c>
      <c r="T64" t="s">
        <v>93</v>
      </c>
      <c r="U64" t="b">
        <v>0</v>
      </c>
      <c r="V64" t="s">
        <v>94</v>
      </c>
      <c r="W64" s="1">
        <v>44874.681087962963</v>
      </c>
      <c r="X64">
        <v>411</v>
      </c>
      <c r="Y64">
        <v>62</v>
      </c>
      <c r="Z64">
        <v>0</v>
      </c>
      <c r="AA64">
        <v>62</v>
      </c>
      <c r="AB64">
        <v>0</v>
      </c>
      <c r="AC64">
        <v>14</v>
      </c>
      <c r="AD64">
        <v>11</v>
      </c>
      <c r="AE64">
        <v>0</v>
      </c>
      <c r="AF64">
        <v>0</v>
      </c>
      <c r="AG64">
        <v>0</v>
      </c>
      <c r="AH64" t="s">
        <v>95</v>
      </c>
      <c r="AI64" s="1">
        <v>44874.697175925925</v>
      </c>
      <c r="AJ64">
        <v>400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221</v>
      </c>
      <c r="BG64">
        <v>105</v>
      </c>
      <c r="BH64" t="s">
        <v>97</v>
      </c>
    </row>
    <row r="65" spans="1:60">
      <c r="A65" t="s">
        <v>245</v>
      </c>
      <c r="B65" t="s">
        <v>85</v>
      </c>
      <c r="C65" t="s">
        <v>246</v>
      </c>
      <c r="D65" t="s">
        <v>87</v>
      </c>
      <c r="E65" s="2">
        <f>HYPERLINK("capsilon://?command=openfolder&amp;siteaddress=fidelity.emaiq-na2.net&amp;folderid=FXA51882AB-FDE4-A254-1C13-761BA6F0E13A","FX221112")</f>
        <v>0</v>
      </c>
      <c r="F65" t="s">
        <v>19</v>
      </c>
      <c r="G65" t="s">
        <v>19</v>
      </c>
      <c r="H65" t="s">
        <v>88</v>
      </c>
      <c r="I65" t="s">
        <v>247</v>
      </c>
      <c r="J65">
        <v>29</v>
      </c>
      <c r="K65" t="s">
        <v>90</v>
      </c>
      <c r="L65" t="s">
        <v>91</v>
      </c>
      <c r="M65" t="s">
        <v>92</v>
      </c>
      <c r="N65">
        <v>2</v>
      </c>
      <c r="O65" s="1">
        <v>44874.699143518519</v>
      </c>
      <c r="P65" s="1">
        <v>44874.779085648152</v>
      </c>
      <c r="Q65">
        <v>6711</v>
      </c>
      <c r="R65">
        <v>196</v>
      </c>
      <c r="S65" t="b">
        <v>0</v>
      </c>
      <c r="T65" t="s">
        <v>93</v>
      </c>
      <c r="U65" t="b">
        <v>0</v>
      </c>
      <c r="V65" t="s">
        <v>248</v>
      </c>
      <c r="W65" s="1">
        <v>44874.762384259258</v>
      </c>
      <c r="X65">
        <v>25</v>
      </c>
      <c r="Y65">
        <v>0</v>
      </c>
      <c r="Z65">
        <v>0</v>
      </c>
      <c r="AA65">
        <v>0</v>
      </c>
      <c r="AB65">
        <v>21</v>
      </c>
      <c r="AC65">
        <v>0</v>
      </c>
      <c r="AD65">
        <v>29</v>
      </c>
      <c r="AE65">
        <v>0</v>
      </c>
      <c r="AF65">
        <v>0</v>
      </c>
      <c r="AG65">
        <v>0</v>
      </c>
      <c r="AH65" t="s">
        <v>95</v>
      </c>
      <c r="AI65" s="1">
        <v>44874.779085648152</v>
      </c>
      <c r="AJ65">
        <v>68</v>
      </c>
      <c r="AK65">
        <v>0</v>
      </c>
      <c r="AL65">
        <v>0</v>
      </c>
      <c r="AM65">
        <v>0</v>
      </c>
      <c r="AN65">
        <v>21</v>
      </c>
      <c r="AO65">
        <v>0</v>
      </c>
      <c r="AP65">
        <v>29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221</v>
      </c>
      <c r="BG65">
        <v>115</v>
      </c>
      <c r="BH65" t="s">
        <v>97</v>
      </c>
    </row>
    <row r="66" spans="1:60">
      <c r="A66" t="s">
        <v>249</v>
      </c>
      <c r="B66" t="s">
        <v>85</v>
      </c>
      <c r="C66" t="s">
        <v>246</v>
      </c>
      <c r="D66" t="s">
        <v>87</v>
      </c>
      <c r="E66" s="2">
        <f>HYPERLINK("capsilon://?command=openfolder&amp;siteaddress=fidelity.emaiq-na2.net&amp;folderid=FXA51882AB-FDE4-A254-1C13-761BA6F0E13A","FX221112")</f>
        <v>0</v>
      </c>
      <c r="F66" t="s">
        <v>19</v>
      </c>
      <c r="G66" t="s">
        <v>19</v>
      </c>
      <c r="H66" t="s">
        <v>88</v>
      </c>
      <c r="I66" t="s">
        <v>250</v>
      </c>
      <c r="J66">
        <v>28</v>
      </c>
      <c r="K66" t="s">
        <v>90</v>
      </c>
      <c r="L66" t="s">
        <v>91</v>
      </c>
      <c r="M66" t="s">
        <v>92</v>
      </c>
      <c r="N66">
        <v>2</v>
      </c>
      <c r="O66" s="1">
        <v>44874.699270833335</v>
      </c>
      <c r="P66" s="1">
        <v>44874.779444444444</v>
      </c>
      <c r="Q66">
        <v>6819</v>
      </c>
      <c r="R66">
        <v>108</v>
      </c>
      <c r="S66" t="b">
        <v>0</v>
      </c>
      <c r="T66" t="s">
        <v>93</v>
      </c>
      <c r="U66" t="b">
        <v>0</v>
      </c>
      <c r="V66" t="s">
        <v>94</v>
      </c>
      <c r="W66" s="1">
        <v>44874.74796296296</v>
      </c>
      <c r="X66">
        <v>55</v>
      </c>
      <c r="Y66">
        <v>0</v>
      </c>
      <c r="Z66">
        <v>0</v>
      </c>
      <c r="AA66">
        <v>0</v>
      </c>
      <c r="AB66">
        <v>21</v>
      </c>
      <c r="AC66">
        <v>0</v>
      </c>
      <c r="AD66">
        <v>28</v>
      </c>
      <c r="AE66">
        <v>0</v>
      </c>
      <c r="AF66">
        <v>0</v>
      </c>
      <c r="AG66">
        <v>0</v>
      </c>
      <c r="AH66" t="s">
        <v>95</v>
      </c>
      <c r="AI66" s="1">
        <v>44874.779444444444</v>
      </c>
      <c r="AJ66">
        <v>30</v>
      </c>
      <c r="AK66">
        <v>0</v>
      </c>
      <c r="AL66">
        <v>0</v>
      </c>
      <c r="AM66">
        <v>0</v>
      </c>
      <c r="AN66">
        <v>21</v>
      </c>
      <c r="AO66">
        <v>0</v>
      </c>
      <c r="AP66">
        <v>28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221</v>
      </c>
      <c r="BG66">
        <v>115</v>
      </c>
      <c r="BH66" t="s">
        <v>97</v>
      </c>
    </row>
    <row r="67" spans="1:60">
      <c r="A67" t="s">
        <v>251</v>
      </c>
      <c r="B67" t="s">
        <v>85</v>
      </c>
      <c r="C67" t="s">
        <v>252</v>
      </c>
      <c r="D67" t="s">
        <v>87</v>
      </c>
      <c r="E67" s="2">
        <f>HYPERLINK("capsilon://?command=openfolder&amp;siteaddress=fidelity.emaiq-na2.net&amp;folderid=FX6EDD86F1-6A57-4644-B1E4-7AD43F201116","FX221113")</f>
        <v>0</v>
      </c>
      <c r="F67" t="s">
        <v>19</v>
      </c>
      <c r="G67" t="s">
        <v>19</v>
      </c>
      <c r="H67" t="s">
        <v>88</v>
      </c>
      <c r="I67" t="s">
        <v>253</v>
      </c>
      <c r="J67">
        <v>28</v>
      </c>
      <c r="K67" t="s">
        <v>90</v>
      </c>
      <c r="L67" t="s">
        <v>91</v>
      </c>
      <c r="M67" t="s">
        <v>92</v>
      </c>
      <c r="N67">
        <v>2</v>
      </c>
      <c r="O67" s="1">
        <v>44874.719305555554</v>
      </c>
      <c r="P67" s="1">
        <v>44874.780347222222</v>
      </c>
      <c r="Q67">
        <v>5128</v>
      </c>
      <c r="R67">
        <v>146</v>
      </c>
      <c r="S67" t="b">
        <v>0</v>
      </c>
      <c r="T67" t="s">
        <v>93</v>
      </c>
      <c r="U67" t="b">
        <v>0</v>
      </c>
      <c r="V67" t="s">
        <v>94</v>
      </c>
      <c r="W67" s="1">
        <v>44874.748773148145</v>
      </c>
      <c r="X67">
        <v>69</v>
      </c>
      <c r="Y67">
        <v>21</v>
      </c>
      <c r="Z67">
        <v>0</v>
      </c>
      <c r="AA67">
        <v>21</v>
      </c>
      <c r="AB67">
        <v>0</v>
      </c>
      <c r="AC67">
        <v>1</v>
      </c>
      <c r="AD67">
        <v>7</v>
      </c>
      <c r="AE67">
        <v>0</v>
      </c>
      <c r="AF67">
        <v>0</v>
      </c>
      <c r="AG67">
        <v>0</v>
      </c>
      <c r="AH67" t="s">
        <v>95</v>
      </c>
      <c r="AI67" s="1">
        <v>44874.780347222222</v>
      </c>
      <c r="AJ67">
        <v>77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221</v>
      </c>
      <c r="BG67">
        <v>87</v>
      </c>
      <c r="BH67" t="s">
        <v>97</v>
      </c>
    </row>
    <row r="68" spans="1:60">
      <c r="A68" t="s">
        <v>254</v>
      </c>
      <c r="B68" t="s">
        <v>85</v>
      </c>
      <c r="C68" t="s">
        <v>252</v>
      </c>
      <c r="D68" t="s">
        <v>87</v>
      </c>
      <c r="E68" s="2">
        <f>HYPERLINK("capsilon://?command=openfolder&amp;siteaddress=fidelity.emaiq-na2.net&amp;folderid=FX6EDD86F1-6A57-4644-B1E4-7AD43F201116","FX221113")</f>
        <v>0</v>
      </c>
      <c r="F68" t="s">
        <v>19</v>
      </c>
      <c r="G68" t="s">
        <v>19</v>
      </c>
      <c r="H68" t="s">
        <v>88</v>
      </c>
      <c r="I68" t="s">
        <v>255</v>
      </c>
      <c r="J68">
        <v>78</v>
      </c>
      <c r="K68" t="s">
        <v>90</v>
      </c>
      <c r="L68" t="s">
        <v>91</v>
      </c>
      <c r="M68" t="s">
        <v>92</v>
      </c>
      <c r="N68">
        <v>2</v>
      </c>
      <c r="O68" s="1">
        <v>44874.719444444447</v>
      </c>
      <c r="P68" s="1">
        <v>44874.783900462964</v>
      </c>
      <c r="Q68">
        <v>5080</v>
      </c>
      <c r="R68">
        <v>489</v>
      </c>
      <c r="S68" t="b">
        <v>0</v>
      </c>
      <c r="T68" t="s">
        <v>93</v>
      </c>
      <c r="U68" t="b">
        <v>0</v>
      </c>
      <c r="V68" t="s">
        <v>94</v>
      </c>
      <c r="W68" s="1">
        <v>44874.750891203701</v>
      </c>
      <c r="X68">
        <v>183</v>
      </c>
      <c r="Y68">
        <v>67</v>
      </c>
      <c r="Z68">
        <v>0</v>
      </c>
      <c r="AA68">
        <v>67</v>
      </c>
      <c r="AB68">
        <v>0</v>
      </c>
      <c r="AC68">
        <v>4</v>
      </c>
      <c r="AD68">
        <v>11</v>
      </c>
      <c r="AE68">
        <v>0</v>
      </c>
      <c r="AF68">
        <v>0</v>
      </c>
      <c r="AG68">
        <v>0</v>
      </c>
      <c r="AH68" t="s">
        <v>95</v>
      </c>
      <c r="AI68" s="1">
        <v>44874.783900462964</v>
      </c>
      <c r="AJ68">
        <v>306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10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221</v>
      </c>
      <c r="BG68">
        <v>92</v>
      </c>
      <c r="BH68" t="s">
        <v>97</v>
      </c>
    </row>
    <row r="69" spans="1:60">
      <c r="A69" t="s">
        <v>256</v>
      </c>
      <c r="B69" t="s">
        <v>85</v>
      </c>
      <c r="C69" t="s">
        <v>257</v>
      </c>
      <c r="D69" t="s">
        <v>87</v>
      </c>
      <c r="E69" s="2">
        <f>HYPERLINK("capsilon://?command=openfolder&amp;siteaddress=fidelity.emaiq-na2.net&amp;folderid=FX10B02EF9-0B2C-2A60-DA56-A5635E7BD488","FX221111")</f>
        <v>0</v>
      </c>
      <c r="F69" t="s">
        <v>19</v>
      </c>
      <c r="G69" t="s">
        <v>19</v>
      </c>
      <c r="H69" t="s">
        <v>88</v>
      </c>
      <c r="I69" t="s">
        <v>258</v>
      </c>
      <c r="J69">
        <v>67</v>
      </c>
      <c r="K69" t="s">
        <v>90</v>
      </c>
      <c r="L69" t="s">
        <v>91</v>
      </c>
      <c r="M69" t="s">
        <v>92</v>
      </c>
      <c r="N69">
        <v>2</v>
      </c>
      <c r="O69" s="1">
        <v>44875.401724537034</v>
      </c>
      <c r="P69" s="1">
        <v>44875.502800925926</v>
      </c>
      <c r="Q69">
        <v>8634</v>
      </c>
      <c r="R69">
        <v>99</v>
      </c>
      <c r="S69" t="b">
        <v>0</v>
      </c>
      <c r="T69" t="s">
        <v>93</v>
      </c>
      <c r="U69" t="b">
        <v>0</v>
      </c>
      <c r="V69" t="s">
        <v>259</v>
      </c>
      <c r="W69" s="1">
        <v>44875.502002314817</v>
      </c>
      <c r="X69">
        <v>50</v>
      </c>
      <c r="Y69">
        <v>0</v>
      </c>
      <c r="Z69">
        <v>0</v>
      </c>
      <c r="AA69">
        <v>0</v>
      </c>
      <c r="AB69">
        <v>52</v>
      </c>
      <c r="AC69">
        <v>0</v>
      </c>
      <c r="AD69">
        <v>67</v>
      </c>
      <c r="AE69">
        <v>0</v>
      </c>
      <c r="AF69">
        <v>0</v>
      </c>
      <c r="AG69">
        <v>0</v>
      </c>
      <c r="AH69" t="s">
        <v>95</v>
      </c>
      <c r="AI69" s="1">
        <v>44875.502800925926</v>
      </c>
      <c r="AJ69">
        <v>31</v>
      </c>
      <c r="AK69">
        <v>0</v>
      </c>
      <c r="AL69">
        <v>0</v>
      </c>
      <c r="AM69">
        <v>0</v>
      </c>
      <c r="AN69">
        <v>52</v>
      </c>
      <c r="AO69">
        <v>0</v>
      </c>
      <c r="AP69">
        <v>67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260</v>
      </c>
      <c r="BG69">
        <v>145</v>
      </c>
      <c r="BH69" t="s">
        <v>97</v>
      </c>
    </row>
    <row r="70" spans="1:60">
      <c r="A70" t="s">
        <v>261</v>
      </c>
      <c r="B70" t="s">
        <v>85</v>
      </c>
      <c r="C70" t="s">
        <v>257</v>
      </c>
      <c r="D70" t="s">
        <v>87</v>
      </c>
      <c r="E70" s="2">
        <f>HYPERLINK("capsilon://?command=openfolder&amp;siteaddress=fidelity.emaiq-na2.net&amp;folderid=FX10B02EF9-0B2C-2A60-DA56-A5635E7BD488","FX221111")</f>
        <v>0</v>
      </c>
      <c r="F70" t="s">
        <v>19</v>
      </c>
      <c r="G70" t="s">
        <v>19</v>
      </c>
      <c r="H70" t="s">
        <v>88</v>
      </c>
      <c r="I70" t="s">
        <v>262</v>
      </c>
      <c r="J70">
        <v>67</v>
      </c>
      <c r="K70" t="s">
        <v>90</v>
      </c>
      <c r="L70" t="s">
        <v>91</v>
      </c>
      <c r="M70" t="s">
        <v>92</v>
      </c>
      <c r="N70">
        <v>2</v>
      </c>
      <c r="O70" s="1">
        <v>44875.40185185185</v>
      </c>
      <c r="P70" s="1">
        <v>44875.502974537034</v>
      </c>
      <c r="Q70">
        <v>8704</v>
      </c>
      <c r="R70">
        <v>33</v>
      </c>
      <c r="S70" t="b">
        <v>0</v>
      </c>
      <c r="T70" t="s">
        <v>93</v>
      </c>
      <c r="U70" t="b">
        <v>0</v>
      </c>
      <c r="V70" t="s">
        <v>259</v>
      </c>
      <c r="W70" s="1">
        <v>44875.502233796295</v>
      </c>
      <c r="X70">
        <v>19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67</v>
      </c>
      <c r="AE70">
        <v>0</v>
      </c>
      <c r="AF70">
        <v>0</v>
      </c>
      <c r="AG70">
        <v>0</v>
      </c>
      <c r="AH70" t="s">
        <v>95</v>
      </c>
      <c r="AI70" s="1">
        <v>44875.502974537034</v>
      </c>
      <c r="AJ70">
        <v>14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67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260</v>
      </c>
      <c r="BG70">
        <v>145</v>
      </c>
      <c r="BH70" t="s">
        <v>97</v>
      </c>
    </row>
    <row r="71" spans="1:60">
      <c r="A71" t="s">
        <v>263</v>
      </c>
      <c r="B71" t="s">
        <v>85</v>
      </c>
      <c r="C71" t="s">
        <v>257</v>
      </c>
      <c r="D71" t="s">
        <v>87</v>
      </c>
      <c r="E71" s="2">
        <f>HYPERLINK("capsilon://?command=openfolder&amp;siteaddress=fidelity.emaiq-na2.net&amp;folderid=FX10B02EF9-0B2C-2A60-DA56-A5635E7BD488","FX221111")</f>
        <v>0</v>
      </c>
      <c r="F71" t="s">
        <v>19</v>
      </c>
      <c r="G71" t="s">
        <v>19</v>
      </c>
      <c r="H71" t="s">
        <v>88</v>
      </c>
      <c r="I71" t="s">
        <v>264</v>
      </c>
      <c r="J71">
        <v>67</v>
      </c>
      <c r="K71" t="s">
        <v>90</v>
      </c>
      <c r="L71" t="s">
        <v>91</v>
      </c>
      <c r="M71" t="s">
        <v>92</v>
      </c>
      <c r="N71">
        <v>2</v>
      </c>
      <c r="O71" s="1">
        <v>44875.402268518519</v>
      </c>
      <c r="P71" s="1">
        <v>44875.503263888888</v>
      </c>
      <c r="Q71">
        <v>8679</v>
      </c>
      <c r="R71">
        <v>47</v>
      </c>
      <c r="S71" t="b">
        <v>0</v>
      </c>
      <c r="T71" t="s">
        <v>93</v>
      </c>
      <c r="U71" t="b">
        <v>0</v>
      </c>
      <c r="V71" t="s">
        <v>259</v>
      </c>
      <c r="W71" s="1">
        <v>44875.502511574072</v>
      </c>
      <c r="X71">
        <v>23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67</v>
      </c>
      <c r="AE71">
        <v>0</v>
      </c>
      <c r="AF71">
        <v>0</v>
      </c>
      <c r="AG71">
        <v>0</v>
      </c>
      <c r="AH71" t="s">
        <v>95</v>
      </c>
      <c r="AI71" s="1">
        <v>44875.503263888888</v>
      </c>
      <c r="AJ71">
        <v>24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67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260</v>
      </c>
      <c r="BG71">
        <v>145</v>
      </c>
      <c r="BH71" t="s">
        <v>97</v>
      </c>
    </row>
    <row r="72" spans="1:60">
      <c r="A72" t="s">
        <v>265</v>
      </c>
      <c r="B72" t="s">
        <v>85</v>
      </c>
      <c r="C72" t="s">
        <v>139</v>
      </c>
      <c r="D72" t="s">
        <v>87</v>
      </c>
      <c r="E72" s="2">
        <f>HYPERLINK("capsilon://?command=openfolder&amp;siteaddress=fidelity.emaiq-na2.net&amp;folderid=FXBA018C5E-746A-D450-6A47-C9F1647943AD","FX221059")</f>
        <v>0</v>
      </c>
      <c r="F72" t="s">
        <v>19</v>
      </c>
      <c r="G72" t="s">
        <v>19</v>
      </c>
      <c r="H72" t="s">
        <v>88</v>
      </c>
      <c r="I72" t="s">
        <v>266</v>
      </c>
      <c r="J72">
        <v>44</v>
      </c>
      <c r="K72" t="s">
        <v>90</v>
      </c>
      <c r="L72" t="s">
        <v>91</v>
      </c>
      <c r="M72" t="s">
        <v>92</v>
      </c>
      <c r="N72">
        <v>1</v>
      </c>
      <c r="O72" s="1">
        <v>44875.516203703701</v>
      </c>
      <c r="P72" s="1">
        <v>44875.530833333331</v>
      </c>
      <c r="Q72">
        <v>1042</v>
      </c>
      <c r="R72">
        <v>222</v>
      </c>
      <c r="S72" t="b">
        <v>0</v>
      </c>
      <c r="T72" t="s">
        <v>93</v>
      </c>
      <c r="U72" t="b">
        <v>0</v>
      </c>
      <c r="V72" t="s">
        <v>259</v>
      </c>
      <c r="W72" s="1">
        <v>44875.530833333331</v>
      </c>
      <c r="X72">
        <v>211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44</v>
      </c>
      <c r="AE72">
        <v>37</v>
      </c>
      <c r="AF72">
        <v>0</v>
      </c>
      <c r="AG72">
        <v>3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260</v>
      </c>
      <c r="BG72">
        <v>21</v>
      </c>
      <c r="BH72" t="s">
        <v>97</v>
      </c>
    </row>
    <row r="73" spans="1:60">
      <c r="A73" t="s">
        <v>267</v>
      </c>
      <c r="B73" t="s">
        <v>85</v>
      </c>
      <c r="C73" t="s">
        <v>139</v>
      </c>
      <c r="D73" t="s">
        <v>87</v>
      </c>
      <c r="E73" s="2">
        <f>HYPERLINK("capsilon://?command=openfolder&amp;siteaddress=fidelity.emaiq-na2.net&amp;folderid=FXBA018C5E-746A-D450-6A47-C9F1647943AD","FX221059")</f>
        <v>0</v>
      </c>
      <c r="F73" t="s">
        <v>19</v>
      </c>
      <c r="G73" t="s">
        <v>19</v>
      </c>
      <c r="H73" t="s">
        <v>88</v>
      </c>
      <c r="I73" t="s">
        <v>266</v>
      </c>
      <c r="J73">
        <v>132</v>
      </c>
      <c r="K73" t="s">
        <v>90</v>
      </c>
      <c r="L73" t="s">
        <v>91</v>
      </c>
      <c r="M73" t="s">
        <v>92</v>
      </c>
      <c r="N73">
        <v>2</v>
      </c>
      <c r="O73" s="1">
        <v>44875.531631944446</v>
      </c>
      <c r="P73" s="1">
        <v>44875.544803240744</v>
      </c>
      <c r="Q73">
        <v>223</v>
      </c>
      <c r="R73">
        <v>915</v>
      </c>
      <c r="S73" t="b">
        <v>0</v>
      </c>
      <c r="T73" t="s">
        <v>93</v>
      </c>
      <c r="U73" t="b">
        <v>1</v>
      </c>
      <c r="V73" t="s">
        <v>259</v>
      </c>
      <c r="W73" s="1">
        <v>44875.53497685185</v>
      </c>
      <c r="X73">
        <v>273</v>
      </c>
      <c r="Y73">
        <v>111</v>
      </c>
      <c r="Z73">
        <v>0</v>
      </c>
      <c r="AA73">
        <v>111</v>
      </c>
      <c r="AB73">
        <v>0</v>
      </c>
      <c r="AC73">
        <v>24</v>
      </c>
      <c r="AD73">
        <v>21</v>
      </c>
      <c r="AE73">
        <v>0</v>
      </c>
      <c r="AF73">
        <v>0</v>
      </c>
      <c r="AG73">
        <v>0</v>
      </c>
      <c r="AH73" t="s">
        <v>95</v>
      </c>
      <c r="AI73" s="1">
        <v>44875.544803240744</v>
      </c>
      <c r="AJ73">
        <v>642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20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260</v>
      </c>
      <c r="BG73">
        <v>18</v>
      </c>
      <c r="BH73" t="s">
        <v>97</v>
      </c>
    </row>
    <row r="74" spans="1:60">
      <c r="A74" t="s">
        <v>268</v>
      </c>
      <c r="B74" t="s">
        <v>85</v>
      </c>
      <c r="C74" t="s">
        <v>165</v>
      </c>
      <c r="D74" t="s">
        <v>87</v>
      </c>
      <c r="E74" s="2">
        <f>HYPERLINK("capsilon://?command=openfolder&amp;siteaddress=fidelity.emaiq-na2.net&amp;folderid=FXF3F87E64-86A8-4EBD-8965-EBCA8D81A1F0","FX221067")</f>
        <v>0</v>
      </c>
      <c r="F74" t="s">
        <v>19</v>
      </c>
      <c r="G74" t="s">
        <v>19</v>
      </c>
      <c r="H74" t="s">
        <v>88</v>
      </c>
      <c r="I74" t="s">
        <v>269</v>
      </c>
      <c r="J74">
        <v>67</v>
      </c>
      <c r="K74" t="s">
        <v>90</v>
      </c>
      <c r="L74" t="s">
        <v>91</v>
      </c>
      <c r="M74" t="s">
        <v>92</v>
      </c>
      <c r="N74">
        <v>2</v>
      </c>
      <c r="O74" s="1">
        <v>44875.531967592593</v>
      </c>
      <c r="P74" s="1">
        <v>44875.549421296295</v>
      </c>
      <c r="Q74">
        <v>966</v>
      </c>
      <c r="R74">
        <v>542</v>
      </c>
      <c r="S74" t="b">
        <v>0</v>
      </c>
      <c r="T74" t="s">
        <v>93</v>
      </c>
      <c r="U74" t="b">
        <v>0</v>
      </c>
      <c r="V74" t="s">
        <v>259</v>
      </c>
      <c r="W74" s="1">
        <v>44875.536631944444</v>
      </c>
      <c r="X74">
        <v>143</v>
      </c>
      <c r="Y74">
        <v>52</v>
      </c>
      <c r="Z74">
        <v>0</v>
      </c>
      <c r="AA74">
        <v>52</v>
      </c>
      <c r="AB74">
        <v>0</v>
      </c>
      <c r="AC74">
        <v>18</v>
      </c>
      <c r="AD74">
        <v>15</v>
      </c>
      <c r="AE74">
        <v>0</v>
      </c>
      <c r="AF74">
        <v>0</v>
      </c>
      <c r="AG74">
        <v>0</v>
      </c>
      <c r="AH74" t="s">
        <v>95</v>
      </c>
      <c r="AI74" s="1">
        <v>44875.549421296295</v>
      </c>
      <c r="AJ74">
        <v>399</v>
      </c>
      <c r="AK74">
        <v>10</v>
      </c>
      <c r="AL74">
        <v>0</v>
      </c>
      <c r="AM74">
        <v>10</v>
      </c>
      <c r="AN74">
        <v>0</v>
      </c>
      <c r="AO74">
        <v>10</v>
      </c>
      <c r="AP74">
        <v>5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260</v>
      </c>
      <c r="BG74">
        <v>25</v>
      </c>
      <c r="BH74" t="s">
        <v>97</v>
      </c>
    </row>
    <row r="75" spans="1:60">
      <c r="A75" t="s">
        <v>270</v>
      </c>
      <c r="B75" t="s">
        <v>85</v>
      </c>
      <c r="C75" t="s">
        <v>271</v>
      </c>
      <c r="D75" t="s">
        <v>87</v>
      </c>
      <c r="E75" s="2">
        <f>HYPERLINK("capsilon://?command=openfolder&amp;siteaddress=fidelity.emaiq-na2.net&amp;folderid=FX725AA02C-0010-C04A-8F43-E18B755A14C7","FX221114")</f>
        <v>0</v>
      </c>
      <c r="F75" t="s">
        <v>19</v>
      </c>
      <c r="G75" t="s">
        <v>19</v>
      </c>
      <c r="H75" t="s">
        <v>88</v>
      </c>
      <c r="I75" t="s">
        <v>272</v>
      </c>
      <c r="J75">
        <v>83</v>
      </c>
      <c r="K75" t="s">
        <v>90</v>
      </c>
      <c r="L75" t="s">
        <v>91</v>
      </c>
      <c r="M75" t="s">
        <v>92</v>
      </c>
      <c r="N75">
        <v>2</v>
      </c>
      <c r="O75" s="1">
        <v>44875.534641203703</v>
      </c>
      <c r="P75" s="1">
        <v>44875.551469907405</v>
      </c>
      <c r="Q75">
        <v>1228</v>
      </c>
      <c r="R75">
        <v>226</v>
      </c>
      <c r="S75" t="b">
        <v>0</v>
      </c>
      <c r="T75" t="s">
        <v>93</v>
      </c>
      <c r="U75" t="b">
        <v>0</v>
      </c>
      <c r="V75" t="s">
        <v>259</v>
      </c>
      <c r="W75" s="1">
        <v>44875.537222222221</v>
      </c>
      <c r="X75">
        <v>50</v>
      </c>
      <c r="Y75">
        <v>75</v>
      </c>
      <c r="Z75">
        <v>0</v>
      </c>
      <c r="AA75">
        <v>75</v>
      </c>
      <c r="AB75">
        <v>0</v>
      </c>
      <c r="AC75">
        <v>0</v>
      </c>
      <c r="AD75">
        <v>8</v>
      </c>
      <c r="AE75">
        <v>0</v>
      </c>
      <c r="AF75">
        <v>0</v>
      </c>
      <c r="AG75">
        <v>0</v>
      </c>
      <c r="AH75" t="s">
        <v>95</v>
      </c>
      <c r="AI75" s="1">
        <v>44875.551469907405</v>
      </c>
      <c r="AJ75">
        <v>176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7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260</v>
      </c>
      <c r="BG75">
        <v>24</v>
      </c>
      <c r="BH75" t="s">
        <v>97</v>
      </c>
    </row>
    <row r="76" spans="1:60">
      <c r="A76" t="s">
        <v>273</v>
      </c>
      <c r="B76" t="s">
        <v>85</v>
      </c>
      <c r="C76" t="s">
        <v>271</v>
      </c>
      <c r="D76" t="s">
        <v>87</v>
      </c>
      <c r="E76" s="2">
        <f>HYPERLINK("capsilon://?command=openfolder&amp;siteaddress=fidelity.emaiq-na2.net&amp;folderid=FX725AA02C-0010-C04A-8F43-E18B755A14C7","FX221114")</f>
        <v>0</v>
      </c>
      <c r="F76" t="s">
        <v>19</v>
      </c>
      <c r="G76" t="s">
        <v>19</v>
      </c>
      <c r="H76" t="s">
        <v>88</v>
      </c>
      <c r="I76" t="s">
        <v>274</v>
      </c>
      <c r="J76">
        <v>28</v>
      </c>
      <c r="K76" t="s">
        <v>90</v>
      </c>
      <c r="L76" t="s">
        <v>91</v>
      </c>
      <c r="M76" t="s">
        <v>92</v>
      </c>
      <c r="N76">
        <v>2</v>
      </c>
      <c r="O76" s="1">
        <v>44875.535219907404</v>
      </c>
      <c r="P76" s="1">
        <v>44875.552893518521</v>
      </c>
      <c r="Q76">
        <v>1369</v>
      </c>
      <c r="R76">
        <v>158</v>
      </c>
      <c r="S76" t="b">
        <v>0</v>
      </c>
      <c r="T76" t="s">
        <v>93</v>
      </c>
      <c r="U76" t="b">
        <v>0</v>
      </c>
      <c r="V76" t="s">
        <v>259</v>
      </c>
      <c r="W76" s="1">
        <v>44875.537638888891</v>
      </c>
      <c r="X76">
        <v>36</v>
      </c>
      <c r="Y76">
        <v>21</v>
      </c>
      <c r="Z76">
        <v>0</v>
      </c>
      <c r="AA76">
        <v>21</v>
      </c>
      <c r="AB76">
        <v>0</v>
      </c>
      <c r="AC76">
        <v>0</v>
      </c>
      <c r="AD76">
        <v>7</v>
      </c>
      <c r="AE76">
        <v>0</v>
      </c>
      <c r="AF76">
        <v>0</v>
      </c>
      <c r="AG76">
        <v>0</v>
      </c>
      <c r="AH76" t="s">
        <v>95</v>
      </c>
      <c r="AI76" s="1">
        <v>44875.552893518521</v>
      </c>
      <c r="AJ76">
        <v>122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6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260</v>
      </c>
      <c r="BG76">
        <v>25</v>
      </c>
      <c r="BH76" t="s">
        <v>97</v>
      </c>
    </row>
    <row r="77" spans="1:60">
      <c r="A77" t="s">
        <v>275</v>
      </c>
      <c r="B77" t="s">
        <v>85</v>
      </c>
      <c r="C77" t="s">
        <v>276</v>
      </c>
      <c r="D77" t="s">
        <v>87</v>
      </c>
      <c r="E77" s="2">
        <f>HYPERLINK("capsilon://?command=openfolder&amp;siteaddress=fidelity.emaiq-na2.net&amp;folderid=FXF021FDBA-C645-A124-EA6C-C358D6553E99","FX221120")</f>
        <v>0</v>
      </c>
      <c r="F77" t="s">
        <v>19</v>
      </c>
      <c r="G77" t="s">
        <v>19</v>
      </c>
      <c r="H77" t="s">
        <v>88</v>
      </c>
      <c r="I77" t="s">
        <v>277</v>
      </c>
      <c r="J77">
        <v>21</v>
      </c>
      <c r="K77" t="s">
        <v>90</v>
      </c>
      <c r="L77" t="s">
        <v>91</v>
      </c>
      <c r="M77" t="s">
        <v>92</v>
      </c>
      <c r="N77">
        <v>2</v>
      </c>
      <c r="O77" s="1">
        <v>44875.567685185182</v>
      </c>
      <c r="P77" s="1">
        <v>44875.615127314813</v>
      </c>
      <c r="Q77">
        <v>3691</v>
      </c>
      <c r="R77">
        <v>408</v>
      </c>
      <c r="S77" t="b">
        <v>0</v>
      </c>
      <c r="T77" t="s">
        <v>93</v>
      </c>
      <c r="U77" t="b">
        <v>0</v>
      </c>
      <c r="V77" t="s">
        <v>259</v>
      </c>
      <c r="W77" s="1">
        <v>44875.599432870367</v>
      </c>
      <c r="X77">
        <v>79</v>
      </c>
      <c r="Y77">
        <v>10</v>
      </c>
      <c r="Z77">
        <v>0</v>
      </c>
      <c r="AA77">
        <v>10</v>
      </c>
      <c r="AB77">
        <v>16</v>
      </c>
      <c r="AC77">
        <v>0</v>
      </c>
      <c r="AD77">
        <v>11</v>
      </c>
      <c r="AE77">
        <v>0</v>
      </c>
      <c r="AF77">
        <v>0</v>
      </c>
      <c r="AG77">
        <v>0</v>
      </c>
      <c r="AH77" t="s">
        <v>95</v>
      </c>
      <c r="AI77" s="1">
        <v>44875.615127314813</v>
      </c>
      <c r="AJ77">
        <v>319</v>
      </c>
      <c r="AK77">
        <v>16</v>
      </c>
      <c r="AL77">
        <v>0</v>
      </c>
      <c r="AM77">
        <v>16</v>
      </c>
      <c r="AN77">
        <v>0</v>
      </c>
      <c r="AO77">
        <v>8</v>
      </c>
      <c r="AP77">
        <v>-5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260</v>
      </c>
      <c r="BG77">
        <v>68</v>
      </c>
      <c r="BH77" t="s">
        <v>97</v>
      </c>
    </row>
    <row r="78" spans="1:60">
      <c r="A78" t="s">
        <v>278</v>
      </c>
      <c r="B78" t="s">
        <v>85</v>
      </c>
      <c r="C78" t="s">
        <v>279</v>
      </c>
      <c r="D78" t="s">
        <v>87</v>
      </c>
      <c r="E78" s="2">
        <f>HYPERLINK("capsilon://?command=openfolder&amp;siteaddress=fidelity.emaiq-na2.net&amp;folderid=FX7A279F88-AF7B-835A-2C18-6950A6496094","FX221063")</f>
        <v>0</v>
      </c>
      <c r="F78" t="s">
        <v>19</v>
      </c>
      <c r="G78" t="s">
        <v>19</v>
      </c>
      <c r="H78" t="s">
        <v>88</v>
      </c>
      <c r="I78" t="s">
        <v>280</v>
      </c>
      <c r="J78">
        <v>67</v>
      </c>
      <c r="K78" t="s">
        <v>90</v>
      </c>
      <c r="L78" t="s">
        <v>91</v>
      </c>
      <c r="M78" t="s">
        <v>92</v>
      </c>
      <c r="N78">
        <v>2</v>
      </c>
      <c r="O78" s="1">
        <v>44875.610717592594</v>
      </c>
      <c r="P78" s="1">
        <v>44875.62431712963</v>
      </c>
      <c r="Q78">
        <v>825</v>
      </c>
      <c r="R78">
        <v>350</v>
      </c>
      <c r="S78" t="b">
        <v>0</v>
      </c>
      <c r="T78" t="s">
        <v>93</v>
      </c>
      <c r="U78" t="b">
        <v>0</v>
      </c>
      <c r="V78" t="s">
        <v>259</v>
      </c>
      <c r="W78" s="1">
        <v>44875.621122685188</v>
      </c>
      <c r="X78">
        <v>148</v>
      </c>
      <c r="Y78">
        <v>52</v>
      </c>
      <c r="Z78">
        <v>0</v>
      </c>
      <c r="AA78">
        <v>52</v>
      </c>
      <c r="AB78">
        <v>0</v>
      </c>
      <c r="AC78">
        <v>3</v>
      </c>
      <c r="AD78">
        <v>15</v>
      </c>
      <c r="AE78">
        <v>0</v>
      </c>
      <c r="AF78">
        <v>0</v>
      </c>
      <c r="AG78">
        <v>0</v>
      </c>
      <c r="AH78" t="s">
        <v>95</v>
      </c>
      <c r="AI78" s="1">
        <v>44875.62431712963</v>
      </c>
      <c r="AJ78">
        <v>202</v>
      </c>
      <c r="AK78">
        <v>2</v>
      </c>
      <c r="AL78">
        <v>0</v>
      </c>
      <c r="AM78">
        <v>2</v>
      </c>
      <c r="AN78">
        <v>0</v>
      </c>
      <c r="AO78">
        <v>2</v>
      </c>
      <c r="AP78">
        <v>13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260</v>
      </c>
      <c r="BG78">
        <v>19</v>
      </c>
      <c r="BH78" t="s">
        <v>97</v>
      </c>
    </row>
    <row r="79" spans="1:60">
      <c r="A79" t="s">
        <v>281</v>
      </c>
      <c r="B79" t="s">
        <v>85</v>
      </c>
      <c r="C79" t="s">
        <v>276</v>
      </c>
      <c r="D79" t="s">
        <v>87</v>
      </c>
      <c r="E79" s="2">
        <f>HYPERLINK("capsilon://?command=openfolder&amp;siteaddress=fidelity.emaiq-na2.net&amp;folderid=FXF021FDBA-C645-A124-EA6C-C358D6553E99","FX221120")</f>
        <v>0</v>
      </c>
      <c r="F79" t="s">
        <v>19</v>
      </c>
      <c r="G79" t="s">
        <v>19</v>
      </c>
      <c r="H79" t="s">
        <v>88</v>
      </c>
      <c r="I79" t="s">
        <v>282</v>
      </c>
      <c r="J79">
        <v>28</v>
      </c>
      <c r="K79" t="s">
        <v>90</v>
      </c>
      <c r="L79" t="s">
        <v>91</v>
      </c>
      <c r="M79" t="s">
        <v>92</v>
      </c>
      <c r="N79">
        <v>2</v>
      </c>
      <c r="O79" s="1">
        <v>44875.702280092592</v>
      </c>
      <c r="P79" s="1">
        <v>44875.75472222222</v>
      </c>
      <c r="Q79">
        <v>4284</v>
      </c>
      <c r="R79">
        <v>247</v>
      </c>
      <c r="S79" t="b">
        <v>0</v>
      </c>
      <c r="T79" t="s">
        <v>93</v>
      </c>
      <c r="U79" t="b">
        <v>0</v>
      </c>
      <c r="V79" t="s">
        <v>283</v>
      </c>
      <c r="W79" s="1">
        <v>44875.749155092592</v>
      </c>
      <c r="X79">
        <v>67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95</v>
      </c>
      <c r="AI79" s="1">
        <v>44875.75472222222</v>
      </c>
      <c r="AJ79">
        <v>130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260</v>
      </c>
      <c r="BG79">
        <v>75</v>
      </c>
      <c r="BH79" t="s">
        <v>97</v>
      </c>
    </row>
    <row r="80" spans="1:60">
      <c r="A80" t="s">
        <v>284</v>
      </c>
      <c r="B80" t="s">
        <v>85</v>
      </c>
      <c r="C80" t="s">
        <v>276</v>
      </c>
      <c r="D80" t="s">
        <v>87</v>
      </c>
      <c r="E80" s="2">
        <f>HYPERLINK("capsilon://?command=openfolder&amp;siteaddress=fidelity.emaiq-na2.net&amp;folderid=FXF021FDBA-C645-A124-EA6C-C358D6553E99","FX221120")</f>
        <v>0</v>
      </c>
      <c r="F80" t="s">
        <v>19</v>
      </c>
      <c r="G80" t="s">
        <v>19</v>
      </c>
      <c r="H80" t="s">
        <v>88</v>
      </c>
      <c r="I80" t="s">
        <v>285</v>
      </c>
      <c r="J80">
        <v>63</v>
      </c>
      <c r="K80" t="s">
        <v>90</v>
      </c>
      <c r="L80" t="s">
        <v>91</v>
      </c>
      <c r="M80" t="s">
        <v>92</v>
      </c>
      <c r="N80">
        <v>2</v>
      </c>
      <c r="O80" s="1">
        <v>44875.702349537038</v>
      </c>
      <c r="P80" s="1">
        <v>44875.759398148148</v>
      </c>
      <c r="Q80">
        <v>4283</v>
      </c>
      <c r="R80">
        <v>646</v>
      </c>
      <c r="S80" t="b">
        <v>0</v>
      </c>
      <c r="T80" t="s">
        <v>93</v>
      </c>
      <c r="U80" t="b">
        <v>0</v>
      </c>
      <c r="V80" t="s">
        <v>283</v>
      </c>
      <c r="W80" s="1">
        <v>44875.751967592594</v>
      </c>
      <c r="X80">
        <v>242</v>
      </c>
      <c r="Y80">
        <v>43</v>
      </c>
      <c r="Z80">
        <v>0</v>
      </c>
      <c r="AA80">
        <v>43</v>
      </c>
      <c r="AB80">
        <v>0</v>
      </c>
      <c r="AC80">
        <v>2</v>
      </c>
      <c r="AD80">
        <v>20</v>
      </c>
      <c r="AE80">
        <v>0</v>
      </c>
      <c r="AF80">
        <v>0</v>
      </c>
      <c r="AG80">
        <v>0</v>
      </c>
      <c r="AH80" t="s">
        <v>95</v>
      </c>
      <c r="AI80" s="1">
        <v>44875.759398148148</v>
      </c>
      <c r="AJ80">
        <v>404</v>
      </c>
      <c r="AK80">
        <v>12</v>
      </c>
      <c r="AL80">
        <v>0</v>
      </c>
      <c r="AM80">
        <v>12</v>
      </c>
      <c r="AN80">
        <v>0</v>
      </c>
      <c r="AO80">
        <v>9</v>
      </c>
      <c r="AP80">
        <v>8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260</v>
      </c>
      <c r="BG80">
        <v>82</v>
      </c>
      <c r="BH80" t="s">
        <v>97</v>
      </c>
    </row>
    <row r="81" spans="1:60">
      <c r="A81" t="s">
        <v>286</v>
      </c>
      <c r="B81" t="s">
        <v>85</v>
      </c>
      <c r="C81" t="s">
        <v>287</v>
      </c>
      <c r="D81" t="s">
        <v>87</v>
      </c>
      <c r="E81" s="2">
        <f>HYPERLINK("capsilon://?command=openfolder&amp;siteaddress=fidelity.emaiq-na2.net&amp;folderid=FX10FA5BD4-2643-04FE-F64B-97B8D7E3E480","FX221072")</f>
        <v>0</v>
      </c>
      <c r="F81" t="s">
        <v>19</v>
      </c>
      <c r="G81" t="s">
        <v>19</v>
      </c>
      <c r="H81" t="s">
        <v>88</v>
      </c>
      <c r="I81" t="s">
        <v>288</v>
      </c>
      <c r="J81">
        <v>0</v>
      </c>
      <c r="K81" t="s">
        <v>90</v>
      </c>
      <c r="L81" t="s">
        <v>91</v>
      </c>
      <c r="M81" t="s">
        <v>92</v>
      </c>
      <c r="N81">
        <v>2</v>
      </c>
      <c r="O81" s="1">
        <v>44879.40079861111</v>
      </c>
      <c r="P81" s="1">
        <v>44879.442824074074</v>
      </c>
      <c r="Q81">
        <v>3589</v>
      </c>
      <c r="R81">
        <v>42</v>
      </c>
      <c r="S81" t="b">
        <v>0</v>
      </c>
      <c r="T81" t="s">
        <v>93</v>
      </c>
      <c r="U81" t="b">
        <v>0</v>
      </c>
      <c r="V81" t="s">
        <v>119</v>
      </c>
      <c r="W81" s="1">
        <v>44879.436851851853</v>
      </c>
      <c r="X81">
        <v>17</v>
      </c>
      <c r="Y81">
        <v>0</v>
      </c>
      <c r="Z81">
        <v>0</v>
      </c>
      <c r="AA81">
        <v>0</v>
      </c>
      <c r="AB81">
        <v>16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124</v>
      </c>
      <c r="AI81" s="1">
        <v>44879.442824074074</v>
      </c>
      <c r="AJ81">
        <v>19</v>
      </c>
      <c r="AK81">
        <v>0</v>
      </c>
      <c r="AL81">
        <v>0</v>
      </c>
      <c r="AM81">
        <v>0</v>
      </c>
      <c r="AN81">
        <v>16</v>
      </c>
      <c r="AO81">
        <v>0</v>
      </c>
      <c r="AP81">
        <v>0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289</v>
      </c>
      <c r="BG81">
        <v>60</v>
      </c>
      <c r="BH81" t="s">
        <v>97</v>
      </c>
    </row>
    <row r="82" spans="1:60">
      <c r="A82" t="s">
        <v>290</v>
      </c>
      <c r="B82" t="s">
        <v>85</v>
      </c>
      <c r="C82" t="s">
        <v>287</v>
      </c>
      <c r="D82" t="s">
        <v>87</v>
      </c>
      <c r="E82" s="2">
        <f>HYPERLINK("capsilon://?command=openfolder&amp;siteaddress=fidelity.emaiq-na2.net&amp;folderid=FX10FA5BD4-2643-04FE-F64B-97B8D7E3E480","FX221072")</f>
        <v>0</v>
      </c>
      <c r="F82" t="s">
        <v>19</v>
      </c>
      <c r="G82" t="s">
        <v>19</v>
      </c>
      <c r="H82" t="s">
        <v>88</v>
      </c>
      <c r="I82" t="s">
        <v>291</v>
      </c>
      <c r="J82">
        <v>0</v>
      </c>
      <c r="K82" t="s">
        <v>90</v>
      </c>
      <c r="L82" t="s">
        <v>91</v>
      </c>
      <c r="M82" t="s">
        <v>92</v>
      </c>
      <c r="N82">
        <v>2</v>
      </c>
      <c r="O82" s="1">
        <v>44879.408391203702</v>
      </c>
      <c r="P82" s="1">
        <v>44879.442928240744</v>
      </c>
      <c r="Q82">
        <v>2964</v>
      </c>
      <c r="R82">
        <v>20</v>
      </c>
      <c r="S82" t="b">
        <v>0</v>
      </c>
      <c r="T82" t="s">
        <v>93</v>
      </c>
      <c r="U82" t="b">
        <v>0</v>
      </c>
      <c r="V82" t="s">
        <v>119</v>
      </c>
      <c r="W82" s="1">
        <v>44879.436990740738</v>
      </c>
      <c r="X82">
        <v>12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124</v>
      </c>
      <c r="AI82" s="1">
        <v>44879.442928240744</v>
      </c>
      <c r="AJ82">
        <v>8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289</v>
      </c>
      <c r="BG82">
        <v>49</v>
      </c>
      <c r="BH82" t="s">
        <v>97</v>
      </c>
    </row>
    <row r="83" spans="1:60">
      <c r="A83" t="s">
        <v>292</v>
      </c>
      <c r="B83" t="s">
        <v>85</v>
      </c>
      <c r="C83" t="s">
        <v>293</v>
      </c>
      <c r="D83" t="s">
        <v>87</v>
      </c>
      <c r="E83" s="2">
        <f>HYPERLINK("capsilon://?command=openfolder&amp;siteaddress=fidelity.emaiq-na2.net&amp;folderid=FX4AE0ED9C-9931-6B8A-0685-09093812CCAD","FX221032")</f>
        <v>0</v>
      </c>
      <c r="F83" t="s">
        <v>19</v>
      </c>
      <c r="G83" t="s">
        <v>19</v>
      </c>
      <c r="H83" t="s">
        <v>88</v>
      </c>
      <c r="I83" t="s">
        <v>294</v>
      </c>
      <c r="J83">
        <v>0</v>
      </c>
      <c r="K83" t="s">
        <v>90</v>
      </c>
      <c r="L83" t="s">
        <v>91</v>
      </c>
      <c r="M83" t="s">
        <v>92</v>
      </c>
      <c r="N83">
        <v>2</v>
      </c>
      <c r="O83" s="1">
        <v>44879.412395833337</v>
      </c>
      <c r="P83" s="1">
        <v>44879.443518518521</v>
      </c>
      <c r="Q83">
        <v>2628</v>
      </c>
      <c r="R83">
        <v>61</v>
      </c>
      <c r="S83" t="b">
        <v>0</v>
      </c>
      <c r="T83" t="s">
        <v>93</v>
      </c>
      <c r="U83" t="b">
        <v>0</v>
      </c>
      <c r="V83" t="s">
        <v>119</v>
      </c>
      <c r="W83" s="1">
        <v>44879.437106481484</v>
      </c>
      <c r="X83">
        <v>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295</v>
      </c>
      <c r="AI83" s="1">
        <v>44879.443518518521</v>
      </c>
      <c r="AJ83">
        <v>52</v>
      </c>
      <c r="AK83">
        <v>0</v>
      </c>
      <c r="AL83">
        <v>0</v>
      </c>
      <c r="AM83">
        <v>0</v>
      </c>
      <c r="AN83">
        <v>16</v>
      </c>
      <c r="AO83">
        <v>0</v>
      </c>
      <c r="AP83">
        <v>0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289</v>
      </c>
      <c r="BG83">
        <v>44</v>
      </c>
      <c r="BH83" t="s">
        <v>97</v>
      </c>
    </row>
    <row r="84" spans="1:60">
      <c r="A84" t="s">
        <v>296</v>
      </c>
      <c r="B84" t="s">
        <v>85</v>
      </c>
      <c r="C84" t="s">
        <v>276</v>
      </c>
      <c r="D84" t="s">
        <v>87</v>
      </c>
      <c r="E84" s="2">
        <f>HYPERLINK("capsilon://?command=openfolder&amp;siteaddress=fidelity.emaiq-na2.net&amp;folderid=FXF021FDBA-C645-A124-EA6C-C358D6553E99","FX221120")</f>
        <v>0</v>
      </c>
      <c r="F84" t="s">
        <v>19</v>
      </c>
      <c r="G84" t="s">
        <v>19</v>
      </c>
      <c r="H84" t="s">
        <v>88</v>
      </c>
      <c r="I84" t="s">
        <v>297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44879.420787037037</v>
      </c>
      <c r="P84" s="1">
        <v>44879.445347222223</v>
      </c>
      <c r="Q84">
        <v>1816</v>
      </c>
      <c r="R84">
        <v>306</v>
      </c>
      <c r="S84" t="b">
        <v>0</v>
      </c>
      <c r="T84" t="s">
        <v>93</v>
      </c>
      <c r="U84" t="b">
        <v>0</v>
      </c>
      <c r="V84" t="s">
        <v>119</v>
      </c>
      <c r="W84" s="1">
        <v>44879.438750000001</v>
      </c>
      <c r="X84">
        <v>115</v>
      </c>
      <c r="Y84">
        <v>52</v>
      </c>
      <c r="Z84">
        <v>0</v>
      </c>
      <c r="AA84">
        <v>52</v>
      </c>
      <c r="AB84">
        <v>0</v>
      </c>
      <c r="AC84">
        <v>2</v>
      </c>
      <c r="AD84">
        <v>15</v>
      </c>
      <c r="AE84">
        <v>0</v>
      </c>
      <c r="AF84">
        <v>0</v>
      </c>
      <c r="AG84">
        <v>0</v>
      </c>
      <c r="AH84" t="s">
        <v>295</v>
      </c>
      <c r="AI84" s="1">
        <v>44879.445347222223</v>
      </c>
      <c r="AJ84">
        <v>157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289</v>
      </c>
      <c r="BG84">
        <v>35</v>
      </c>
      <c r="BH84" t="s">
        <v>97</v>
      </c>
    </row>
    <row r="85" spans="1:60">
      <c r="A85" t="s">
        <v>298</v>
      </c>
      <c r="B85" t="s">
        <v>85</v>
      </c>
      <c r="C85" t="s">
        <v>228</v>
      </c>
      <c r="D85" t="s">
        <v>87</v>
      </c>
      <c r="E85" s="2">
        <f>HYPERLINK("capsilon://?command=openfolder&amp;siteaddress=fidelity.emaiq-na2.net&amp;folderid=FXF7AA88D7-0C84-1100-3F82-DFD22C8477D4","FX221118")</f>
        <v>0</v>
      </c>
      <c r="F85" t="s">
        <v>19</v>
      </c>
      <c r="G85" t="s">
        <v>19</v>
      </c>
      <c r="H85" t="s">
        <v>88</v>
      </c>
      <c r="I85" t="s">
        <v>299</v>
      </c>
      <c r="J85">
        <v>75</v>
      </c>
      <c r="K85" t="s">
        <v>90</v>
      </c>
      <c r="L85" t="s">
        <v>91</v>
      </c>
      <c r="M85" t="s">
        <v>92</v>
      </c>
      <c r="N85">
        <v>2</v>
      </c>
      <c r="O85" s="1">
        <v>44879.429456018515</v>
      </c>
      <c r="P85" s="1">
        <v>44879.447962962964</v>
      </c>
      <c r="Q85">
        <v>1251</v>
      </c>
      <c r="R85">
        <v>348</v>
      </c>
      <c r="S85" t="b">
        <v>0</v>
      </c>
      <c r="T85" t="s">
        <v>93</v>
      </c>
      <c r="U85" t="b">
        <v>0</v>
      </c>
      <c r="V85" t="s">
        <v>119</v>
      </c>
      <c r="W85" s="1">
        <v>44879.440185185187</v>
      </c>
      <c r="X85">
        <v>123</v>
      </c>
      <c r="Y85">
        <v>67</v>
      </c>
      <c r="Z85">
        <v>0</v>
      </c>
      <c r="AA85">
        <v>67</v>
      </c>
      <c r="AB85">
        <v>0</v>
      </c>
      <c r="AC85">
        <v>10</v>
      </c>
      <c r="AD85">
        <v>8</v>
      </c>
      <c r="AE85">
        <v>0</v>
      </c>
      <c r="AF85">
        <v>0</v>
      </c>
      <c r="AG85">
        <v>0</v>
      </c>
      <c r="AH85" t="s">
        <v>295</v>
      </c>
      <c r="AI85" s="1">
        <v>44879.447962962964</v>
      </c>
      <c r="AJ85">
        <v>225</v>
      </c>
      <c r="AK85">
        <v>2</v>
      </c>
      <c r="AL85">
        <v>0</v>
      </c>
      <c r="AM85">
        <v>2</v>
      </c>
      <c r="AN85">
        <v>0</v>
      </c>
      <c r="AO85">
        <v>2</v>
      </c>
      <c r="AP85">
        <v>6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289</v>
      </c>
      <c r="BG85">
        <v>26</v>
      </c>
      <c r="BH85" t="s">
        <v>97</v>
      </c>
    </row>
    <row r="86" spans="1:60">
      <c r="A86" t="s">
        <v>300</v>
      </c>
      <c r="B86" t="s">
        <v>85</v>
      </c>
      <c r="C86" t="s">
        <v>301</v>
      </c>
      <c r="D86" t="s">
        <v>87</v>
      </c>
      <c r="E86" s="2">
        <f>HYPERLINK("capsilon://?command=openfolder&amp;siteaddress=fidelity.emaiq-na2.net&amp;folderid=FXEDD42864-9DA7-32EA-5B26-D544D815FBD2","FX221048")</f>
        <v>0</v>
      </c>
      <c r="F86" t="s">
        <v>19</v>
      </c>
      <c r="G86" t="s">
        <v>19</v>
      </c>
      <c r="H86" t="s">
        <v>88</v>
      </c>
      <c r="I86" t="s">
        <v>302</v>
      </c>
      <c r="J86">
        <v>67</v>
      </c>
      <c r="K86" t="s">
        <v>90</v>
      </c>
      <c r="L86" t="s">
        <v>91</v>
      </c>
      <c r="M86" t="s">
        <v>92</v>
      </c>
      <c r="N86">
        <v>2</v>
      </c>
      <c r="O86" s="1">
        <v>44879.452291666668</v>
      </c>
      <c r="P86" s="1">
        <v>44879.468599537038</v>
      </c>
      <c r="Q86">
        <v>1123</v>
      </c>
      <c r="R86">
        <v>286</v>
      </c>
      <c r="S86" t="b">
        <v>0</v>
      </c>
      <c r="T86" t="s">
        <v>93</v>
      </c>
      <c r="U86" t="b">
        <v>0</v>
      </c>
      <c r="V86" t="s">
        <v>119</v>
      </c>
      <c r="W86" s="1">
        <v>44879.463009259256</v>
      </c>
      <c r="X86">
        <v>129</v>
      </c>
      <c r="Y86">
        <v>52</v>
      </c>
      <c r="Z86">
        <v>0</v>
      </c>
      <c r="AA86">
        <v>52</v>
      </c>
      <c r="AB86">
        <v>0</v>
      </c>
      <c r="AC86">
        <v>3</v>
      </c>
      <c r="AD86">
        <v>15</v>
      </c>
      <c r="AE86">
        <v>0</v>
      </c>
      <c r="AF86">
        <v>0</v>
      </c>
      <c r="AG86">
        <v>0</v>
      </c>
      <c r="AH86" t="s">
        <v>295</v>
      </c>
      <c r="AI86" s="1">
        <v>44879.468599537038</v>
      </c>
      <c r="AJ86">
        <v>157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14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289</v>
      </c>
      <c r="BG86">
        <v>23</v>
      </c>
      <c r="BH86" t="s">
        <v>97</v>
      </c>
    </row>
    <row r="87" spans="1:60">
      <c r="A87" t="s">
        <v>303</v>
      </c>
      <c r="B87" t="s">
        <v>85</v>
      </c>
      <c r="C87" t="s">
        <v>86</v>
      </c>
      <c r="D87" t="s">
        <v>87</v>
      </c>
      <c r="E87" s="2">
        <f>HYPERLINK("capsilon://?command=openfolder&amp;siteaddress=fidelity.emaiq-na2.net&amp;folderid=FXFF10BA11-3D8C-5751-B0C0-828C63C5A349","FX221046")</f>
        <v>0</v>
      </c>
      <c r="F87" t="s">
        <v>19</v>
      </c>
      <c r="G87" t="s">
        <v>19</v>
      </c>
      <c r="H87" t="s">
        <v>88</v>
      </c>
      <c r="I87" t="s">
        <v>304</v>
      </c>
      <c r="J87">
        <v>67</v>
      </c>
      <c r="K87" t="s">
        <v>90</v>
      </c>
      <c r="L87" t="s">
        <v>91</v>
      </c>
      <c r="M87" t="s">
        <v>92</v>
      </c>
      <c r="N87">
        <v>2</v>
      </c>
      <c r="O87" s="1">
        <v>44879.463622685187</v>
      </c>
      <c r="P87" s="1">
        <v>44879.523055555554</v>
      </c>
      <c r="Q87">
        <v>3908</v>
      </c>
      <c r="R87">
        <v>1227</v>
      </c>
      <c r="S87" t="b">
        <v>0</v>
      </c>
      <c r="T87" t="s">
        <v>93</v>
      </c>
      <c r="U87" t="b">
        <v>0</v>
      </c>
      <c r="V87" t="s">
        <v>94</v>
      </c>
      <c r="W87" s="1">
        <v>44879.505752314813</v>
      </c>
      <c r="X87">
        <v>912</v>
      </c>
      <c r="Y87">
        <v>53</v>
      </c>
      <c r="Z87">
        <v>0</v>
      </c>
      <c r="AA87">
        <v>53</v>
      </c>
      <c r="AB87">
        <v>0</v>
      </c>
      <c r="AC87">
        <v>9</v>
      </c>
      <c r="AD87">
        <v>14</v>
      </c>
      <c r="AE87">
        <v>0</v>
      </c>
      <c r="AF87">
        <v>0</v>
      </c>
      <c r="AG87">
        <v>0</v>
      </c>
      <c r="AH87" t="s">
        <v>95</v>
      </c>
      <c r="AI87" s="1">
        <v>44879.523055555554</v>
      </c>
      <c r="AJ87">
        <v>286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13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289</v>
      </c>
      <c r="BG87">
        <v>85</v>
      </c>
      <c r="BH87" t="s">
        <v>97</v>
      </c>
    </row>
    <row r="88" spans="1:60">
      <c r="A88" t="s">
        <v>305</v>
      </c>
      <c r="B88" t="s">
        <v>85</v>
      </c>
      <c r="C88" t="s">
        <v>160</v>
      </c>
      <c r="D88" t="s">
        <v>87</v>
      </c>
      <c r="E88" s="2">
        <f>HYPERLINK("capsilon://?command=openfolder&amp;siteaddress=fidelity.emaiq-na2.net&amp;folderid=FXC3F565D9-BF83-61F5-47DA-E29BD98F45A8","FX221039")</f>
        <v>0</v>
      </c>
      <c r="F88" t="s">
        <v>19</v>
      </c>
      <c r="G88" t="s">
        <v>19</v>
      </c>
      <c r="H88" t="s">
        <v>88</v>
      </c>
      <c r="I88" t="s">
        <v>306</v>
      </c>
      <c r="J88">
        <v>0</v>
      </c>
      <c r="K88" t="s">
        <v>90</v>
      </c>
      <c r="L88" t="s">
        <v>91</v>
      </c>
      <c r="M88" t="s">
        <v>92</v>
      </c>
      <c r="N88">
        <v>2</v>
      </c>
      <c r="O88" s="1">
        <v>44879.502592592595</v>
      </c>
      <c r="P88" s="1">
        <v>44879.523310185185</v>
      </c>
      <c r="Q88">
        <v>1717</v>
      </c>
      <c r="R88">
        <v>73</v>
      </c>
      <c r="S88" t="b">
        <v>0</v>
      </c>
      <c r="T88" t="s">
        <v>93</v>
      </c>
      <c r="U88" t="b">
        <v>0</v>
      </c>
      <c r="V88" t="s">
        <v>94</v>
      </c>
      <c r="W88" s="1">
        <v>44879.506365740737</v>
      </c>
      <c r="X88">
        <v>52</v>
      </c>
      <c r="Y88">
        <v>0</v>
      </c>
      <c r="Z88">
        <v>0</v>
      </c>
      <c r="AA88">
        <v>0</v>
      </c>
      <c r="AB88">
        <v>16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95</v>
      </c>
      <c r="AI88" s="1">
        <v>44879.523310185185</v>
      </c>
      <c r="AJ88">
        <v>21</v>
      </c>
      <c r="AK88">
        <v>0</v>
      </c>
      <c r="AL88">
        <v>0</v>
      </c>
      <c r="AM88">
        <v>0</v>
      </c>
      <c r="AN88">
        <v>16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289</v>
      </c>
      <c r="BG88">
        <v>29</v>
      </c>
      <c r="BH88" t="s">
        <v>97</v>
      </c>
    </row>
    <row r="89" spans="1:60">
      <c r="A89" t="s">
        <v>307</v>
      </c>
      <c r="B89" t="s">
        <v>85</v>
      </c>
      <c r="C89" t="s">
        <v>160</v>
      </c>
      <c r="D89" t="s">
        <v>87</v>
      </c>
      <c r="E89" s="2">
        <f>HYPERLINK("capsilon://?command=openfolder&amp;siteaddress=fidelity.emaiq-na2.net&amp;folderid=FXC3F565D9-BF83-61F5-47DA-E29BD98F45A8","FX221039")</f>
        <v>0</v>
      </c>
      <c r="F89" t="s">
        <v>19</v>
      </c>
      <c r="G89" t="s">
        <v>19</v>
      </c>
      <c r="H89" t="s">
        <v>88</v>
      </c>
      <c r="I89" t="s">
        <v>308</v>
      </c>
      <c r="J89">
        <v>0</v>
      </c>
      <c r="K89" t="s">
        <v>90</v>
      </c>
      <c r="L89" t="s">
        <v>91</v>
      </c>
      <c r="M89" t="s">
        <v>92</v>
      </c>
      <c r="N89">
        <v>2</v>
      </c>
      <c r="O89" s="1">
        <v>44879.518946759257</v>
      </c>
      <c r="P89" s="1">
        <v>44879.523530092592</v>
      </c>
      <c r="Q89">
        <v>358</v>
      </c>
      <c r="R89">
        <v>38</v>
      </c>
      <c r="S89" t="b">
        <v>0</v>
      </c>
      <c r="T89" t="s">
        <v>93</v>
      </c>
      <c r="U89" t="b">
        <v>0</v>
      </c>
      <c r="V89" t="s">
        <v>94</v>
      </c>
      <c r="W89" s="1">
        <v>44879.520219907405</v>
      </c>
      <c r="X89">
        <v>20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95</v>
      </c>
      <c r="AI89" s="1">
        <v>44879.523530092592</v>
      </c>
      <c r="AJ89">
        <v>18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289</v>
      </c>
      <c r="BG89">
        <v>6</v>
      </c>
      <c r="BH89" t="s">
        <v>97</v>
      </c>
    </row>
    <row r="90" spans="1:60">
      <c r="A90" t="s">
        <v>309</v>
      </c>
      <c r="B90" t="s">
        <v>85</v>
      </c>
      <c r="C90" t="s">
        <v>301</v>
      </c>
      <c r="D90" t="s">
        <v>87</v>
      </c>
      <c r="E90" s="2">
        <f>HYPERLINK("capsilon://?command=openfolder&amp;siteaddress=fidelity.emaiq-na2.net&amp;folderid=FXEDD42864-9DA7-32EA-5B26-D544D815FBD2","FX221048")</f>
        <v>0</v>
      </c>
      <c r="F90" t="s">
        <v>19</v>
      </c>
      <c r="G90" t="s">
        <v>19</v>
      </c>
      <c r="H90" t="s">
        <v>88</v>
      </c>
      <c r="I90" t="s">
        <v>310</v>
      </c>
      <c r="J90">
        <v>61</v>
      </c>
      <c r="K90" t="s">
        <v>90</v>
      </c>
      <c r="L90" t="s">
        <v>91</v>
      </c>
      <c r="M90" t="s">
        <v>92</v>
      </c>
      <c r="N90">
        <v>2</v>
      </c>
      <c r="O90" s="1">
        <v>44866.519791666666</v>
      </c>
      <c r="P90" s="1">
        <v>44866.532893518517</v>
      </c>
      <c r="Q90">
        <v>851</v>
      </c>
      <c r="R90">
        <v>281</v>
      </c>
      <c r="S90" t="b">
        <v>0</v>
      </c>
      <c r="T90" t="s">
        <v>93</v>
      </c>
      <c r="U90" t="b">
        <v>0</v>
      </c>
      <c r="V90" t="s">
        <v>94</v>
      </c>
      <c r="W90" s="1">
        <v>44866.521990740737</v>
      </c>
      <c r="X90">
        <v>164</v>
      </c>
      <c r="Y90">
        <v>56</v>
      </c>
      <c r="Z90">
        <v>0</v>
      </c>
      <c r="AA90">
        <v>56</v>
      </c>
      <c r="AB90">
        <v>0</v>
      </c>
      <c r="AC90">
        <v>6</v>
      </c>
      <c r="AD90">
        <v>5</v>
      </c>
      <c r="AE90">
        <v>0</v>
      </c>
      <c r="AF90">
        <v>0</v>
      </c>
      <c r="AG90">
        <v>0</v>
      </c>
      <c r="AH90" t="s">
        <v>95</v>
      </c>
      <c r="AI90" s="1">
        <v>44866.532893518517</v>
      </c>
      <c r="AJ90">
        <v>117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120</v>
      </c>
      <c r="BG90">
        <v>18</v>
      </c>
      <c r="BH90" t="s">
        <v>97</v>
      </c>
    </row>
    <row r="91" spans="1:60">
      <c r="A91" t="s">
        <v>311</v>
      </c>
      <c r="B91" t="s">
        <v>85</v>
      </c>
      <c r="C91" t="s">
        <v>165</v>
      </c>
      <c r="D91" t="s">
        <v>87</v>
      </c>
      <c r="E91" s="2">
        <f>HYPERLINK("capsilon://?command=openfolder&amp;siteaddress=fidelity.emaiq-na2.net&amp;folderid=FXF3F87E64-86A8-4EBD-8965-EBCA8D81A1F0","FX221067")</f>
        <v>0</v>
      </c>
      <c r="F91" t="s">
        <v>19</v>
      </c>
      <c r="G91" t="s">
        <v>19</v>
      </c>
      <c r="H91" t="s">
        <v>88</v>
      </c>
      <c r="I91" t="s">
        <v>312</v>
      </c>
      <c r="J91">
        <v>0</v>
      </c>
      <c r="K91" t="s">
        <v>90</v>
      </c>
      <c r="L91" t="s">
        <v>91</v>
      </c>
      <c r="M91" t="s">
        <v>92</v>
      </c>
      <c r="N91">
        <v>2</v>
      </c>
      <c r="O91" s="1">
        <v>44879.520740740743</v>
      </c>
      <c r="P91" s="1">
        <v>44879.603101851855</v>
      </c>
      <c r="Q91">
        <v>7062</v>
      </c>
      <c r="R91">
        <v>54</v>
      </c>
      <c r="S91" t="b">
        <v>0</v>
      </c>
      <c r="T91" t="s">
        <v>93</v>
      </c>
      <c r="U91" t="b">
        <v>0</v>
      </c>
      <c r="V91" t="s">
        <v>94</v>
      </c>
      <c r="W91" s="1">
        <v>44879.526759259257</v>
      </c>
      <c r="X91">
        <v>33</v>
      </c>
      <c r="Y91">
        <v>0</v>
      </c>
      <c r="Z91">
        <v>0</v>
      </c>
      <c r="AA91">
        <v>0</v>
      </c>
      <c r="AB91">
        <v>16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95</v>
      </c>
      <c r="AI91" s="1">
        <v>44879.603101851855</v>
      </c>
      <c r="AJ91">
        <v>21</v>
      </c>
      <c r="AK91">
        <v>0</v>
      </c>
      <c r="AL91">
        <v>0</v>
      </c>
      <c r="AM91">
        <v>0</v>
      </c>
      <c r="AN91">
        <v>16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289</v>
      </c>
      <c r="BG91">
        <v>118</v>
      </c>
      <c r="BH91" t="s">
        <v>97</v>
      </c>
    </row>
    <row r="92" spans="1:60">
      <c r="A92" t="s">
        <v>313</v>
      </c>
      <c r="B92" t="s">
        <v>85</v>
      </c>
      <c r="C92" t="s">
        <v>165</v>
      </c>
      <c r="D92" t="s">
        <v>87</v>
      </c>
      <c r="E92" s="2">
        <f>HYPERLINK("capsilon://?command=openfolder&amp;siteaddress=fidelity.emaiq-na2.net&amp;folderid=FXF3F87E64-86A8-4EBD-8965-EBCA8D81A1F0","FX221067")</f>
        <v>0</v>
      </c>
      <c r="F92" t="s">
        <v>19</v>
      </c>
      <c r="G92" t="s">
        <v>19</v>
      </c>
      <c r="H92" t="s">
        <v>88</v>
      </c>
      <c r="I92" t="s">
        <v>314</v>
      </c>
      <c r="J92">
        <v>0</v>
      </c>
      <c r="K92" t="s">
        <v>90</v>
      </c>
      <c r="L92" t="s">
        <v>91</v>
      </c>
      <c r="M92" t="s">
        <v>92</v>
      </c>
      <c r="N92">
        <v>2</v>
      </c>
      <c r="O92" s="1">
        <v>44879.520856481482</v>
      </c>
      <c r="P92" s="1">
        <v>44879.603333333333</v>
      </c>
      <c r="Q92">
        <v>7068</v>
      </c>
      <c r="R92">
        <v>58</v>
      </c>
      <c r="S92" t="b">
        <v>0</v>
      </c>
      <c r="T92" t="s">
        <v>93</v>
      </c>
      <c r="U92" t="b">
        <v>0</v>
      </c>
      <c r="V92" t="s">
        <v>94</v>
      </c>
      <c r="W92" s="1">
        <v>44879.527222222219</v>
      </c>
      <c r="X92">
        <v>39</v>
      </c>
      <c r="Y92">
        <v>0</v>
      </c>
      <c r="Z92">
        <v>0</v>
      </c>
      <c r="AA92">
        <v>0</v>
      </c>
      <c r="AB92">
        <v>16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95</v>
      </c>
      <c r="AI92" s="1">
        <v>44879.603333333333</v>
      </c>
      <c r="AJ92">
        <v>19</v>
      </c>
      <c r="AK92">
        <v>0</v>
      </c>
      <c r="AL92">
        <v>0</v>
      </c>
      <c r="AM92">
        <v>0</v>
      </c>
      <c r="AN92">
        <v>16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289</v>
      </c>
      <c r="BG92">
        <v>118</v>
      </c>
      <c r="BH92" t="s">
        <v>97</v>
      </c>
    </row>
    <row r="93" spans="1:60">
      <c r="A93" t="s">
        <v>315</v>
      </c>
      <c r="B93" t="s">
        <v>85</v>
      </c>
      <c r="C93" t="s">
        <v>165</v>
      </c>
      <c r="D93" t="s">
        <v>87</v>
      </c>
      <c r="E93" s="2">
        <f>HYPERLINK("capsilon://?command=openfolder&amp;siteaddress=fidelity.emaiq-na2.net&amp;folderid=FXF3F87E64-86A8-4EBD-8965-EBCA8D81A1F0","FX221067")</f>
        <v>0</v>
      </c>
      <c r="F93" t="s">
        <v>19</v>
      </c>
      <c r="G93" t="s">
        <v>19</v>
      </c>
      <c r="H93" t="s">
        <v>88</v>
      </c>
      <c r="I93" t="s">
        <v>316</v>
      </c>
      <c r="J93">
        <v>0</v>
      </c>
      <c r="K93" t="s">
        <v>90</v>
      </c>
      <c r="L93" t="s">
        <v>91</v>
      </c>
      <c r="M93" t="s">
        <v>92</v>
      </c>
      <c r="N93">
        <v>2</v>
      </c>
      <c r="O93" s="1">
        <v>44879.522847222222</v>
      </c>
      <c r="P93" s="1">
        <v>44879.603807870371</v>
      </c>
      <c r="Q93">
        <v>6942</v>
      </c>
      <c r="R93">
        <v>53</v>
      </c>
      <c r="S93" t="b">
        <v>0</v>
      </c>
      <c r="T93" t="s">
        <v>93</v>
      </c>
      <c r="U93" t="b">
        <v>0</v>
      </c>
      <c r="V93" t="s">
        <v>94</v>
      </c>
      <c r="W93" s="1">
        <v>44879.527384259258</v>
      </c>
      <c r="X93">
        <v>13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95</v>
      </c>
      <c r="AI93" s="1">
        <v>44879.603807870371</v>
      </c>
      <c r="AJ93">
        <v>40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289</v>
      </c>
      <c r="BG93">
        <v>116</v>
      </c>
      <c r="BH93" t="s">
        <v>97</v>
      </c>
    </row>
    <row r="94" spans="1:60">
      <c r="A94" t="s">
        <v>317</v>
      </c>
      <c r="B94" t="s">
        <v>85</v>
      </c>
      <c r="C94" t="s">
        <v>318</v>
      </c>
      <c r="D94" t="s">
        <v>87</v>
      </c>
      <c r="E94" s="2">
        <f>HYPERLINK("capsilon://?command=openfolder&amp;siteaddress=fidelity.emaiq-na2.net&amp;folderid=FXEE801CA0-9421-B31A-0D8B-1DA956CB648A","FX221033")</f>
        <v>0</v>
      </c>
      <c r="F94" t="s">
        <v>19</v>
      </c>
      <c r="G94" t="s">
        <v>19</v>
      </c>
      <c r="H94" t="s">
        <v>88</v>
      </c>
      <c r="I94" t="s">
        <v>319</v>
      </c>
      <c r="J94">
        <v>0</v>
      </c>
      <c r="K94" t="s">
        <v>90</v>
      </c>
      <c r="L94" t="s">
        <v>91</v>
      </c>
      <c r="M94" t="s">
        <v>92</v>
      </c>
      <c r="N94">
        <v>2</v>
      </c>
      <c r="O94" s="1">
        <v>44879.524456018517</v>
      </c>
      <c r="P94" s="1">
        <v>44879.60434027778</v>
      </c>
      <c r="Q94">
        <v>6817</v>
      </c>
      <c r="R94">
        <v>85</v>
      </c>
      <c r="S94" t="b">
        <v>0</v>
      </c>
      <c r="T94" t="s">
        <v>93</v>
      </c>
      <c r="U94" t="b">
        <v>0</v>
      </c>
      <c r="V94" t="s">
        <v>94</v>
      </c>
      <c r="W94" s="1">
        <v>44879.52784722222</v>
      </c>
      <c r="X94">
        <v>40</v>
      </c>
      <c r="Y94">
        <v>0</v>
      </c>
      <c r="Z94">
        <v>0</v>
      </c>
      <c r="AA94">
        <v>0</v>
      </c>
      <c r="AB94">
        <v>16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95</v>
      </c>
      <c r="AI94" s="1">
        <v>44879.60434027778</v>
      </c>
      <c r="AJ94">
        <v>45</v>
      </c>
      <c r="AK94">
        <v>0</v>
      </c>
      <c r="AL94">
        <v>0</v>
      </c>
      <c r="AM94">
        <v>0</v>
      </c>
      <c r="AN94">
        <v>16</v>
      </c>
      <c r="AO94">
        <v>0</v>
      </c>
      <c r="AP94">
        <v>0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289</v>
      </c>
      <c r="BG94">
        <v>115</v>
      </c>
      <c r="BH94" t="s">
        <v>97</v>
      </c>
    </row>
    <row r="95" spans="1:60">
      <c r="A95" t="s">
        <v>320</v>
      </c>
      <c r="B95" t="s">
        <v>85</v>
      </c>
      <c r="C95" t="s">
        <v>318</v>
      </c>
      <c r="D95" t="s">
        <v>87</v>
      </c>
      <c r="E95" s="2">
        <f>HYPERLINK("capsilon://?command=openfolder&amp;siteaddress=fidelity.emaiq-na2.net&amp;folderid=FXEE801CA0-9421-B31A-0D8B-1DA956CB648A","FX221033")</f>
        <v>0</v>
      </c>
      <c r="F95" t="s">
        <v>19</v>
      </c>
      <c r="G95" t="s">
        <v>19</v>
      </c>
      <c r="H95" t="s">
        <v>88</v>
      </c>
      <c r="I95" t="s">
        <v>321</v>
      </c>
      <c r="J95">
        <v>0</v>
      </c>
      <c r="K95" t="s">
        <v>90</v>
      </c>
      <c r="L95" t="s">
        <v>91</v>
      </c>
      <c r="M95" t="s">
        <v>92</v>
      </c>
      <c r="N95">
        <v>2</v>
      </c>
      <c r="O95" s="1">
        <v>44879.527453703704</v>
      </c>
      <c r="P95" s="1">
        <v>44879.604571759257</v>
      </c>
      <c r="Q95">
        <v>6632</v>
      </c>
      <c r="R95">
        <v>31</v>
      </c>
      <c r="S95" t="b">
        <v>0</v>
      </c>
      <c r="T95" t="s">
        <v>93</v>
      </c>
      <c r="U95" t="b">
        <v>0</v>
      </c>
      <c r="V95" t="s">
        <v>94</v>
      </c>
      <c r="W95" s="1">
        <v>44879.527997685182</v>
      </c>
      <c r="X95">
        <v>12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95</v>
      </c>
      <c r="AI95" s="1">
        <v>44879.604571759257</v>
      </c>
      <c r="AJ95">
        <v>19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289</v>
      </c>
      <c r="BG95">
        <v>111</v>
      </c>
      <c r="BH95" t="s">
        <v>97</v>
      </c>
    </row>
    <row r="96" spans="1:60">
      <c r="A96" t="s">
        <v>322</v>
      </c>
      <c r="B96" t="s">
        <v>85</v>
      </c>
      <c r="C96" t="s">
        <v>323</v>
      </c>
      <c r="D96" t="s">
        <v>87</v>
      </c>
      <c r="E96" s="2">
        <f>HYPERLINK("capsilon://?command=openfolder&amp;siteaddress=fidelity.emaiq-na2.net&amp;folderid=FXCA7FC5E9-2E1F-C78D-774F-460531AC1EE8","FX220929")</f>
        <v>0</v>
      </c>
      <c r="F96" t="s">
        <v>19</v>
      </c>
      <c r="G96" t="s">
        <v>19</v>
      </c>
      <c r="H96" t="s">
        <v>88</v>
      </c>
      <c r="I96" t="s">
        <v>324</v>
      </c>
      <c r="J96">
        <v>28</v>
      </c>
      <c r="K96" t="s">
        <v>90</v>
      </c>
      <c r="L96" t="s">
        <v>91</v>
      </c>
      <c r="M96" t="s">
        <v>92</v>
      </c>
      <c r="N96">
        <v>2</v>
      </c>
      <c r="O96" s="1">
        <v>44879.530266203707</v>
      </c>
      <c r="P96" s="1">
        <v>44879.605613425927</v>
      </c>
      <c r="Q96">
        <v>6136</v>
      </c>
      <c r="R96">
        <v>374</v>
      </c>
      <c r="S96" t="b">
        <v>0</v>
      </c>
      <c r="T96" t="s">
        <v>93</v>
      </c>
      <c r="U96" t="b">
        <v>0</v>
      </c>
      <c r="V96" t="s">
        <v>94</v>
      </c>
      <c r="W96" s="1">
        <v>44879.59474537037</v>
      </c>
      <c r="X96">
        <v>284</v>
      </c>
      <c r="Y96">
        <v>21</v>
      </c>
      <c r="Z96">
        <v>0</v>
      </c>
      <c r="AA96">
        <v>21</v>
      </c>
      <c r="AB96">
        <v>0</v>
      </c>
      <c r="AC96">
        <v>18</v>
      </c>
      <c r="AD96">
        <v>7</v>
      </c>
      <c r="AE96">
        <v>0</v>
      </c>
      <c r="AF96">
        <v>0</v>
      </c>
      <c r="AG96">
        <v>0</v>
      </c>
      <c r="AH96" t="s">
        <v>95</v>
      </c>
      <c r="AI96" s="1">
        <v>44879.605613425927</v>
      </c>
      <c r="AJ96">
        <v>90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6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289</v>
      </c>
      <c r="BG96">
        <v>108</v>
      </c>
      <c r="BH96" t="s">
        <v>97</v>
      </c>
    </row>
    <row r="97" spans="1:60">
      <c r="A97" t="s">
        <v>325</v>
      </c>
      <c r="B97" t="s">
        <v>85</v>
      </c>
      <c r="C97" t="s">
        <v>323</v>
      </c>
      <c r="D97" t="s">
        <v>87</v>
      </c>
      <c r="E97" s="2">
        <f>HYPERLINK("capsilon://?command=openfolder&amp;siteaddress=fidelity.emaiq-na2.net&amp;folderid=FXCA7FC5E9-2E1F-C78D-774F-460531AC1EE8","FX220929")</f>
        <v>0</v>
      </c>
      <c r="F97" t="s">
        <v>19</v>
      </c>
      <c r="G97" t="s">
        <v>19</v>
      </c>
      <c r="H97" t="s">
        <v>88</v>
      </c>
      <c r="I97" t="s">
        <v>326</v>
      </c>
      <c r="J97">
        <v>153</v>
      </c>
      <c r="K97" t="s">
        <v>90</v>
      </c>
      <c r="L97" t="s">
        <v>91</v>
      </c>
      <c r="M97" t="s">
        <v>92</v>
      </c>
      <c r="N97">
        <v>1</v>
      </c>
      <c r="O97" s="1">
        <v>44879.5309837963</v>
      </c>
      <c r="P97" s="1">
        <v>44879.595208333332</v>
      </c>
      <c r="Q97">
        <v>5510</v>
      </c>
      <c r="R97">
        <v>39</v>
      </c>
      <c r="S97" t="b">
        <v>0</v>
      </c>
      <c r="T97" t="s">
        <v>93</v>
      </c>
      <c r="U97" t="b">
        <v>0</v>
      </c>
      <c r="V97" t="s">
        <v>94</v>
      </c>
      <c r="W97" s="1">
        <v>44879.595208333332</v>
      </c>
      <c r="X97">
        <v>39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153</v>
      </c>
      <c r="AE97">
        <v>148</v>
      </c>
      <c r="AF97">
        <v>0</v>
      </c>
      <c r="AG97">
        <v>2</v>
      </c>
      <c r="AH97" t="s">
        <v>93</v>
      </c>
      <c r="AI97" t="s">
        <v>93</v>
      </c>
      <c r="AJ97" t="s">
        <v>93</v>
      </c>
      <c r="AK97" t="s">
        <v>93</v>
      </c>
      <c r="AL97" t="s">
        <v>93</v>
      </c>
      <c r="AM97" t="s">
        <v>93</v>
      </c>
      <c r="AN97" t="s">
        <v>93</v>
      </c>
      <c r="AO97" t="s">
        <v>93</v>
      </c>
      <c r="AP97" t="s">
        <v>93</v>
      </c>
      <c r="AQ97" t="s">
        <v>93</v>
      </c>
      <c r="AR97" t="s">
        <v>93</v>
      </c>
      <c r="AS97" t="s">
        <v>93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289</v>
      </c>
      <c r="BG97">
        <v>92</v>
      </c>
      <c r="BH97" t="s">
        <v>97</v>
      </c>
    </row>
    <row r="98" spans="1:60">
      <c r="A98" t="s">
        <v>327</v>
      </c>
      <c r="B98" t="s">
        <v>85</v>
      </c>
      <c r="C98" t="s">
        <v>301</v>
      </c>
      <c r="D98" t="s">
        <v>87</v>
      </c>
      <c r="E98" s="2">
        <f>HYPERLINK("capsilon://?command=openfolder&amp;siteaddress=fidelity.emaiq-na2.net&amp;folderid=FXEDD42864-9DA7-32EA-5B26-D544D815FBD2","FX221048")</f>
        <v>0</v>
      </c>
      <c r="F98" t="s">
        <v>19</v>
      </c>
      <c r="G98" t="s">
        <v>19</v>
      </c>
      <c r="H98" t="s">
        <v>88</v>
      </c>
      <c r="I98" t="s">
        <v>328</v>
      </c>
      <c r="J98">
        <v>28</v>
      </c>
      <c r="K98" t="s">
        <v>90</v>
      </c>
      <c r="L98" t="s">
        <v>91</v>
      </c>
      <c r="M98" t="s">
        <v>92</v>
      </c>
      <c r="N98">
        <v>2</v>
      </c>
      <c r="O98" s="1">
        <v>44866.519965277781</v>
      </c>
      <c r="P98" s="1">
        <v>44866.533599537041</v>
      </c>
      <c r="Q98">
        <v>615</v>
      </c>
      <c r="R98">
        <v>563</v>
      </c>
      <c r="S98" t="b">
        <v>0</v>
      </c>
      <c r="T98" t="s">
        <v>93</v>
      </c>
      <c r="U98" t="b">
        <v>0</v>
      </c>
      <c r="V98" t="s">
        <v>94</v>
      </c>
      <c r="W98" s="1">
        <v>44866.527812499997</v>
      </c>
      <c r="X98">
        <v>503</v>
      </c>
      <c r="Y98">
        <v>21</v>
      </c>
      <c r="Z98">
        <v>0</v>
      </c>
      <c r="AA98">
        <v>21</v>
      </c>
      <c r="AB98">
        <v>0</v>
      </c>
      <c r="AC98">
        <v>0</v>
      </c>
      <c r="AD98">
        <v>7</v>
      </c>
      <c r="AE98">
        <v>0</v>
      </c>
      <c r="AF98">
        <v>0</v>
      </c>
      <c r="AG98">
        <v>0</v>
      </c>
      <c r="AH98" t="s">
        <v>95</v>
      </c>
      <c r="AI98" s="1">
        <v>44866.533599537041</v>
      </c>
      <c r="AJ98">
        <v>60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120</v>
      </c>
      <c r="BG98">
        <v>19</v>
      </c>
      <c r="BH98" t="s">
        <v>97</v>
      </c>
    </row>
    <row r="99" spans="1:60">
      <c r="A99" t="s">
        <v>329</v>
      </c>
      <c r="B99" t="s">
        <v>85</v>
      </c>
      <c r="C99" t="s">
        <v>323</v>
      </c>
      <c r="D99" t="s">
        <v>87</v>
      </c>
      <c r="E99" s="2">
        <f>HYPERLINK("capsilon://?command=openfolder&amp;siteaddress=fidelity.emaiq-na2.net&amp;folderid=FXCA7FC5E9-2E1F-C78D-774F-460531AC1EE8","FX220929")</f>
        <v>0</v>
      </c>
      <c r="F99" t="s">
        <v>19</v>
      </c>
      <c r="G99" t="s">
        <v>19</v>
      </c>
      <c r="H99" t="s">
        <v>88</v>
      </c>
      <c r="I99" t="s">
        <v>326</v>
      </c>
      <c r="J99">
        <v>180</v>
      </c>
      <c r="K99" t="s">
        <v>90</v>
      </c>
      <c r="L99" t="s">
        <v>91</v>
      </c>
      <c r="M99" t="s">
        <v>92</v>
      </c>
      <c r="N99">
        <v>2</v>
      </c>
      <c r="O99" s="1">
        <v>44879.596099537041</v>
      </c>
      <c r="P99" s="1">
        <v>44879.602847222224</v>
      </c>
      <c r="Q99">
        <v>77</v>
      </c>
      <c r="R99">
        <v>506</v>
      </c>
      <c r="S99" t="b">
        <v>0</v>
      </c>
      <c r="T99" t="s">
        <v>93</v>
      </c>
      <c r="U99" t="b">
        <v>1</v>
      </c>
      <c r="V99" t="s">
        <v>94</v>
      </c>
      <c r="W99" s="1">
        <v>44879.599583333336</v>
      </c>
      <c r="X99">
        <v>300</v>
      </c>
      <c r="Y99">
        <v>161</v>
      </c>
      <c r="Z99">
        <v>0</v>
      </c>
      <c r="AA99">
        <v>161</v>
      </c>
      <c r="AB99">
        <v>0</v>
      </c>
      <c r="AC99">
        <v>15</v>
      </c>
      <c r="AD99">
        <v>19</v>
      </c>
      <c r="AE99">
        <v>0</v>
      </c>
      <c r="AF99">
        <v>0</v>
      </c>
      <c r="AG99">
        <v>0</v>
      </c>
      <c r="AH99" t="s">
        <v>95</v>
      </c>
      <c r="AI99" s="1">
        <v>44879.602847222224</v>
      </c>
      <c r="AJ99">
        <v>206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19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289</v>
      </c>
      <c r="BG99">
        <v>9</v>
      </c>
      <c r="BH99" t="s">
        <v>97</v>
      </c>
    </row>
    <row r="100" spans="1:60">
      <c r="A100" t="s">
        <v>330</v>
      </c>
      <c r="B100" t="s">
        <v>85</v>
      </c>
      <c r="C100" t="s">
        <v>323</v>
      </c>
      <c r="D100" t="s">
        <v>87</v>
      </c>
      <c r="E100" s="2">
        <f>HYPERLINK("capsilon://?command=openfolder&amp;siteaddress=fidelity.emaiq-na2.net&amp;folderid=FXCA7FC5E9-2E1F-C78D-774F-460531AC1EE8","FX220929")</f>
        <v>0</v>
      </c>
      <c r="F100" t="s">
        <v>19</v>
      </c>
      <c r="G100" t="s">
        <v>19</v>
      </c>
      <c r="H100" t="s">
        <v>88</v>
      </c>
      <c r="I100" t="s">
        <v>331</v>
      </c>
      <c r="J100">
        <v>0</v>
      </c>
      <c r="K100" t="s">
        <v>90</v>
      </c>
      <c r="L100" t="s">
        <v>91</v>
      </c>
      <c r="M100" t="s">
        <v>92</v>
      </c>
      <c r="N100">
        <v>2</v>
      </c>
      <c r="O100" s="1">
        <v>44879.607928240737</v>
      </c>
      <c r="P100" s="1">
        <v>44879.654560185183</v>
      </c>
      <c r="Q100">
        <v>3900</v>
      </c>
      <c r="R100">
        <v>129</v>
      </c>
      <c r="S100" t="b">
        <v>0</v>
      </c>
      <c r="T100" t="s">
        <v>93</v>
      </c>
      <c r="U100" t="b">
        <v>0</v>
      </c>
      <c r="V100" t="s">
        <v>94</v>
      </c>
      <c r="W100" s="1">
        <v>44879.610486111109</v>
      </c>
      <c r="X100">
        <v>111</v>
      </c>
      <c r="Y100">
        <v>0</v>
      </c>
      <c r="Z100">
        <v>0</v>
      </c>
      <c r="AA100">
        <v>0</v>
      </c>
      <c r="AB100">
        <v>16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95</v>
      </c>
      <c r="AI100" s="1">
        <v>44879.654560185183</v>
      </c>
      <c r="AJ100">
        <v>18</v>
      </c>
      <c r="AK100">
        <v>0</v>
      </c>
      <c r="AL100">
        <v>0</v>
      </c>
      <c r="AM100">
        <v>0</v>
      </c>
      <c r="AN100">
        <v>16</v>
      </c>
      <c r="AO100">
        <v>0</v>
      </c>
      <c r="AP100">
        <v>0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289</v>
      </c>
      <c r="BG100">
        <v>67</v>
      </c>
      <c r="BH100" t="s">
        <v>97</v>
      </c>
    </row>
    <row r="101" spans="1:60">
      <c r="A101" t="s">
        <v>332</v>
      </c>
      <c r="B101" t="s">
        <v>85</v>
      </c>
      <c r="C101" t="s">
        <v>323</v>
      </c>
      <c r="D101" t="s">
        <v>87</v>
      </c>
      <c r="E101" s="2">
        <f>HYPERLINK("capsilon://?command=openfolder&amp;siteaddress=fidelity.emaiq-na2.net&amp;folderid=FXCA7FC5E9-2E1F-C78D-774F-460531AC1EE8","FX220929")</f>
        <v>0</v>
      </c>
      <c r="F101" t="s">
        <v>19</v>
      </c>
      <c r="G101" t="s">
        <v>19</v>
      </c>
      <c r="H101" t="s">
        <v>88</v>
      </c>
      <c r="I101" t="s">
        <v>333</v>
      </c>
      <c r="J101">
        <v>0</v>
      </c>
      <c r="K101" t="s">
        <v>90</v>
      </c>
      <c r="L101" t="s">
        <v>91</v>
      </c>
      <c r="M101" t="s">
        <v>92</v>
      </c>
      <c r="N101">
        <v>2</v>
      </c>
      <c r="O101" s="1">
        <v>44879.60833333333</v>
      </c>
      <c r="P101" s="1">
        <v>44879.654710648145</v>
      </c>
      <c r="Q101">
        <v>3807</v>
      </c>
      <c r="R101">
        <v>200</v>
      </c>
      <c r="S101" t="b">
        <v>0</v>
      </c>
      <c r="T101" t="s">
        <v>93</v>
      </c>
      <c r="U101" t="b">
        <v>0</v>
      </c>
      <c r="V101" t="s">
        <v>94</v>
      </c>
      <c r="W101" s="1">
        <v>44879.612662037034</v>
      </c>
      <c r="X101">
        <v>188</v>
      </c>
      <c r="Y101">
        <v>0</v>
      </c>
      <c r="Z101">
        <v>0</v>
      </c>
      <c r="AA101">
        <v>0</v>
      </c>
      <c r="AB101">
        <v>16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95</v>
      </c>
      <c r="AI101" s="1">
        <v>44879.654710648145</v>
      </c>
      <c r="AJ101">
        <v>12</v>
      </c>
      <c r="AK101">
        <v>0</v>
      </c>
      <c r="AL101">
        <v>0</v>
      </c>
      <c r="AM101">
        <v>0</v>
      </c>
      <c r="AN101">
        <v>16</v>
      </c>
      <c r="AO101">
        <v>0</v>
      </c>
      <c r="AP101">
        <v>0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289</v>
      </c>
      <c r="BG101">
        <v>66</v>
      </c>
      <c r="BH101" t="s">
        <v>97</v>
      </c>
    </row>
    <row r="102" spans="1:60">
      <c r="A102" t="s">
        <v>334</v>
      </c>
      <c r="B102" t="s">
        <v>85</v>
      </c>
      <c r="C102" t="s">
        <v>236</v>
      </c>
      <c r="D102" t="s">
        <v>87</v>
      </c>
      <c r="E102" s="2">
        <f>HYPERLINK("capsilon://?command=openfolder&amp;siteaddress=fidelity.emaiq-na2.net&amp;folderid=FX934F29E9-FC09-3B4D-9848-1484699BEC65","FX22115")</f>
        <v>0</v>
      </c>
      <c r="F102" t="s">
        <v>19</v>
      </c>
      <c r="G102" t="s">
        <v>19</v>
      </c>
      <c r="H102" t="s">
        <v>88</v>
      </c>
      <c r="I102" t="s">
        <v>335</v>
      </c>
      <c r="J102">
        <v>28</v>
      </c>
      <c r="K102" t="s">
        <v>90</v>
      </c>
      <c r="L102" t="s">
        <v>91</v>
      </c>
      <c r="M102" t="s">
        <v>92</v>
      </c>
      <c r="N102">
        <v>2</v>
      </c>
      <c r="O102" s="1">
        <v>44879.717604166668</v>
      </c>
      <c r="P102" s="1">
        <v>44879.797743055555</v>
      </c>
      <c r="Q102">
        <v>6646</v>
      </c>
      <c r="R102">
        <v>278</v>
      </c>
      <c r="S102" t="b">
        <v>0</v>
      </c>
      <c r="T102" t="s">
        <v>93</v>
      </c>
      <c r="U102" t="b">
        <v>0</v>
      </c>
      <c r="V102" t="s">
        <v>94</v>
      </c>
      <c r="W102" s="1">
        <v>44879.78802083333</v>
      </c>
      <c r="X102">
        <v>163</v>
      </c>
      <c r="Y102">
        <v>21</v>
      </c>
      <c r="Z102">
        <v>0</v>
      </c>
      <c r="AA102">
        <v>21</v>
      </c>
      <c r="AB102">
        <v>0</v>
      </c>
      <c r="AC102">
        <v>5</v>
      </c>
      <c r="AD102">
        <v>7</v>
      </c>
      <c r="AE102">
        <v>0</v>
      </c>
      <c r="AF102">
        <v>0</v>
      </c>
      <c r="AG102">
        <v>0</v>
      </c>
      <c r="AH102" t="s">
        <v>95</v>
      </c>
      <c r="AI102" s="1">
        <v>44879.797743055555</v>
      </c>
      <c r="AJ102">
        <v>115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289</v>
      </c>
      <c r="BG102">
        <v>115</v>
      </c>
      <c r="BH102" t="s">
        <v>97</v>
      </c>
    </row>
    <row r="103" spans="1:60">
      <c r="A103" t="s">
        <v>336</v>
      </c>
      <c r="B103" t="s">
        <v>85</v>
      </c>
      <c r="C103" t="s">
        <v>301</v>
      </c>
      <c r="D103" t="s">
        <v>87</v>
      </c>
      <c r="E103" s="2">
        <f>HYPERLINK("capsilon://?command=openfolder&amp;siteaddress=fidelity.emaiq-na2.net&amp;folderid=FXEDD42864-9DA7-32EA-5B26-D544D815FBD2","FX221048")</f>
        <v>0</v>
      </c>
      <c r="F103" t="s">
        <v>19</v>
      </c>
      <c r="G103" t="s">
        <v>19</v>
      </c>
      <c r="H103" t="s">
        <v>88</v>
      </c>
      <c r="I103" t="s">
        <v>337</v>
      </c>
      <c r="J103">
        <v>61</v>
      </c>
      <c r="K103" t="s">
        <v>90</v>
      </c>
      <c r="L103" t="s">
        <v>91</v>
      </c>
      <c r="M103" t="s">
        <v>92</v>
      </c>
      <c r="N103">
        <v>2</v>
      </c>
      <c r="O103" s="1">
        <v>44866.520185185182</v>
      </c>
      <c r="P103" s="1">
        <v>44866.53460648148</v>
      </c>
      <c r="Q103">
        <v>949</v>
      </c>
      <c r="R103">
        <v>297</v>
      </c>
      <c r="S103" t="b">
        <v>0</v>
      </c>
      <c r="T103" t="s">
        <v>93</v>
      </c>
      <c r="U103" t="b">
        <v>0</v>
      </c>
      <c r="V103" t="s">
        <v>162</v>
      </c>
      <c r="W103" s="1">
        <v>44866.525335648148</v>
      </c>
      <c r="X103">
        <v>211</v>
      </c>
      <c r="Y103">
        <v>56</v>
      </c>
      <c r="Z103">
        <v>0</v>
      </c>
      <c r="AA103">
        <v>56</v>
      </c>
      <c r="AB103">
        <v>0</v>
      </c>
      <c r="AC103">
        <v>2</v>
      </c>
      <c r="AD103">
        <v>5</v>
      </c>
      <c r="AE103">
        <v>0</v>
      </c>
      <c r="AF103">
        <v>0</v>
      </c>
      <c r="AG103">
        <v>0</v>
      </c>
      <c r="AH103" t="s">
        <v>95</v>
      </c>
      <c r="AI103" s="1">
        <v>44866.53460648148</v>
      </c>
      <c r="AJ103">
        <v>86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5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120</v>
      </c>
      <c r="BG103">
        <v>20</v>
      </c>
      <c r="BH103" t="s">
        <v>97</v>
      </c>
    </row>
    <row r="104" spans="1:60">
      <c r="A104" t="s">
        <v>338</v>
      </c>
      <c r="B104" t="s">
        <v>85</v>
      </c>
      <c r="C104" t="s">
        <v>236</v>
      </c>
      <c r="D104" t="s">
        <v>87</v>
      </c>
      <c r="E104" s="2">
        <f>HYPERLINK("capsilon://?command=openfolder&amp;siteaddress=fidelity.emaiq-na2.net&amp;folderid=FX934F29E9-FC09-3B4D-9848-1484699BEC65","FX22115")</f>
        <v>0</v>
      </c>
      <c r="F104" t="s">
        <v>19</v>
      </c>
      <c r="G104" t="s">
        <v>19</v>
      </c>
      <c r="H104" t="s">
        <v>88</v>
      </c>
      <c r="I104" t="s">
        <v>339</v>
      </c>
      <c r="J104">
        <v>111</v>
      </c>
      <c r="K104" t="s">
        <v>90</v>
      </c>
      <c r="L104" t="s">
        <v>91</v>
      </c>
      <c r="M104" t="s">
        <v>92</v>
      </c>
      <c r="N104">
        <v>2</v>
      </c>
      <c r="O104" s="1">
        <v>44879.717824074076</v>
      </c>
      <c r="P104" s="1">
        <v>44879.80574074074</v>
      </c>
      <c r="Q104">
        <v>6551</v>
      </c>
      <c r="R104">
        <v>1045</v>
      </c>
      <c r="S104" t="b">
        <v>0</v>
      </c>
      <c r="T104" t="s">
        <v>93</v>
      </c>
      <c r="U104" t="b">
        <v>0</v>
      </c>
      <c r="V104" t="s">
        <v>94</v>
      </c>
      <c r="W104" s="1">
        <v>44879.792129629626</v>
      </c>
      <c r="X104">
        <v>354</v>
      </c>
      <c r="Y104">
        <v>106</v>
      </c>
      <c r="Z104">
        <v>0</v>
      </c>
      <c r="AA104">
        <v>106</v>
      </c>
      <c r="AB104">
        <v>0</v>
      </c>
      <c r="AC104">
        <v>21</v>
      </c>
      <c r="AD104">
        <v>5</v>
      </c>
      <c r="AE104">
        <v>0</v>
      </c>
      <c r="AF104">
        <v>0</v>
      </c>
      <c r="AG104">
        <v>0</v>
      </c>
      <c r="AH104" t="s">
        <v>95</v>
      </c>
      <c r="AI104" s="1">
        <v>44879.80574074074</v>
      </c>
      <c r="AJ104">
        <v>691</v>
      </c>
      <c r="AK104">
        <v>2</v>
      </c>
      <c r="AL104">
        <v>0</v>
      </c>
      <c r="AM104">
        <v>2</v>
      </c>
      <c r="AN104">
        <v>0</v>
      </c>
      <c r="AO104">
        <v>2</v>
      </c>
      <c r="AP104">
        <v>3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289</v>
      </c>
      <c r="BG104">
        <v>126</v>
      </c>
      <c r="BH104" t="s">
        <v>97</v>
      </c>
    </row>
    <row r="105" spans="1:60">
      <c r="A105" t="s">
        <v>340</v>
      </c>
      <c r="B105" t="s">
        <v>85</v>
      </c>
      <c r="C105" t="s">
        <v>236</v>
      </c>
      <c r="D105" t="s">
        <v>87</v>
      </c>
      <c r="E105" s="2">
        <f>HYPERLINK("capsilon://?command=openfolder&amp;siteaddress=fidelity.emaiq-na2.net&amp;folderid=FX934F29E9-FC09-3B4D-9848-1484699BEC65","FX22115")</f>
        <v>0</v>
      </c>
      <c r="F105" t="s">
        <v>19</v>
      </c>
      <c r="G105" t="s">
        <v>19</v>
      </c>
      <c r="H105" t="s">
        <v>88</v>
      </c>
      <c r="I105" t="s">
        <v>341</v>
      </c>
      <c r="J105">
        <v>123</v>
      </c>
      <c r="K105" t="s">
        <v>90</v>
      </c>
      <c r="L105" t="s">
        <v>91</v>
      </c>
      <c r="M105" t="s">
        <v>92</v>
      </c>
      <c r="N105">
        <v>2</v>
      </c>
      <c r="O105" s="1">
        <v>44879.717893518522</v>
      </c>
      <c r="P105" s="1">
        <v>44879.80804398148</v>
      </c>
      <c r="Q105">
        <v>7083</v>
      </c>
      <c r="R105">
        <v>706</v>
      </c>
      <c r="S105" t="b">
        <v>0</v>
      </c>
      <c r="T105" t="s">
        <v>93</v>
      </c>
      <c r="U105" t="b">
        <v>0</v>
      </c>
      <c r="V105" t="s">
        <v>94</v>
      </c>
      <c r="W105" s="1">
        <v>44879.798009259262</v>
      </c>
      <c r="X105">
        <v>507</v>
      </c>
      <c r="Y105">
        <v>106</v>
      </c>
      <c r="Z105">
        <v>0</v>
      </c>
      <c r="AA105">
        <v>106</v>
      </c>
      <c r="AB105">
        <v>0</v>
      </c>
      <c r="AC105">
        <v>29</v>
      </c>
      <c r="AD105">
        <v>17</v>
      </c>
      <c r="AE105">
        <v>0</v>
      </c>
      <c r="AF105">
        <v>0</v>
      </c>
      <c r="AG105">
        <v>0</v>
      </c>
      <c r="AH105" t="s">
        <v>95</v>
      </c>
      <c r="AI105" s="1">
        <v>44879.80804398148</v>
      </c>
      <c r="AJ105">
        <v>199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17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289</v>
      </c>
      <c r="BG105">
        <v>129</v>
      </c>
      <c r="BH105" t="s">
        <v>97</v>
      </c>
    </row>
    <row r="106" spans="1:60">
      <c r="A106" t="s">
        <v>342</v>
      </c>
      <c r="B106" t="s">
        <v>85</v>
      </c>
      <c r="C106" t="s">
        <v>276</v>
      </c>
      <c r="D106" t="s">
        <v>87</v>
      </c>
      <c r="E106" s="2">
        <f>HYPERLINK("capsilon://?command=openfolder&amp;siteaddress=fidelity.emaiq-na2.net&amp;folderid=FXF021FDBA-C645-A124-EA6C-C358D6553E99","FX221120")</f>
        <v>0</v>
      </c>
      <c r="F106" t="s">
        <v>19</v>
      </c>
      <c r="G106" t="s">
        <v>19</v>
      </c>
      <c r="H106" t="s">
        <v>88</v>
      </c>
      <c r="I106" t="s">
        <v>343</v>
      </c>
      <c r="J106">
        <v>28</v>
      </c>
      <c r="K106" t="s">
        <v>90</v>
      </c>
      <c r="L106" t="s">
        <v>91</v>
      </c>
      <c r="M106" t="s">
        <v>92</v>
      </c>
      <c r="N106">
        <v>2</v>
      </c>
      <c r="O106" s="1">
        <v>44880.408391203702</v>
      </c>
      <c r="P106" s="1">
        <v>44880.435567129629</v>
      </c>
      <c r="Q106">
        <v>2270</v>
      </c>
      <c r="R106">
        <v>78</v>
      </c>
      <c r="S106" t="b">
        <v>0</v>
      </c>
      <c r="T106" t="s">
        <v>93</v>
      </c>
      <c r="U106" t="b">
        <v>0</v>
      </c>
      <c r="V106" t="s">
        <v>119</v>
      </c>
      <c r="W106" s="1">
        <v>44880.41978009259</v>
      </c>
      <c r="X106">
        <v>28</v>
      </c>
      <c r="Y106">
        <v>21</v>
      </c>
      <c r="Z106">
        <v>0</v>
      </c>
      <c r="AA106">
        <v>21</v>
      </c>
      <c r="AB106">
        <v>0</v>
      </c>
      <c r="AC106">
        <v>0</v>
      </c>
      <c r="AD106">
        <v>7</v>
      </c>
      <c r="AE106">
        <v>0</v>
      </c>
      <c r="AF106">
        <v>0</v>
      </c>
      <c r="AG106">
        <v>0</v>
      </c>
      <c r="AH106" t="s">
        <v>124</v>
      </c>
      <c r="AI106" s="1">
        <v>44880.435567129629</v>
      </c>
      <c r="AJ106">
        <v>50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344</v>
      </c>
      <c r="BG106">
        <v>39</v>
      </c>
      <c r="BH106" t="s">
        <v>97</v>
      </c>
    </row>
    <row r="107" spans="1:60">
      <c r="A107" t="s">
        <v>345</v>
      </c>
      <c r="B107" t="s">
        <v>85</v>
      </c>
      <c r="C107" t="s">
        <v>276</v>
      </c>
      <c r="D107" t="s">
        <v>87</v>
      </c>
      <c r="E107" s="2">
        <f>HYPERLINK("capsilon://?command=openfolder&amp;siteaddress=fidelity.emaiq-na2.net&amp;folderid=FXF021FDBA-C645-A124-EA6C-C358D6553E99","FX221120")</f>
        <v>0</v>
      </c>
      <c r="F107" t="s">
        <v>19</v>
      </c>
      <c r="G107" t="s">
        <v>19</v>
      </c>
      <c r="H107" t="s">
        <v>88</v>
      </c>
      <c r="I107" t="s">
        <v>346</v>
      </c>
      <c r="J107">
        <v>28</v>
      </c>
      <c r="K107" t="s">
        <v>90</v>
      </c>
      <c r="L107" t="s">
        <v>91</v>
      </c>
      <c r="M107" t="s">
        <v>92</v>
      </c>
      <c r="N107">
        <v>1</v>
      </c>
      <c r="O107" s="1">
        <v>44880.408518518518</v>
      </c>
      <c r="P107" s="1">
        <v>44880.420844907407</v>
      </c>
      <c r="Q107">
        <v>974</v>
      </c>
      <c r="R107">
        <v>91</v>
      </c>
      <c r="S107" t="b">
        <v>0</v>
      </c>
      <c r="T107" t="s">
        <v>93</v>
      </c>
      <c r="U107" t="b">
        <v>0</v>
      </c>
      <c r="V107" t="s">
        <v>119</v>
      </c>
      <c r="W107" s="1">
        <v>44880.420844907407</v>
      </c>
      <c r="X107">
        <v>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28</v>
      </c>
      <c r="AE107">
        <v>21</v>
      </c>
      <c r="AF107">
        <v>0</v>
      </c>
      <c r="AG107">
        <v>2</v>
      </c>
      <c r="AH107" t="s">
        <v>93</v>
      </c>
      <c r="AI107" t="s">
        <v>93</v>
      </c>
      <c r="AJ107" t="s">
        <v>93</v>
      </c>
      <c r="AK107" t="s">
        <v>93</v>
      </c>
      <c r="AL107" t="s">
        <v>93</v>
      </c>
      <c r="AM107" t="s">
        <v>93</v>
      </c>
      <c r="AN107" t="s">
        <v>93</v>
      </c>
      <c r="AO107" t="s">
        <v>93</v>
      </c>
      <c r="AP107" t="s">
        <v>93</v>
      </c>
      <c r="AQ107" t="s">
        <v>93</v>
      </c>
      <c r="AR107" t="s">
        <v>93</v>
      </c>
      <c r="AS107" t="s">
        <v>93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344</v>
      </c>
      <c r="BG107">
        <v>17</v>
      </c>
      <c r="BH107" t="s">
        <v>97</v>
      </c>
    </row>
    <row r="108" spans="1:60">
      <c r="A108" t="s">
        <v>347</v>
      </c>
      <c r="B108" t="s">
        <v>85</v>
      </c>
      <c r="C108" t="s">
        <v>348</v>
      </c>
      <c r="D108" t="s">
        <v>87</v>
      </c>
      <c r="E108" s="2">
        <f>HYPERLINK("capsilon://?command=openfolder&amp;siteaddress=fidelity.emaiq-na2.net&amp;folderid=FXA3158F3F-C41B-3792-8269-8D9EAA8A6185","FX221056")</f>
        <v>0</v>
      </c>
      <c r="F108" t="s">
        <v>19</v>
      </c>
      <c r="G108" t="s">
        <v>19</v>
      </c>
      <c r="H108" t="s">
        <v>88</v>
      </c>
      <c r="I108" t="s">
        <v>349</v>
      </c>
      <c r="J108">
        <v>0</v>
      </c>
      <c r="K108" t="s">
        <v>90</v>
      </c>
      <c r="L108" t="s">
        <v>91</v>
      </c>
      <c r="M108" t="s">
        <v>92</v>
      </c>
      <c r="N108">
        <v>2</v>
      </c>
      <c r="O108" s="1">
        <v>44880.409537037034</v>
      </c>
      <c r="P108" s="1">
        <v>44880.435752314814</v>
      </c>
      <c r="Q108">
        <v>2165</v>
      </c>
      <c r="R108">
        <v>100</v>
      </c>
      <c r="S108" t="b">
        <v>0</v>
      </c>
      <c r="T108" t="s">
        <v>93</v>
      </c>
      <c r="U108" t="b">
        <v>0</v>
      </c>
      <c r="V108" t="s">
        <v>119</v>
      </c>
      <c r="W108" s="1">
        <v>44880.421840277777</v>
      </c>
      <c r="X108">
        <v>85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124</v>
      </c>
      <c r="AI108" s="1">
        <v>44880.435752314814</v>
      </c>
      <c r="AJ108">
        <v>15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344</v>
      </c>
      <c r="BG108">
        <v>37</v>
      </c>
      <c r="BH108" t="s">
        <v>97</v>
      </c>
    </row>
    <row r="109" spans="1:60">
      <c r="A109" t="s">
        <v>350</v>
      </c>
      <c r="B109" t="s">
        <v>85</v>
      </c>
      <c r="C109" t="s">
        <v>348</v>
      </c>
      <c r="D109" t="s">
        <v>87</v>
      </c>
      <c r="E109" s="2">
        <f>HYPERLINK("capsilon://?command=openfolder&amp;siteaddress=fidelity.emaiq-na2.net&amp;folderid=FXA3158F3F-C41B-3792-8269-8D9EAA8A6185","FX221056")</f>
        <v>0</v>
      </c>
      <c r="F109" t="s">
        <v>19</v>
      </c>
      <c r="G109" t="s">
        <v>19</v>
      </c>
      <c r="H109" t="s">
        <v>88</v>
      </c>
      <c r="I109" t="s">
        <v>351</v>
      </c>
      <c r="J109">
        <v>0</v>
      </c>
      <c r="K109" t="s">
        <v>90</v>
      </c>
      <c r="L109" t="s">
        <v>91</v>
      </c>
      <c r="M109" t="s">
        <v>92</v>
      </c>
      <c r="N109">
        <v>2</v>
      </c>
      <c r="O109" s="1">
        <v>44880.409618055557</v>
      </c>
      <c r="P109" s="1">
        <v>44880.435914351852</v>
      </c>
      <c r="Q109">
        <v>2249</v>
      </c>
      <c r="R109">
        <v>23</v>
      </c>
      <c r="S109" t="b">
        <v>0</v>
      </c>
      <c r="T109" t="s">
        <v>93</v>
      </c>
      <c r="U109" t="b">
        <v>0</v>
      </c>
      <c r="V109" t="s">
        <v>119</v>
      </c>
      <c r="W109" s="1">
        <v>44880.425925925927</v>
      </c>
      <c r="X109">
        <v>10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124</v>
      </c>
      <c r="AI109" s="1">
        <v>44880.435914351852</v>
      </c>
      <c r="AJ109">
        <v>13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344</v>
      </c>
      <c r="BG109">
        <v>37</v>
      </c>
      <c r="BH109" t="s">
        <v>97</v>
      </c>
    </row>
    <row r="110" spans="1:60">
      <c r="A110" t="s">
        <v>352</v>
      </c>
      <c r="B110" t="s">
        <v>85</v>
      </c>
      <c r="C110" t="s">
        <v>353</v>
      </c>
      <c r="D110" t="s">
        <v>87</v>
      </c>
      <c r="E110" s="2">
        <f>HYPERLINK("capsilon://?command=openfolder&amp;siteaddress=fidelity.emaiq-na2.net&amp;folderid=FXC4B9F6D7-77DD-A728-2672-92BE67ABBA3E","FX220962")</f>
        <v>0</v>
      </c>
      <c r="F110" t="s">
        <v>19</v>
      </c>
      <c r="G110" t="s">
        <v>19</v>
      </c>
      <c r="H110" t="s">
        <v>88</v>
      </c>
      <c r="I110" t="s">
        <v>354</v>
      </c>
      <c r="J110">
        <v>0</v>
      </c>
      <c r="K110" t="s">
        <v>90</v>
      </c>
      <c r="L110" t="s">
        <v>91</v>
      </c>
      <c r="M110" t="s">
        <v>92</v>
      </c>
      <c r="N110">
        <v>2</v>
      </c>
      <c r="O110" s="1">
        <v>44880.419791666667</v>
      </c>
      <c r="P110" s="1">
        <v>44880.436099537037</v>
      </c>
      <c r="Q110">
        <v>1341</v>
      </c>
      <c r="R110">
        <v>68</v>
      </c>
      <c r="S110" t="b">
        <v>0</v>
      </c>
      <c r="T110" t="s">
        <v>93</v>
      </c>
      <c r="U110" t="b">
        <v>0</v>
      </c>
      <c r="V110" t="s">
        <v>119</v>
      </c>
      <c r="W110" s="1">
        <v>44880.426539351851</v>
      </c>
      <c r="X110">
        <v>53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124</v>
      </c>
      <c r="AI110" s="1">
        <v>44880.436099537037</v>
      </c>
      <c r="AJ110">
        <v>15</v>
      </c>
      <c r="AK110">
        <v>0</v>
      </c>
      <c r="AL110">
        <v>0</v>
      </c>
      <c r="AM110">
        <v>0</v>
      </c>
      <c r="AN110">
        <v>16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344</v>
      </c>
      <c r="BG110">
        <v>23</v>
      </c>
      <c r="BH110" t="s">
        <v>97</v>
      </c>
    </row>
    <row r="111" spans="1:60">
      <c r="A111" t="s">
        <v>355</v>
      </c>
      <c r="B111" t="s">
        <v>85</v>
      </c>
      <c r="C111" t="s">
        <v>353</v>
      </c>
      <c r="D111" t="s">
        <v>87</v>
      </c>
      <c r="E111" s="2">
        <f>HYPERLINK("capsilon://?command=openfolder&amp;siteaddress=fidelity.emaiq-na2.net&amp;folderid=FXC4B9F6D7-77DD-A728-2672-92BE67ABBA3E","FX220962")</f>
        <v>0</v>
      </c>
      <c r="F111" t="s">
        <v>19</v>
      </c>
      <c r="G111" t="s">
        <v>19</v>
      </c>
      <c r="H111" t="s">
        <v>88</v>
      </c>
      <c r="I111" t="s">
        <v>356</v>
      </c>
      <c r="J111">
        <v>0</v>
      </c>
      <c r="K111" t="s">
        <v>90</v>
      </c>
      <c r="L111" t="s">
        <v>91</v>
      </c>
      <c r="M111" t="s">
        <v>92</v>
      </c>
      <c r="N111">
        <v>2</v>
      </c>
      <c r="O111" s="1">
        <v>44880.421469907407</v>
      </c>
      <c r="P111" s="1">
        <v>44880.436203703706</v>
      </c>
      <c r="Q111">
        <v>1259</v>
      </c>
      <c r="R111">
        <v>14</v>
      </c>
      <c r="S111" t="b">
        <v>0</v>
      </c>
      <c r="T111" t="s">
        <v>93</v>
      </c>
      <c r="U111" t="b">
        <v>0</v>
      </c>
      <c r="V111" t="s">
        <v>119</v>
      </c>
      <c r="W111" s="1">
        <v>44880.426620370374</v>
      </c>
      <c r="X111">
        <v>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124</v>
      </c>
      <c r="AI111" s="1">
        <v>44880.436203703706</v>
      </c>
      <c r="AJ111">
        <v>8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344</v>
      </c>
      <c r="BG111">
        <v>21</v>
      </c>
      <c r="BH111" t="s">
        <v>97</v>
      </c>
    </row>
    <row r="112" spans="1:60">
      <c r="A112" t="s">
        <v>357</v>
      </c>
      <c r="B112" t="s">
        <v>85</v>
      </c>
      <c r="C112" t="s">
        <v>276</v>
      </c>
      <c r="D112" t="s">
        <v>87</v>
      </c>
      <c r="E112" s="2">
        <f>HYPERLINK("capsilon://?command=openfolder&amp;siteaddress=fidelity.emaiq-na2.net&amp;folderid=FXF021FDBA-C645-A124-EA6C-C358D6553E99","FX221120")</f>
        <v>0</v>
      </c>
      <c r="F112" t="s">
        <v>19</v>
      </c>
      <c r="G112" t="s">
        <v>19</v>
      </c>
      <c r="H112" t="s">
        <v>88</v>
      </c>
      <c r="I112" t="s">
        <v>346</v>
      </c>
      <c r="J112">
        <v>56</v>
      </c>
      <c r="K112" t="s">
        <v>90</v>
      </c>
      <c r="L112" t="s">
        <v>91</v>
      </c>
      <c r="M112" t="s">
        <v>92</v>
      </c>
      <c r="N112">
        <v>2</v>
      </c>
      <c r="O112" s="1">
        <v>44880.421782407408</v>
      </c>
      <c r="P112" s="1">
        <v>44880.433113425926</v>
      </c>
      <c r="Q112">
        <v>497</v>
      </c>
      <c r="R112">
        <v>482</v>
      </c>
      <c r="S112" t="b">
        <v>0</v>
      </c>
      <c r="T112" t="s">
        <v>93</v>
      </c>
      <c r="U112" t="b">
        <v>1</v>
      </c>
      <c r="V112" t="s">
        <v>119</v>
      </c>
      <c r="W112" s="1">
        <v>44880.425798611112</v>
      </c>
      <c r="X112">
        <v>325</v>
      </c>
      <c r="Y112">
        <v>42</v>
      </c>
      <c r="Z112">
        <v>0</v>
      </c>
      <c r="AA112">
        <v>42</v>
      </c>
      <c r="AB112">
        <v>0</v>
      </c>
      <c r="AC112">
        <v>18</v>
      </c>
      <c r="AD112">
        <v>14</v>
      </c>
      <c r="AE112">
        <v>0</v>
      </c>
      <c r="AF112">
        <v>0</v>
      </c>
      <c r="AG112">
        <v>0</v>
      </c>
      <c r="AH112" t="s">
        <v>124</v>
      </c>
      <c r="AI112" s="1">
        <v>44880.433113425926</v>
      </c>
      <c r="AJ112">
        <v>144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12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344</v>
      </c>
      <c r="BG112">
        <v>16</v>
      </c>
      <c r="BH112" t="s">
        <v>97</v>
      </c>
    </row>
    <row r="113" spans="1:60">
      <c r="A113" t="s">
        <v>358</v>
      </c>
      <c r="B113" t="s">
        <v>85</v>
      </c>
      <c r="C113" t="s">
        <v>276</v>
      </c>
      <c r="D113" t="s">
        <v>87</v>
      </c>
      <c r="E113" s="2">
        <f>HYPERLINK("capsilon://?command=openfolder&amp;siteaddress=fidelity.emaiq-na2.net&amp;folderid=FXF021FDBA-C645-A124-EA6C-C358D6553E99","FX221120")</f>
        <v>0</v>
      </c>
      <c r="F113" t="s">
        <v>19</v>
      </c>
      <c r="G113" t="s">
        <v>19</v>
      </c>
      <c r="H113" t="s">
        <v>88</v>
      </c>
      <c r="I113" t="s">
        <v>359</v>
      </c>
      <c r="J113">
        <v>44</v>
      </c>
      <c r="K113" t="s">
        <v>90</v>
      </c>
      <c r="L113" t="s">
        <v>91</v>
      </c>
      <c r="M113" t="s">
        <v>92</v>
      </c>
      <c r="N113">
        <v>1</v>
      </c>
      <c r="O113" s="1">
        <v>44880.42596064815</v>
      </c>
      <c r="P113" s="1">
        <v>44880.427129629628</v>
      </c>
      <c r="Q113">
        <v>58</v>
      </c>
      <c r="R113">
        <v>43</v>
      </c>
      <c r="S113" t="b">
        <v>0</v>
      </c>
      <c r="T113" t="s">
        <v>93</v>
      </c>
      <c r="U113" t="b">
        <v>0</v>
      </c>
      <c r="V113" t="s">
        <v>119</v>
      </c>
      <c r="W113" s="1">
        <v>44880.427129629628</v>
      </c>
      <c r="X113">
        <v>43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44</v>
      </c>
      <c r="AE113">
        <v>0</v>
      </c>
      <c r="AF113">
        <v>0</v>
      </c>
      <c r="AG113">
        <v>3</v>
      </c>
      <c r="AH113" t="s">
        <v>93</v>
      </c>
      <c r="AI113" t="s">
        <v>93</v>
      </c>
      <c r="AJ113" t="s">
        <v>93</v>
      </c>
      <c r="AK113" t="s">
        <v>93</v>
      </c>
      <c r="AL113" t="s">
        <v>93</v>
      </c>
      <c r="AM113" t="s">
        <v>93</v>
      </c>
      <c r="AN113" t="s">
        <v>93</v>
      </c>
      <c r="AO113" t="s">
        <v>93</v>
      </c>
      <c r="AP113" t="s">
        <v>93</v>
      </c>
      <c r="AQ113" t="s">
        <v>93</v>
      </c>
      <c r="AR113" t="s">
        <v>93</v>
      </c>
      <c r="AS113" t="s">
        <v>93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344</v>
      </c>
      <c r="BG113">
        <v>1</v>
      </c>
      <c r="BH113" t="s">
        <v>97</v>
      </c>
    </row>
    <row r="114" spans="1:60">
      <c r="A114" t="s">
        <v>360</v>
      </c>
      <c r="B114" t="s">
        <v>85</v>
      </c>
      <c r="C114" t="s">
        <v>276</v>
      </c>
      <c r="D114" t="s">
        <v>87</v>
      </c>
      <c r="E114" s="2">
        <f>HYPERLINK("capsilon://?command=openfolder&amp;siteaddress=fidelity.emaiq-na2.net&amp;folderid=FXF021FDBA-C645-A124-EA6C-C358D6553E99","FX221120")</f>
        <v>0</v>
      </c>
      <c r="F114" t="s">
        <v>19</v>
      </c>
      <c r="G114" t="s">
        <v>19</v>
      </c>
      <c r="H114" t="s">
        <v>88</v>
      </c>
      <c r="I114" t="s">
        <v>359</v>
      </c>
      <c r="J114">
        <v>132</v>
      </c>
      <c r="K114" t="s">
        <v>90</v>
      </c>
      <c r="L114" t="s">
        <v>91</v>
      </c>
      <c r="M114" t="s">
        <v>92</v>
      </c>
      <c r="N114">
        <v>2</v>
      </c>
      <c r="O114" s="1">
        <v>44880.427754629629</v>
      </c>
      <c r="P114" s="1">
        <v>44880.434976851851</v>
      </c>
      <c r="Q114">
        <v>388</v>
      </c>
      <c r="R114">
        <v>236</v>
      </c>
      <c r="S114" t="b">
        <v>0</v>
      </c>
      <c r="T114" t="s">
        <v>93</v>
      </c>
      <c r="U114" t="b">
        <v>1</v>
      </c>
      <c r="V114" t="s">
        <v>119</v>
      </c>
      <c r="W114" s="1">
        <v>44880.42895833333</v>
      </c>
      <c r="X114">
        <v>76</v>
      </c>
      <c r="Y114">
        <v>74</v>
      </c>
      <c r="Z114">
        <v>0</v>
      </c>
      <c r="AA114">
        <v>74</v>
      </c>
      <c r="AB114">
        <v>37</v>
      </c>
      <c r="AC114">
        <v>27</v>
      </c>
      <c r="AD114">
        <v>58</v>
      </c>
      <c r="AE114">
        <v>0</v>
      </c>
      <c r="AF114">
        <v>0</v>
      </c>
      <c r="AG114">
        <v>0</v>
      </c>
      <c r="AH114" t="s">
        <v>124</v>
      </c>
      <c r="AI114" s="1">
        <v>44880.434976851851</v>
      </c>
      <c r="AJ114">
        <v>160</v>
      </c>
      <c r="AK114">
        <v>1</v>
      </c>
      <c r="AL114">
        <v>0</v>
      </c>
      <c r="AM114">
        <v>1</v>
      </c>
      <c r="AN114">
        <v>37</v>
      </c>
      <c r="AO114">
        <v>1</v>
      </c>
      <c r="AP114">
        <v>57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344</v>
      </c>
      <c r="BG114">
        <v>10</v>
      </c>
      <c r="BH114" t="s">
        <v>97</v>
      </c>
    </row>
    <row r="115" spans="1:60">
      <c r="A115" t="s">
        <v>361</v>
      </c>
      <c r="B115" t="s">
        <v>85</v>
      </c>
      <c r="C115" t="s">
        <v>276</v>
      </c>
      <c r="D115" t="s">
        <v>87</v>
      </c>
      <c r="E115" s="2">
        <f>HYPERLINK("capsilon://?command=openfolder&amp;siteaddress=fidelity.emaiq-na2.net&amp;folderid=FXF021FDBA-C645-A124-EA6C-C358D6553E99","FX221120")</f>
        <v>0</v>
      </c>
      <c r="F115" t="s">
        <v>19</v>
      </c>
      <c r="G115" t="s">
        <v>19</v>
      </c>
      <c r="H115" t="s">
        <v>88</v>
      </c>
      <c r="I115" t="s">
        <v>362</v>
      </c>
      <c r="J115">
        <v>67</v>
      </c>
      <c r="K115" t="s">
        <v>90</v>
      </c>
      <c r="L115" t="s">
        <v>91</v>
      </c>
      <c r="M115" t="s">
        <v>92</v>
      </c>
      <c r="N115">
        <v>2</v>
      </c>
      <c r="O115" s="1">
        <v>44880.479687500003</v>
      </c>
      <c r="P115" s="1">
        <v>44880.516631944447</v>
      </c>
      <c r="Q115">
        <v>2064</v>
      </c>
      <c r="R115">
        <v>1128</v>
      </c>
      <c r="S115" t="b">
        <v>0</v>
      </c>
      <c r="T115" t="s">
        <v>93</v>
      </c>
      <c r="U115" t="b">
        <v>0</v>
      </c>
      <c r="V115" t="s">
        <v>94</v>
      </c>
      <c r="W115" s="1">
        <v>44880.50273148148</v>
      </c>
      <c r="X115">
        <v>466</v>
      </c>
      <c r="Y115">
        <v>0</v>
      </c>
      <c r="Z115">
        <v>0</v>
      </c>
      <c r="AA115">
        <v>0</v>
      </c>
      <c r="AB115">
        <v>52</v>
      </c>
      <c r="AC115">
        <v>2</v>
      </c>
      <c r="AD115">
        <v>67</v>
      </c>
      <c r="AE115">
        <v>0</v>
      </c>
      <c r="AF115">
        <v>0</v>
      </c>
      <c r="AG115">
        <v>0</v>
      </c>
      <c r="AH115" t="s">
        <v>95</v>
      </c>
      <c r="AI115" s="1">
        <v>44880.516631944447</v>
      </c>
      <c r="AJ115">
        <v>662</v>
      </c>
      <c r="AK115">
        <v>52</v>
      </c>
      <c r="AL115">
        <v>0</v>
      </c>
      <c r="AM115">
        <v>52</v>
      </c>
      <c r="AN115">
        <v>0</v>
      </c>
      <c r="AO115">
        <v>7</v>
      </c>
      <c r="AP115">
        <v>15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344</v>
      </c>
      <c r="BG115">
        <v>53</v>
      </c>
      <c r="BH115" t="s">
        <v>97</v>
      </c>
    </row>
    <row r="116" spans="1:60">
      <c r="A116" t="s">
        <v>363</v>
      </c>
      <c r="B116" t="s">
        <v>85</v>
      </c>
      <c r="C116" t="s">
        <v>364</v>
      </c>
      <c r="D116" t="s">
        <v>87</v>
      </c>
      <c r="E116" s="2">
        <f>HYPERLINK("capsilon://?command=openfolder&amp;siteaddress=fidelity.emaiq-na2.net&amp;folderid=FX2827547E-1628-7254-3029-7755CD180845","FX221116")</f>
        <v>0</v>
      </c>
      <c r="F116" t="s">
        <v>19</v>
      </c>
      <c r="G116" t="s">
        <v>19</v>
      </c>
      <c r="H116" t="s">
        <v>88</v>
      </c>
      <c r="I116" t="s">
        <v>365</v>
      </c>
      <c r="J116">
        <v>28</v>
      </c>
      <c r="K116" t="s">
        <v>90</v>
      </c>
      <c r="L116" t="s">
        <v>91</v>
      </c>
      <c r="M116" t="s">
        <v>92</v>
      </c>
      <c r="N116">
        <v>2</v>
      </c>
      <c r="O116" s="1">
        <v>44880.507233796299</v>
      </c>
      <c r="P116" s="1">
        <v>44880.51935185185</v>
      </c>
      <c r="Q116">
        <v>630</v>
      </c>
      <c r="R116">
        <v>417</v>
      </c>
      <c r="S116" t="b">
        <v>0</v>
      </c>
      <c r="T116" t="s">
        <v>93</v>
      </c>
      <c r="U116" t="b">
        <v>0</v>
      </c>
      <c r="V116" t="s">
        <v>94</v>
      </c>
      <c r="W116" s="1">
        <v>44880.509421296294</v>
      </c>
      <c r="X116">
        <v>183</v>
      </c>
      <c r="Y116">
        <v>21</v>
      </c>
      <c r="Z116">
        <v>0</v>
      </c>
      <c r="AA116">
        <v>21</v>
      </c>
      <c r="AB116">
        <v>0</v>
      </c>
      <c r="AC116">
        <v>0</v>
      </c>
      <c r="AD116">
        <v>7</v>
      </c>
      <c r="AE116">
        <v>0</v>
      </c>
      <c r="AF116">
        <v>0</v>
      </c>
      <c r="AG116">
        <v>0</v>
      </c>
      <c r="AH116" t="s">
        <v>95</v>
      </c>
      <c r="AI116" s="1">
        <v>44880.51935185185</v>
      </c>
      <c r="AJ116">
        <v>234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6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344</v>
      </c>
      <c r="BG116">
        <v>17</v>
      </c>
      <c r="BH116" t="s">
        <v>97</v>
      </c>
    </row>
    <row r="117" spans="1:60">
      <c r="A117" t="s">
        <v>366</v>
      </c>
      <c r="B117" t="s">
        <v>85</v>
      </c>
      <c r="C117" t="s">
        <v>364</v>
      </c>
      <c r="D117" t="s">
        <v>87</v>
      </c>
      <c r="E117" s="2">
        <f>HYPERLINK("capsilon://?command=openfolder&amp;siteaddress=fidelity.emaiq-na2.net&amp;folderid=FX2827547E-1628-7254-3029-7755CD180845","FX221116")</f>
        <v>0</v>
      </c>
      <c r="F117" t="s">
        <v>19</v>
      </c>
      <c r="G117" t="s">
        <v>19</v>
      </c>
      <c r="H117" t="s">
        <v>88</v>
      </c>
      <c r="I117" t="s">
        <v>367</v>
      </c>
      <c r="J117">
        <v>83</v>
      </c>
      <c r="K117" t="s">
        <v>90</v>
      </c>
      <c r="L117" t="s">
        <v>91</v>
      </c>
      <c r="M117" t="s">
        <v>92</v>
      </c>
      <c r="N117">
        <v>2</v>
      </c>
      <c r="O117" s="1">
        <v>44880.507349537038</v>
      </c>
      <c r="P117" s="1">
        <v>44880.538506944446</v>
      </c>
      <c r="Q117">
        <v>928</v>
      </c>
      <c r="R117">
        <v>1764</v>
      </c>
      <c r="S117" t="b">
        <v>0</v>
      </c>
      <c r="T117" t="s">
        <v>93</v>
      </c>
      <c r="U117" t="b">
        <v>0</v>
      </c>
      <c r="V117" t="s">
        <v>94</v>
      </c>
      <c r="W117" s="1">
        <v>44880.523379629631</v>
      </c>
      <c r="X117">
        <v>1205</v>
      </c>
      <c r="Y117">
        <v>56</v>
      </c>
      <c r="Z117">
        <v>0</v>
      </c>
      <c r="AA117">
        <v>56</v>
      </c>
      <c r="AB117">
        <v>0</v>
      </c>
      <c r="AC117">
        <v>29</v>
      </c>
      <c r="AD117">
        <v>27</v>
      </c>
      <c r="AE117">
        <v>0</v>
      </c>
      <c r="AF117">
        <v>0</v>
      </c>
      <c r="AG117">
        <v>0</v>
      </c>
      <c r="AH117" t="s">
        <v>95</v>
      </c>
      <c r="AI117" s="1">
        <v>44880.538506944446</v>
      </c>
      <c r="AJ117">
        <v>559</v>
      </c>
      <c r="AK117">
        <v>4</v>
      </c>
      <c r="AL117">
        <v>0</v>
      </c>
      <c r="AM117">
        <v>4</v>
      </c>
      <c r="AN117">
        <v>0</v>
      </c>
      <c r="AO117">
        <v>4</v>
      </c>
      <c r="AP117">
        <v>23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344</v>
      </c>
      <c r="BG117">
        <v>44</v>
      </c>
      <c r="BH117" t="s">
        <v>97</v>
      </c>
    </row>
    <row r="118" spans="1:60">
      <c r="A118" t="s">
        <v>368</v>
      </c>
      <c r="B118" t="s">
        <v>85</v>
      </c>
      <c r="C118" t="s">
        <v>276</v>
      </c>
      <c r="D118" t="s">
        <v>87</v>
      </c>
      <c r="E118" s="2">
        <f>HYPERLINK("capsilon://?command=openfolder&amp;siteaddress=fidelity.emaiq-na2.net&amp;folderid=FXF021FDBA-C645-A124-EA6C-C358D6553E99","FX221120")</f>
        <v>0</v>
      </c>
      <c r="F118" t="s">
        <v>19</v>
      </c>
      <c r="G118" t="s">
        <v>19</v>
      </c>
      <c r="H118" t="s">
        <v>88</v>
      </c>
      <c r="I118" t="s">
        <v>369</v>
      </c>
      <c r="J118">
        <v>67</v>
      </c>
      <c r="K118" t="s">
        <v>90</v>
      </c>
      <c r="L118" t="s">
        <v>91</v>
      </c>
      <c r="M118" t="s">
        <v>92</v>
      </c>
      <c r="N118">
        <v>2</v>
      </c>
      <c r="O118" s="1">
        <v>44880.52783564815</v>
      </c>
      <c r="P118" s="1">
        <v>44880.576643518521</v>
      </c>
      <c r="Q118">
        <v>3868</v>
      </c>
      <c r="R118">
        <v>349</v>
      </c>
      <c r="S118" t="b">
        <v>0</v>
      </c>
      <c r="T118" t="s">
        <v>93</v>
      </c>
      <c r="U118" t="b">
        <v>0</v>
      </c>
      <c r="V118" t="s">
        <v>94</v>
      </c>
      <c r="W118" s="1">
        <v>44880.574155092596</v>
      </c>
      <c r="X118">
        <v>155</v>
      </c>
      <c r="Y118">
        <v>52</v>
      </c>
      <c r="Z118">
        <v>0</v>
      </c>
      <c r="AA118">
        <v>52</v>
      </c>
      <c r="AB118">
        <v>0</v>
      </c>
      <c r="AC118">
        <v>13</v>
      </c>
      <c r="AD118">
        <v>15</v>
      </c>
      <c r="AE118">
        <v>0</v>
      </c>
      <c r="AF118">
        <v>0</v>
      </c>
      <c r="AG118">
        <v>0</v>
      </c>
      <c r="AH118" t="s">
        <v>95</v>
      </c>
      <c r="AI118" s="1">
        <v>44880.576643518521</v>
      </c>
      <c r="AJ118">
        <v>194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15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344</v>
      </c>
      <c r="BG118">
        <v>70</v>
      </c>
      <c r="BH118" t="s">
        <v>97</v>
      </c>
    </row>
    <row r="119" spans="1:60">
      <c r="A119" t="s">
        <v>370</v>
      </c>
      <c r="B119" t="s">
        <v>85</v>
      </c>
      <c r="C119" t="s">
        <v>287</v>
      </c>
      <c r="D119" t="s">
        <v>87</v>
      </c>
      <c r="E119" s="2">
        <f>HYPERLINK("capsilon://?command=openfolder&amp;siteaddress=fidelity.emaiq-na2.net&amp;folderid=FX10FA5BD4-2643-04FE-F64B-97B8D7E3E480","FX221072")</f>
        <v>0</v>
      </c>
      <c r="F119" t="s">
        <v>19</v>
      </c>
      <c r="G119" t="s">
        <v>19</v>
      </c>
      <c r="H119" t="s">
        <v>88</v>
      </c>
      <c r="I119" t="s">
        <v>371</v>
      </c>
      <c r="J119">
        <v>0</v>
      </c>
      <c r="K119" t="s">
        <v>90</v>
      </c>
      <c r="L119" t="s">
        <v>91</v>
      </c>
      <c r="M119" t="s">
        <v>92</v>
      </c>
      <c r="N119">
        <v>2</v>
      </c>
      <c r="O119" s="1">
        <v>44880.527974537035</v>
      </c>
      <c r="P119" s="1">
        <v>44880.576851851853</v>
      </c>
      <c r="Q119">
        <v>4192</v>
      </c>
      <c r="R119">
        <v>31</v>
      </c>
      <c r="S119" t="b">
        <v>0</v>
      </c>
      <c r="T119" t="s">
        <v>93</v>
      </c>
      <c r="U119" t="b">
        <v>0</v>
      </c>
      <c r="V119" t="s">
        <v>94</v>
      </c>
      <c r="W119" s="1">
        <v>44880.574328703704</v>
      </c>
      <c r="X119">
        <v>14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95</v>
      </c>
      <c r="AI119" s="1">
        <v>44880.576851851853</v>
      </c>
      <c r="AJ119">
        <v>17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344</v>
      </c>
      <c r="BG119">
        <v>70</v>
      </c>
      <c r="BH119" t="s">
        <v>97</v>
      </c>
    </row>
    <row r="120" spans="1:60">
      <c r="A120" t="s">
        <v>372</v>
      </c>
      <c r="B120" t="s">
        <v>85</v>
      </c>
      <c r="C120" t="s">
        <v>86</v>
      </c>
      <c r="D120" t="s">
        <v>87</v>
      </c>
      <c r="E120" s="2">
        <f>HYPERLINK("capsilon://?command=openfolder&amp;siteaddress=fidelity.emaiq-na2.net&amp;folderid=FXFF10BA11-3D8C-5751-B0C0-828C63C5A349","FX221046")</f>
        <v>0</v>
      </c>
      <c r="F120" t="s">
        <v>19</v>
      </c>
      <c r="G120" t="s">
        <v>19</v>
      </c>
      <c r="H120" t="s">
        <v>88</v>
      </c>
      <c r="I120" t="s">
        <v>373</v>
      </c>
      <c r="J120">
        <v>21</v>
      </c>
      <c r="K120" t="s">
        <v>90</v>
      </c>
      <c r="L120" t="s">
        <v>91</v>
      </c>
      <c r="M120" t="s">
        <v>92</v>
      </c>
      <c r="N120">
        <v>2</v>
      </c>
      <c r="O120" s="1">
        <v>44880.534733796296</v>
      </c>
      <c r="P120" s="1">
        <v>44880.580439814818</v>
      </c>
      <c r="Q120">
        <v>3436</v>
      </c>
      <c r="R120">
        <v>513</v>
      </c>
      <c r="S120" t="b">
        <v>0</v>
      </c>
      <c r="T120" t="s">
        <v>93</v>
      </c>
      <c r="U120" t="b">
        <v>0</v>
      </c>
      <c r="V120" t="s">
        <v>94</v>
      </c>
      <c r="W120" s="1">
        <v>44880.578692129631</v>
      </c>
      <c r="X120">
        <v>376</v>
      </c>
      <c r="Y120">
        <v>16</v>
      </c>
      <c r="Z120">
        <v>0</v>
      </c>
      <c r="AA120">
        <v>16</v>
      </c>
      <c r="AB120">
        <v>0</v>
      </c>
      <c r="AC120">
        <v>10</v>
      </c>
      <c r="AD120">
        <v>5</v>
      </c>
      <c r="AE120">
        <v>0</v>
      </c>
      <c r="AF120">
        <v>0</v>
      </c>
      <c r="AG120">
        <v>0</v>
      </c>
      <c r="AH120" t="s">
        <v>95</v>
      </c>
      <c r="AI120" s="1">
        <v>44880.580439814818</v>
      </c>
      <c r="AJ120">
        <v>137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3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344</v>
      </c>
      <c r="BG120">
        <v>65</v>
      </c>
      <c r="BH120" t="s">
        <v>97</v>
      </c>
    </row>
    <row r="121" spans="1:60">
      <c r="A121" t="s">
        <v>374</v>
      </c>
      <c r="B121" t="s">
        <v>85</v>
      </c>
      <c r="C121" t="s">
        <v>375</v>
      </c>
      <c r="D121" t="s">
        <v>87</v>
      </c>
      <c r="E121" s="2">
        <f>HYPERLINK("capsilon://?command=openfolder&amp;siteaddress=fidelity.emaiq-na2.net&amp;folderid=FX35B3A47E-5DB5-FD1B-56AB-5A2CD83B1608","FX221042")</f>
        <v>0</v>
      </c>
      <c r="F121" t="s">
        <v>19</v>
      </c>
      <c r="G121" t="s">
        <v>19</v>
      </c>
      <c r="H121" t="s">
        <v>88</v>
      </c>
      <c r="I121" t="s">
        <v>376</v>
      </c>
      <c r="J121">
        <v>67</v>
      </c>
      <c r="K121" t="s">
        <v>90</v>
      </c>
      <c r="L121" t="s">
        <v>91</v>
      </c>
      <c r="M121" t="s">
        <v>92</v>
      </c>
      <c r="N121">
        <v>2</v>
      </c>
      <c r="O121" s="1">
        <v>44880.571840277778</v>
      </c>
      <c r="P121" s="1">
        <v>44880.580995370372</v>
      </c>
      <c r="Q121">
        <v>727</v>
      </c>
      <c r="R121">
        <v>64</v>
      </c>
      <c r="S121" t="b">
        <v>0</v>
      </c>
      <c r="T121" t="s">
        <v>93</v>
      </c>
      <c r="U121" t="b">
        <v>0</v>
      </c>
      <c r="V121" t="s">
        <v>94</v>
      </c>
      <c r="W121" s="1">
        <v>44880.578900462962</v>
      </c>
      <c r="X121">
        <v>17</v>
      </c>
      <c r="Y121">
        <v>0</v>
      </c>
      <c r="Z121">
        <v>0</v>
      </c>
      <c r="AA121">
        <v>0</v>
      </c>
      <c r="AB121">
        <v>52</v>
      </c>
      <c r="AC121">
        <v>0</v>
      </c>
      <c r="AD121">
        <v>67</v>
      </c>
      <c r="AE121">
        <v>0</v>
      </c>
      <c r="AF121">
        <v>0</v>
      </c>
      <c r="AG121">
        <v>0</v>
      </c>
      <c r="AH121" t="s">
        <v>95</v>
      </c>
      <c r="AI121" s="1">
        <v>44880.580995370372</v>
      </c>
      <c r="AJ121">
        <v>47</v>
      </c>
      <c r="AK121">
        <v>0</v>
      </c>
      <c r="AL121">
        <v>0</v>
      </c>
      <c r="AM121">
        <v>0</v>
      </c>
      <c r="AN121">
        <v>52</v>
      </c>
      <c r="AO121">
        <v>0</v>
      </c>
      <c r="AP121">
        <v>67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344</v>
      </c>
      <c r="BG121">
        <v>13</v>
      </c>
      <c r="BH121" t="s">
        <v>97</v>
      </c>
    </row>
    <row r="122" spans="1:60">
      <c r="A122" t="s">
        <v>377</v>
      </c>
      <c r="B122" t="s">
        <v>85</v>
      </c>
      <c r="C122" t="s">
        <v>375</v>
      </c>
      <c r="D122" t="s">
        <v>87</v>
      </c>
      <c r="E122" s="2">
        <f>HYPERLINK("capsilon://?command=openfolder&amp;siteaddress=fidelity.emaiq-na2.net&amp;folderid=FX35B3A47E-5DB5-FD1B-56AB-5A2CD83B1608","FX221042")</f>
        <v>0</v>
      </c>
      <c r="F122" t="s">
        <v>19</v>
      </c>
      <c r="G122" t="s">
        <v>19</v>
      </c>
      <c r="H122" t="s">
        <v>88</v>
      </c>
      <c r="I122" t="s">
        <v>378</v>
      </c>
      <c r="J122">
        <v>67</v>
      </c>
      <c r="K122" t="s">
        <v>90</v>
      </c>
      <c r="L122" t="s">
        <v>91</v>
      </c>
      <c r="M122" t="s">
        <v>92</v>
      </c>
      <c r="N122">
        <v>2</v>
      </c>
      <c r="O122" s="1">
        <v>44880.572569444441</v>
      </c>
      <c r="P122" s="1">
        <v>44880.581226851849</v>
      </c>
      <c r="Q122">
        <v>674</v>
      </c>
      <c r="R122">
        <v>74</v>
      </c>
      <c r="S122" t="b">
        <v>0</v>
      </c>
      <c r="T122" t="s">
        <v>93</v>
      </c>
      <c r="U122" t="b">
        <v>0</v>
      </c>
      <c r="V122" t="s">
        <v>94</v>
      </c>
      <c r="W122" s="1">
        <v>44880.579548611109</v>
      </c>
      <c r="X122">
        <v>55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67</v>
      </c>
      <c r="AE122">
        <v>0</v>
      </c>
      <c r="AF122">
        <v>0</v>
      </c>
      <c r="AG122">
        <v>0</v>
      </c>
      <c r="AH122" t="s">
        <v>95</v>
      </c>
      <c r="AI122" s="1">
        <v>44880.581226851849</v>
      </c>
      <c r="AJ122">
        <v>19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67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344</v>
      </c>
      <c r="BG122">
        <v>12</v>
      </c>
      <c r="BH122" t="s">
        <v>97</v>
      </c>
    </row>
    <row r="123" spans="1:60">
      <c r="A123" t="s">
        <v>379</v>
      </c>
      <c r="B123" t="s">
        <v>85</v>
      </c>
      <c r="C123" t="s">
        <v>323</v>
      </c>
      <c r="D123" t="s">
        <v>87</v>
      </c>
      <c r="E123" s="2">
        <f>HYPERLINK("capsilon://?command=openfolder&amp;siteaddress=fidelity.emaiq-na2.net&amp;folderid=FXCA7FC5E9-2E1F-C78D-774F-460531AC1EE8","FX220929")</f>
        <v>0</v>
      </c>
      <c r="F123" t="s">
        <v>19</v>
      </c>
      <c r="G123" t="s">
        <v>19</v>
      </c>
      <c r="H123" t="s">
        <v>88</v>
      </c>
      <c r="I123" t="s">
        <v>380</v>
      </c>
      <c r="J123">
        <v>0</v>
      </c>
      <c r="K123" t="s">
        <v>90</v>
      </c>
      <c r="L123" t="s">
        <v>91</v>
      </c>
      <c r="M123" t="s">
        <v>92</v>
      </c>
      <c r="N123">
        <v>2</v>
      </c>
      <c r="O123" s="1">
        <v>44880.584733796299</v>
      </c>
      <c r="P123" s="1">
        <v>44880.602916666663</v>
      </c>
      <c r="Q123">
        <v>1538</v>
      </c>
      <c r="R123">
        <v>33</v>
      </c>
      <c r="S123" t="b">
        <v>0</v>
      </c>
      <c r="T123" t="s">
        <v>93</v>
      </c>
      <c r="U123" t="b">
        <v>0</v>
      </c>
      <c r="V123" t="s">
        <v>94</v>
      </c>
      <c r="W123" s="1">
        <v>44880.600335648145</v>
      </c>
      <c r="X123">
        <v>16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95</v>
      </c>
      <c r="AI123" s="1">
        <v>44880.602916666663</v>
      </c>
      <c r="AJ123">
        <v>17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344</v>
      </c>
      <c r="BG123">
        <v>26</v>
      </c>
      <c r="BH123" t="s">
        <v>97</v>
      </c>
    </row>
    <row r="124" spans="1:60">
      <c r="A124" t="s">
        <v>381</v>
      </c>
      <c r="B124" t="s">
        <v>85</v>
      </c>
      <c r="C124" t="s">
        <v>323</v>
      </c>
      <c r="D124" t="s">
        <v>87</v>
      </c>
      <c r="E124" s="2">
        <f>HYPERLINK("capsilon://?command=openfolder&amp;siteaddress=fidelity.emaiq-na2.net&amp;folderid=FXCA7FC5E9-2E1F-C78D-774F-460531AC1EE8","FX220929")</f>
        <v>0</v>
      </c>
      <c r="F124" t="s">
        <v>19</v>
      </c>
      <c r="G124" t="s">
        <v>19</v>
      </c>
      <c r="H124" t="s">
        <v>88</v>
      </c>
      <c r="I124" t="s">
        <v>382</v>
      </c>
      <c r="J124">
        <v>0</v>
      </c>
      <c r="K124" t="s">
        <v>90</v>
      </c>
      <c r="L124" t="s">
        <v>91</v>
      </c>
      <c r="M124" t="s">
        <v>92</v>
      </c>
      <c r="N124">
        <v>2</v>
      </c>
      <c r="O124" s="1">
        <v>44880.58494212963</v>
      </c>
      <c r="P124" s="1">
        <v>44880.603148148148</v>
      </c>
      <c r="Q124">
        <v>1544</v>
      </c>
      <c r="R124">
        <v>29</v>
      </c>
      <c r="S124" t="b">
        <v>0</v>
      </c>
      <c r="T124" t="s">
        <v>93</v>
      </c>
      <c r="U124" t="b">
        <v>0</v>
      </c>
      <c r="V124" t="s">
        <v>94</v>
      </c>
      <c r="W124" s="1">
        <v>44880.600462962961</v>
      </c>
      <c r="X124">
        <v>10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95</v>
      </c>
      <c r="AI124" s="1">
        <v>44880.603148148148</v>
      </c>
      <c r="AJ124">
        <v>19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344</v>
      </c>
      <c r="BG124">
        <v>26</v>
      </c>
      <c r="BH124" t="s">
        <v>97</v>
      </c>
    </row>
    <row r="125" spans="1:60">
      <c r="A125" t="s">
        <v>383</v>
      </c>
      <c r="B125" t="s">
        <v>85</v>
      </c>
      <c r="C125" t="s">
        <v>279</v>
      </c>
      <c r="D125" t="s">
        <v>87</v>
      </c>
      <c r="E125" s="2">
        <f>HYPERLINK("capsilon://?command=openfolder&amp;siteaddress=fidelity.emaiq-na2.net&amp;folderid=FX7A279F88-AF7B-835A-2C18-6950A6496094","FX221063")</f>
        <v>0</v>
      </c>
      <c r="F125" t="s">
        <v>19</v>
      </c>
      <c r="G125" t="s">
        <v>19</v>
      </c>
      <c r="H125" t="s">
        <v>88</v>
      </c>
      <c r="I125" t="s">
        <v>384</v>
      </c>
      <c r="J125">
        <v>76</v>
      </c>
      <c r="K125" t="s">
        <v>90</v>
      </c>
      <c r="L125" t="s">
        <v>91</v>
      </c>
      <c r="M125" t="s">
        <v>92</v>
      </c>
      <c r="N125">
        <v>2</v>
      </c>
      <c r="O125" s="1">
        <v>44866.561516203707</v>
      </c>
      <c r="P125" s="1">
        <v>44866.595300925925</v>
      </c>
      <c r="Q125">
        <v>2449</v>
      </c>
      <c r="R125">
        <v>470</v>
      </c>
      <c r="S125" t="b">
        <v>0</v>
      </c>
      <c r="T125" t="s">
        <v>93</v>
      </c>
      <c r="U125" t="b">
        <v>0</v>
      </c>
      <c r="V125" t="s">
        <v>94</v>
      </c>
      <c r="W125" s="1">
        <v>44866.581388888888</v>
      </c>
      <c r="X125">
        <v>314</v>
      </c>
      <c r="Y125">
        <v>68</v>
      </c>
      <c r="Z125">
        <v>0</v>
      </c>
      <c r="AA125">
        <v>68</v>
      </c>
      <c r="AB125">
        <v>0</v>
      </c>
      <c r="AC125">
        <v>10</v>
      </c>
      <c r="AD125">
        <v>8</v>
      </c>
      <c r="AE125">
        <v>0</v>
      </c>
      <c r="AF125">
        <v>0</v>
      </c>
      <c r="AG125">
        <v>0</v>
      </c>
      <c r="AH125" t="s">
        <v>95</v>
      </c>
      <c r="AI125" s="1">
        <v>44866.595300925925</v>
      </c>
      <c r="AJ125">
        <v>156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8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120</v>
      </c>
      <c r="BG125">
        <v>48</v>
      </c>
      <c r="BH125" t="s">
        <v>97</v>
      </c>
    </row>
    <row r="126" spans="1:60">
      <c r="A126" t="s">
        <v>385</v>
      </c>
      <c r="B126" t="s">
        <v>85</v>
      </c>
      <c r="C126" t="s">
        <v>386</v>
      </c>
      <c r="D126" t="s">
        <v>87</v>
      </c>
      <c r="E126" s="2">
        <f>HYPERLINK("capsilon://?command=openfolder&amp;siteaddress=fidelity.emaiq-na2.net&amp;folderid=FX293478CD-57F9-A040-3FFB-18FC51406897","FX221125")</f>
        <v>0</v>
      </c>
      <c r="F126" t="s">
        <v>19</v>
      </c>
      <c r="G126" t="s">
        <v>19</v>
      </c>
      <c r="H126" t="s">
        <v>88</v>
      </c>
      <c r="I126" t="s">
        <v>387</v>
      </c>
      <c r="J126">
        <v>28</v>
      </c>
      <c r="K126" t="s">
        <v>90</v>
      </c>
      <c r="L126" t="s">
        <v>91</v>
      </c>
      <c r="M126" t="s">
        <v>92</v>
      </c>
      <c r="N126">
        <v>1</v>
      </c>
      <c r="O126" s="1">
        <v>44880.634953703702</v>
      </c>
      <c r="P126" s="1">
        <v>44880.637731481482</v>
      </c>
      <c r="Q126">
        <v>181</v>
      </c>
      <c r="R126">
        <v>59</v>
      </c>
      <c r="S126" t="b">
        <v>0</v>
      </c>
      <c r="T126" t="s">
        <v>93</v>
      </c>
      <c r="U126" t="b">
        <v>0</v>
      </c>
      <c r="V126" t="s">
        <v>94</v>
      </c>
      <c r="W126" s="1">
        <v>44880.637731481482</v>
      </c>
      <c r="X126">
        <v>59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28</v>
      </c>
      <c r="AE126">
        <v>21</v>
      </c>
      <c r="AF126">
        <v>0</v>
      </c>
      <c r="AG126">
        <v>2</v>
      </c>
      <c r="AH126" t="s">
        <v>93</v>
      </c>
      <c r="AI126" t="s">
        <v>93</v>
      </c>
      <c r="AJ126" t="s">
        <v>93</v>
      </c>
      <c r="AK126" t="s">
        <v>93</v>
      </c>
      <c r="AL126" t="s">
        <v>93</v>
      </c>
      <c r="AM126" t="s">
        <v>93</v>
      </c>
      <c r="AN126" t="s">
        <v>93</v>
      </c>
      <c r="AO126" t="s">
        <v>93</v>
      </c>
      <c r="AP126" t="s">
        <v>93</v>
      </c>
      <c r="AQ126" t="s">
        <v>93</v>
      </c>
      <c r="AR126" t="s">
        <v>93</v>
      </c>
      <c r="AS126" t="s">
        <v>93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344</v>
      </c>
      <c r="BG126">
        <v>4</v>
      </c>
      <c r="BH126" t="s">
        <v>97</v>
      </c>
    </row>
    <row r="127" spans="1:60">
      <c r="A127" t="s">
        <v>388</v>
      </c>
      <c r="B127" t="s">
        <v>85</v>
      </c>
      <c r="C127" t="s">
        <v>386</v>
      </c>
      <c r="D127" t="s">
        <v>87</v>
      </c>
      <c r="E127" s="2">
        <f>HYPERLINK("capsilon://?command=openfolder&amp;siteaddress=fidelity.emaiq-na2.net&amp;folderid=FX293478CD-57F9-A040-3FFB-18FC51406897","FX221125")</f>
        <v>0</v>
      </c>
      <c r="F127" t="s">
        <v>19</v>
      </c>
      <c r="G127" t="s">
        <v>19</v>
      </c>
      <c r="H127" t="s">
        <v>88</v>
      </c>
      <c r="I127" t="s">
        <v>387</v>
      </c>
      <c r="J127">
        <v>56</v>
      </c>
      <c r="K127" t="s">
        <v>90</v>
      </c>
      <c r="L127" t="s">
        <v>91</v>
      </c>
      <c r="M127" t="s">
        <v>92</v>
      </c>
      <c r="N127">
        <v>2</v>
      </c>
      <c r="O127" s="1">
        <v>44880.638287037036</v>
      </c>
      <c r="P127" s="1">
        <v>44880.655682870369</v>
      </c>
      <c r="Q127">
        <v>1210</v>
      </c>
      <c r="R127">
        <v>293</v>
      </c>
      <c r="S127" t="b">
        <v>0</v>
      </c>
      <c r="T127" t="s">
        <v>93</v>
      </c>
      <c r="U127" t="b">
        <v>1</v>
      </c>
      <c r="V127" t="s">
        <v>94</v>
      </c>
      <c r="W127" s="1">
        <v>44880.639293981483</v>
      </c>
      <c r="X127">
        <v>85</v>
      </c>
      <c r="Y127">
        <v>42</v>
      </c>
      <c r="Z127">
        <v>0</v>
      </c>
      <c r="AA127">
        <v>42</v>
      </c>
      <c r="AB127">
        <v>0</v>
      </c>
      <c r="AC127">
        <v>0</v>
      </c>
      <c r="AD127">
        <v>14</v>
      </c>
      <c r="AE127">
        <v>0</v>
      </c>
      <c r="AF127">
        <v>0</v>
      </c>
      <c r="AG127">
        <v>0</v>
      </c>
      <c r="AH127" t="s">
        <v>95</v>
      </c>
      <c r="AI127" s="1">
        <v>44880.655682870369</v>
      </c>
      <c r="AJ127">
        <v>208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14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344</v>
      </c>
      <c r="BG127">
        <v>25</v>
      </c>
      <c r="BH127" t="s">
        <v>97</v>
      </c>
    </row>
    <row r="128" spans="1:60">
      <c r="A128" t="s">
        <v>389</v>
      </c>
      <c r="B128" t="s">
        <v>85</v>
      </c>
      <c r="C128" t="s">
        <v>386</v>
      </c>
      <c r="D128" t="s">
        <v>87</v>
      </c>
      <c r="E128" s="2">
        <f>HYPERLINK("capsilon://?command=openfolder&amp;siteaddress=fidelity.emaiq-na2.net&amp;folderid=FX293478CD-57F9-A040-3FFB-18FC51406897","FX221125")</f>
        <v>0</v>
      </c>
      <c r="F128" t="s">
        <v>19</v>
      </c>
      <c r="G128" t="s">
        <v>19</v>
      </c>
      <c r="H128" t="s">
        <v>88</v>
      </c>
      <c r="I128" t="s">
        <v>390</v>
      </c>
      <c r="J128">
        <v>44</v>
      </c>
      <c r="K128" t="s">
        <v>90</v>
      </c>
      <c r="L128" t="s">
        <v>91</v>
      </c>
      <c r="M128" t="s">
        <v>92</v>
      </c>
      <c r="N128">
        <v>2</v>
      </c>
      <c r="O128" s="1">
        <v>44880.679386574076</v>
      </c>
      <c r="P128" s="1">
        <v>44880.696284722224</v>
      </c>
      <c r="Q128">
        <v>941</v>
      </c>
      <c r="R128">
        <v>519</v>
      </c>
      <c r="S128" t="b">
        <v>0</v>
      </c>
      <c r="T128" t="s">
        <v>93</v>
      </c>
      <c r="U128" t="b">
        <v>0</v>
      </c>
      <c r="V128" t="s">
        <v>94</v>
      </c>
      <c r="W128" s="1">
        <v>44880.691574074073</v>
      </c>
      <c r="X128">
        <v>269</v>
      </c>
      <c r="Y128">
        <v>36</v>
      </c>
      <c r="Z128">
        <v>0</v>
      </c>
      <c r="AA128">
        <v>36</v>
      </c>
      <c r="AB128">
        <v>0</v>
      </c>
      <c r="AC128">
        <v>11</v>
      </c>
      <c r="AD128">
        <v>8</v>
      </c>
      <c r="AE128">
        <v>0</v>
      </c>
      <c r="AF128">
        <v>0</v>
      </c>
      <c r="AG128">
        <v>0</v>
      </c>
      <c r="AH128" t="s">
        <v>95</v>
      </c>
      <c r="AI128" s="1">
        <v>44880.696284722224</v>
      </c>
      <c r="AJ128">
        <v>250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7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344</v>
      </c>
      <c r="BG128">
        <v>24</v>
      </c>
      <c r="BH128" t="s">
        <v>97</v>
      </c>
    </row>
    <row r="129" spans="1:60">
      <c r="A129" t="s">
        <v>391</v>
      </c>
      <c r="B129" t="s">
        <v>85</v>
      </c>
      <c r="C129" t="s">
        <v>386</v>
      </c>
      <c r="D129" t="s">
        <v>87</v>
      </c>
      <c r="E129" s="2">
        <f>HYPERLINK("capsilon://?command=openfolder&amp;siteaddress=fidelity.emaiq-na2.net&amp;folderid=FX293478CD-57F9-A040-3FFB-18FC51406897","FX221125")</f>
        <v>0</v>
      </c>
      <c r="F129" t="s">
        <v>19</v>
      </c>
      <c r="G129" t="s">
        <v>19</v>
      </c>
      <c r="H129" t="s">
        <v>88</v>
      </c>
      <c r="I129" t="s">
        <v>392</v>
      </c>
      <c r="J129">
        <v>44</v>
      </c>
      <c r="K129" t="s">
        <v>90</v>
      </c>
      <c r="L129" t="s">
        <v>91</v>
      </c>
      <c r="M129" t="s">
        <v>92</v>
      </c>
      <c r="N129">
        <v>2</v>
      </c>
      <c r="O129" s="1">
        <v>44880.679398148146</v>
      </c>
      <c r="P129" s="1">
        <v>44880.697581018518</v>
      </c>
      <c r="Q129">
        <v>1313</v>
      </c>
      <c r="R129">
        <v>258</v>
      </c>
      <c r="S129" t="b">
        <v>0</v>
      </c>
      <c r="T129" t="s">
        <v>93</v>
      </c>
      <c r="U129" t="b">
        <v>0</v>
      </c>
      <c r="V129" t="s">
        <v>94</v>
      </c>
      <c r="W129" s="1">
        <v>44880.693287037036</v>
      </c>
      <c r="X129">
        <v>147</v>
      </c>
      <c r="Y129">
        <v>36</v>
      </c>
      <c r="Z129">
        <v>0</v>
      </c>
      <c r="AA129">
        <v>36</v>
      </c>
      <c r="AB129">
        <v>0</v>
      </c>
      <c r="AC129">
        <v>14</v>
      </c>
      <c r="AD129">
        <v>8</v>
      </c>
      <c r="AE129">
        <v>0</v>
      </c>
      <c r="AF129">
        <v>0</v>
      </c>
      <c r="AG129">
        <v>0</v>
      </c>
      <c r="AH129" t="s">
        <v>95</v>
      </c>
      <c r="AI129" s="1">
        <v>44880.697581018518</v>
      </c>
      <c r="AJ129">
        <v>111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8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344</v>
      </c>
      <c r="BG129">
        <v>26</v>
      </c>
      <c r="BH129" t="s">
        <v>97</v>
      </c>
    </row>
    <row r="130" spans="1:60">
      <c r="A130" t="s">
        <v>393</v>
      </c>
      <c r="B130" t="s">
        <v>85</v>
      </c>
      <c r="C130" t="s">
        <v>394</v>
      </c>
      <c r="D130" t="s">
        <v>87</v>
      </c>
      <c r="E130" s="2">
        <f>HYPERLINK("capsilon://?command=openfolder&amp;siteaddress=fidelity.emaiq-na2.net&amp;folderid=FXF84A211A-5362-0BBE-CDC8-41BAA0286B4C","FX221129")</f>
        <v>0</v>
      </c>
      <c r="F130" t="s">
        <v>19</v>
      </c>
      <c r="G130" t="s">
        <v>19</v>
      </c>
      <c r="H130" t="s">
        <v>88</v>
      </c>
      <c r="I130" t="s">
        <v>395</v>
      </c>
      <c r="J130">
        <v>70</v>
      </c>
      <c r="K130" t="s">
        <v>90</v>
      </c>
      <c r="L130" t="s">
        <v>91</v>
      </c>
      <c r="M130" t="s">
        <v>92</v>
      </c>
      <c r="N130">
        <v>1</v>
      </c>
      <c r="O130" s="1">
        <v>44880.715555555558</v>
      </c>
      <c r="P130" s="1">
        <v>44880.72960648148</v>
      </c>
      <c r="Q130">
        <v>1174</v>
      </c>
      <c r="R130">
        <v>40</v>
      </c>
      <c r="S130" t="b">
        <v>0</v>
      </c>
      <c r="T130" t="s">
        <v>93</v>
      </c>
      <c r="U130" t="b">
        <v>0</v>
      </c>
      <c r="V130" t="s">
        <v>94</v>
      </c>
      <c r="W130" s="1">
        <v>44880.72960648148</v>
      </c>
      <c r="X130">
        <v>40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70</v>
      </c>
      <c r="AE130">
        <v>65</v>
      </c>
      <c r="AF130">
        <v>0</v>
      </c>
      <c r="AG130">
        <v>2</v>
      </c>
      <c r="AH130" t="s">
        <v>93</v>
      </c>
      <c r="AI130" t="s">
        <v>93</v>
      </c>
      <c r="AJ130" t="s">
        <v>93</v>
      </c>
      <c r="AK130" t="s">
        <v>93</v>
      </c>
      <c r="AL130" t="s">
        <v>93</v>
      </c>
      <c r="AM130" t="s">
        <v>93</v>
      </c>
      <c r="AN130" t="s">
        <v>93</v>
      </c>
      <c r="AO130" t="s">
        <v>93</v>
      </c>
      <c r="AP130" t="s">
        <v>93</v>
      </c>
      <c r="AQ130" t="s">
        <v>93</v>
      </c>
      <c r="AR130" t="s">
        <v>93</v>
      </c>
      <c r="AS130" t="s">
        <v>93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344</v>
      </c>
      <c r="BG130">
        <v>20</v>
      </c>
      <c r="BH130" t="s">
        <v>97</v>
      </c>
    </row>
    <row r="131" spans="1:60">
      <c r="A131" t="s">
        <v>396</v>
      </c>
      <c r="B131" t="s">
        <v>85</v>
      </c>
      <c r="C131" t="s">
        <v>394</v>
      </c>
      <c r="D131" t="s">
        <v>87</v>
      </c>
      <c r="E131" s="2">
        <f>HYPERLINK("capsilon://?command=openfolder&amp;siteaddress=fidelity.emaiq-na2.net&amp;folderid=FXF84A211A-5362-0BBE-CDC8-41BAA0286B4C","FX221129")</f>
        <v>0</v>
      </c>
      <c r="F131" t="s">
        <v>19</v>
      </c>
      <c r="G131" t="s">
        <v>19</v>
      </c>
      <c r="H131" t="s">
        <v>88</v>
      </c>
      <c r="I131" t="s">
        <v>397</v>
      </c>
      <c r="J131">
        <v>29</v>
      </c>
      <c r="K131" t="s">
        <v>90</v>
      </c>
      <c r="L131" t="s">
        <v>91</v>
      </c>
      <c r="M131" t="s">
        <v>92</v>
      </c>
      <c r="N131">
        <v>1</v>
      </c>
      <c r="O131" s="1">
        <v>44880.717719907407</v>
      </c>
      <c r="P131" s="1">
        <v>44880.731192129628</v>
      </c>
      <c r="Q131">
        <v>1028</v>
      </c>
      <c r="R131">
        <v>136</v>
      </c>
      <c r="S131" t="b">
        <v>0</v>
      </c>
      <c r="T131" t="s">
        <v>93</v>
      </c>
      <c r="U131" t="b">
        <v>0</v>
      </c>
      <c r="V131" t="s">
        <v>94</v>
      </c>
      <c r="W131" s="1">
        <v>44880.731192129628</v>
      </c>
      <c r="X131">
        <v>136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29</v>
      </c>
      <c r="AE131">
        <v>21</v>
      </c>
      <c r="AF131">
        <v>0</v>
      </c>
      <c r="AG131">
        <v>2</v>
      </c>
      <c r="AH131" t="s">
        <v>93</v>
      </c>
      <c r="AI131" t="s">
        <v>93</v>
      </c>
      <c r="AJ131" t="s">
        <v>93</v>
      </c>
      <c r="AK131" t="s">
        <v>93</v>
      </c>
      <c r="AL131" t="s">
        <v>93</v>
      </c>
      <c r="AM131" t="s">
        <v>93</v>
      </c>
      <c r="AN131" t="s">
        <v>93</v>
      </c>
      <c r="AO131" t="s">
        <v>93</v>
      </c>
      <c r="AP131" t="s">
        <v>93</v>
      </c>
      <c r="AQ131" t="s">
        <v>93</v>
      </c>
      <c r="AR131" t="s">
        <v>93</v>
      </c>
      <c r="AS131" t="s">
        <v>93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344</v>
      </c>
      <c r="BG131">
        <v>19</v>
      </c>
      <c r="BH131" t="s">
        <v>97</v>
      </c>
    </row>
    <row r="132" spans="1:60">
      <c r="A132" t="s">
        <v>398</v>
      </c>
      <c r="B132" t="s">
        <v>85</v>
      </c>
      <c r="C132" t="s">
        <v>394</v>
      </c>
      <c r="D132" t="s">
        <v>87</v>
      </c>
      <c r="E132" s="2">
        <f>HYPERLINK("capsilon://?command=openfolder&amp;siteaddress=fidelity.emaiq-na2.net&amp;folderid=FXF84A211A-5362-0BBE-CDC8-41BAA0286B4C","FX221129")</f>
        <v>0</v>
      </c>
      <c r="F132" t="s">
        <v>19</v>
      </c>
      <c r="G132" t="s">
        <v>19</v>
      </c>
      <c r="H132" t="s">
        <v>88</v>
      </c>
      <c r="I132" t="s">
        <v>399</v>
      </c>
      <c r="J132">
        <v>106</v>
      </c>
      <c r="K132" t="s">
        <v>90</v>
      </c>
      <c r="L132" t="s">
        <v>91</v>
      </c>
      <c r="M132" t="s">
        <v>92</v>
      </c>
      <c r="N132">
        <v>1</v>
      </c>
      <c r="O132" s="1">
        <v>44880.718252314815</v>
      </c>
      <c r="P132" s="1">
        <v>44880.734594907408</v>
      </c>
      <c r="Q132">
        <v>1382</v>
      </c>
      <c r="R132">
        <v>30</v>
      </c>
      <c r="S132" t="b">
        <v>0</v>
      </c>
      <c r="T132" t="s">
        <v>93</v>
      </c>
      <c r="U132" t="b">
        <v>0</v>
      </c>
      <c r="V132" t="s">
        <v>94</v>
      </c>
      <c r="W132" s="1">
        <v>44880.734594907408</v>
      </c>
      <c r="X132">
        <v>30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106</v>
      </c>
      <c r="AE132">
        <v>101</v>
      </c>
      <c r="AF132">
        <v>0</v>
      </c>
      <c r="AG132">
        <v>2</v>
      </c>
      <c r="AH132" t="s">
        <v>93</v>
      </c>
      <c r="AI132" t="s">
        <v>93</v>
      </c>
      <c r="AJ132" t="s">
        <v>93</v>
      </c>
      <c r="AK132" t="s">
        <v>93</v>
      </c>
      <c r="AL132" t="s">
        <v>93</v>
      </c>
      <c r="AM132" t="s">
        <v>93</v>
      </c>
      <c r="AN132" t="s">
        <v>93</v>
      </c>
      <c r="AO132" t="s">
        <v>93</v>
      </c>
      <c r="AP132" t="s">
        <v>93</v>
      </c>
      <c r="AQ132" t="s">
        <v>93</v>
      </c>
      <c r="AR132" t="s">
        <v>93</v>
      </c>
      <c r="AS132" t="s">
        <v>93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344</v>
      </c>
      <c r="BG132">
        <v>23</v>
      </c>
      <c r="BH132" t="s">
        <v>97</v>
      </c>
    </row>
    <row r="133" spans="1:60">
      <c r="A133" t="s">
        <v>400</v>
      </c>
      <c r="B133" t="s">
        <v>85</v>
      </c>
      <c r="C133" t="s">
        <v>279</v>
      </c>
      <c r="D133" t="s">
        <v>87</v>
      </c>
      <c r="E133" s="2">
        <f>HYPERLINK("capsilon://?command=openfolder&amp;siteaddress=fidelity.emaiq-na2.net&amp;folderid=FX7A279F88-AF7B-835A-2C18-6950A6496094","FX221063")</f>
        <v>0</v>
      </c>
      <c r="F133" t="s">
        <v>19</v>
      </c>
      <c r="G133" t="s">
        <v>19</v>
      </c>
      <c r="H133" t="s">
        <v>88</v>
      </c>
      <c r="I133" t="s">
        <v>401</v>
      </c>
      <c r="J133">
        <v>76</v>
      </c>
      <c r="K133" t="s">
        <v>90</v>
      </c>
      <c r="L133" t="s">
        <v>91</v>
      </c>
      <c r="M133" t="s">
        <v>92</v>
      </c>
      <c r="N133">
        <v>2</v>
      </c>
      <c r="O133" s="1">
        <v>44866.561516203707</v>
      </c>
      <c r="P133" s="1">
        <v>44866.596377314818</v>
      </c>
      <c r="Q133">
        <v>2779</v>
      </c>
      <c r="R133">
        <v>233</v>
      </c>
      <c r="S133" t="b">
        <v>0</v>
      </c>
      <c r="T133" t="s">
        <v>93</v>
      </c>
      <c r="U133" t="b">
        <v>0</v>
      </c>
      <c r="V133" t="s">
        <v>94</v>
      </c>
      <c r="W133" s="1">
        <v>44866.583032407405</v>
      </c>
      <c r="X133">
        <v>141</v>
      </c>
      <c r="Y133">
        <v>68</v>
      </c>
      <c r="Z133">
        <v>0</v>
      </c>
      <c r="AA133">
        <v>68</v>
      </c>
      <c r="AB133">
        <v>0</v>
      </c>
      <c r="AC133">
        <v>10</v>
      </c>
      <c r="AD133">
        <v>8</v>
      </c>
      <c r="AE133">
        <v>0</v>
      </c>
      <c r="AF133">
        <v>0</v>
      </c>
      <c r="AG133">
        <v>0</v>
      </c>
      <c r="AH133" t="s">
        <v>95</v>
      </c>
      <c r="AI133" s="1">
        <v>44866.596377314818</v>
      </c>
      <c r="AJ133">
        <v>92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8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120</v>
      </c>
      <c r="BG133">
        <v>50</v>
      </c>
      <c r="BH133" t="s">
        <v>97</v>
      </c>
    </row>
    <row r="134" spans="1:60">
      <c r="A134" t="s">
        <v>402</v>
      </c>
      <c r="B134" t="s">
        <v>85</v>
      </c>
      <c r="C134" t="s">
        <v>394</v>
      </c>
      <c r="D134" t="s">
        <v>87</v>
      </c>
      <c r="E134" s="2">
        <f>HYPERLINK("capsilon://?command=openfolder&amp;siteaddress=fidelity.emaiq-na2.net&amp;folderid=FXF84A211A-5362-0BBE-CDC8-41BAA0286B4C","FX221129")</f>
        <v>0</v>
      </c>
      <c r="F134" t="s">
        <v>19</v>
      </c>
      <c r="G134" t="s">
        <v>19</v>
      </c>
      <c r="H134" t="s">
        <v>88</v>
      </c>
      <c r="I134" t="s">
        <v>395</v>
      </c>
      <c r="J134">
        <v>94</v>
      </c>
      <c r="K134" t="s">
        <v>90</v>
      </c>
      <c r="L134" t="s">
        <v>91</v>
      </c>
      <c r="M134" t="s">
        <v>92</v>
      </c>
      <c r="N134">
        <v>2</v>
      </c>
      <c r="O134" s="1">
        <v>44880.730162037034</v>
      </c>
      <c r="P134" s="1">
        <v>44880.75236111111</v>
      </c>
      <c r="Q134">
        <v>1517</v>
      </c>
      <c r="R134">
        <v>401</v>
      </c>
      <c r="S134" t="b">
        <v>0</v>
      </c>
      <c r="T134" t="s">
        <v>93</v>
      </c>
      <c r="U134" t="b">
        <v>1</v>
      </c>
      <c r="V134" t="s">
        <v>94</v>
      </c>
      <c r="W134" s="1">
        <v>44880.733449074076</v>
      </c>
      <c r="X134">
        <v>194</v>
      </c>
      <c r="Y134">
        <v>78</v>
      </c>
      <c r="Z134">
        <v>0</v>
      </c>
      <c r="AA134">
        <v>78</v>
      </c>
      <c r="AB134">
        <v>0</v>
      </c>
      <c r="AC134">
        <v>15</v>
      </c>
      <c r="AD134">
        <v>16</v>
      </c>
      <c r="AE134">
        <v>0</v>
      </c>
      <c r="AF134">
        <v>0</v>
      </c>
      <c r="AG134">
        <v>0</v>
      </c>
      <c r="AH134" t="s">
        <v>95</v>
      </c>
      <c r="AI134" s="1">
        <v>44880.75236111111</v>
      </c>
      <c r="AJ134">
        <v>207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16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344</v>
      </c>
      <c r="BG134">
        <v>31</v>
      </c>
      <c r="BH134" t="s">
        <v>97</v>
      </c>
    </row>
    <row r="135" spans="1:60">
      <c r="A135" t="s">
        <v>403</v>
      </c>
      <c r="B135" t="s">
        <v>85</v>
      </c>
      <c r="C135" t="s">
        <v>394</v>
      </c>
      <c r="D135" t="s">
        <v>87</v>
      </c>
      <c r="E135" s="2">
        <f>HYPERLINK("capsilon://?command=openfolder&amp;siteaddress=fidelity.emaiq-na2.net&amp;folderid=FXF84A211A-5362-0BBE-CDC8-41BAA0286B4C","FX221129")</f>
        <v>0</v>
      </c>
      <c r="F135" t="s">
        <v>19</v>
      </c>
      <c r="G135" t="s">
        <v>19</v>
      </c>
      <c r="H135" t="s">
        <v>88</v>
      </c>
      <c r="I135" t="s">
        <v>397</v>
      </c>
      <c r="J135">
        <v>56</v>
      </c>
      <c r="K135" t="s">
        <v>90</v>
      </c>
      <c r="L135" t="s">
        <v>91</v>
      </c>
      <c r="M135" t="s">
        <v>92</v>
      </c>
      <c r="N135">
        <v>2</v>
      </c>
      <c r="O135" s="1">
        <v>44880.732002314813</v>
      </c>
      <c r="P135" s="1">
        <v>44880.754317129627</v>
      </c>
      <c r="Q135">
        <v>1693</v>
      </c>
      <c r="R135">
        <v>235</v>
      </c>
      <c r="S135" t="b">
        <v>0</v>
      </c>
      <c r="T135" t="s">
        <v>93</v>
      </c>
      <c r="U135" t="b">
        <v>1</v>
      </c>
      <c r="V135" t="s">
        <v>94</v>
      </c>
      <c r="W135" s="1">
        <v>44880.734236111108</v>
      </c>
      <c r="X135">
        <v>67</v>
      </c>
      <c r="Y135">
        <v>42</v>
      </c>
      <c r="Z135">
        <v>0</v>
      </c>
      <c r="AA135">
        <v>42</v>
      </c>
      <c r="AB135">
        <v>0</v>
      </c>
      <c r="AC135">
        <v>0</v>
      </c>
      <c r="AD135">
        <v>14</v>
      </c>
      <c r="AE135">
        <v>0</v>
      </c>
      <c r="AF135">
        <v>0</v>
      </c>
      <c r="AG135">
        <v>0</v>
      </c>
      <c r="AH135" t="s">
        <v>95</v>
      </c>
      <c r="AI135" s="1">
        <v>44880.754317129627</v>
      </c>
      <c r="AJ135">
        <v>168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14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344</v>
      </c>
      <c r="BG135">
        <v>32</v>
      </c>
      <c r="BH135" t="s">
        <v>97</v>
      </c>
    </row>
    <row r="136" spans="1:60">
      <c r="A136" t="s">
        <v>404</v>
      </c>
      <c r="B136" t="s">
        <v>85</v>
      </c>
      <c r="C136" t="s">
        <v>394</v>
      </c>
      <c r="D136" t="s">
        <v>87</v>
      </c>
      <c r="E136" s="2">
        <f>HYPERLINK("capsilon://?command=openfolder&amp;siteaddress=fidelity.emaiq-na2.net&amp;folderid=FXF84A211A-5362-0BBE-CDC8-41BAA0286B4C","FX221129")</f>
        <v>0</v>
      </c>
      <c r="F136" t="s">
        <v>19</v>
      </c>
      <c r="G136" t="s">
        <v>19</v>
      </c>
      <c r="H136" t="s">
        <v>88</v>
      </c>
      <c r="I136" t="s">
        <v>399</v>
      </c>
      <c r="J136">
        <v>139</v>
      </c>
      <c r="K136" t="s">
        <v>90</v>
      </c>
      <c r="L136" t="s">
        <v>91</v>
      </c>
      <c r="M136" t="s">
        <v>92</v>
      </c>
      <c r="N136">
        <v>2</v>
      </c>
      <c r="O136" s="1">
        <v>44880.735613425924</v>
      </c>
      <c r="P136" s="1">
        <v>44880.756493055553</v>
      </c>
      <c r="Q136">
        <v>1440</v>
      </c>
      <c r="R136">
        <v>364</v>
      </c>
      <c r="S136" t="b">
        <v>0</v>
      </c>
      <c r="T136" t="s">
        <v>93</v>
      </c>
      <c r="U136" t="b">
        <v>1</v>
      </c>
      <c r="V136" t="s">
        <v>94</v>
      </c>
      <c r="W136" s="1">
        <v>44880.737673611111</v>
      </c>
      <c r="X136">
        <v>177</v>
      </c>
      <c r="Y136">
        <v>108</v>
      </c>
      <c r="Z136">
        <v>0</v>
      </c>
      <c r="AA136">
        <v>108</v>
      </c>
      <c r="AB136">
        <v>0</v>
      </c>
      <c r="AC136">
        <v>7</v>
      </c>
      <c r="AD136">
        <v>31</v>
      </c>
      <c r="AE136">
        <v>0</v>
      </c>
      <c r="AF136">
        <v>0</v>
      </c>
      <c r="AG136">
        <v>0</v>
      </c>
      <c r="AH136" t="s">
        <v>95</v>
      </c>
      <c r="AI136" s="1">
        <v>44880.756493055553</v>
      </c>
      <c r="AJ136">
        <v>187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31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344</v>
      </c>
      <c r="BG136">
        <v>30</v>
      </c>
      <c r="BH136" t="s">
        <v>97</v>
      </c>
    </row>
    <row r="137" spans="1:60">
      <c r="A137" t="s">
        <v>405</v>
      </c>
      <c r="B137" t="s">
        <v>85</v>
      </c>
      <c r="C137" t="s">
        <v>406</v>
      </c>
      <c r="D137" t="s">
        <v>87</v>
      </c>
      <c r="E137" s="2">
        <f>HYPERLINK("capsilon://?command=openfolder&amp;siteaddress=fidelity.emaiq-na2.net&amp;folderid=FX4EEAE673-99A9-98EC-3C08-F7A1F6CAB114","FX221119")</f>
        <v>0</v>
      </c>
      <c r="F137" t="s">
        <v>19</v>
      </c>
      <c r="G137" t="s">
        <v>19</v>
      </c>
      <c r="H137" t="s">
        <v>88</v>
      </c>
      <c r="I137" t="s">
        <v>407</v>
      </c>
      <c r="J137">
        <v>100</v>
      </c>
      <c r="K137" t="s">
        <v>90</v>
      </c>
      <c r="L137" t="s">
        <v>91</v>
      </c>
      <c r="M137" t="s">
        <v>92</v>
      </c>
      <c r="N137">
        <v>2</v>
      </c>
      <c r="O137" s="1">
        <v>44881.383298611108</v>
      </c>
      <c r="P137" s="1">
        <v>44881.392407407409</v>
      </c>
      <c r="Q137">
        <v>242</v>
      </c>
      <c r="R137">
        <v>545</v>
      </c>
      <c r="S137" t="b">
        <v>0</v>
      </c>
      <c r="T137" t="s">
        <v>93</v>
      </c>
      <c r="U137" t="b">
        <v>0</v>
      </c>
      <c r="V137" t="s">
        <v>119</v>
      </c>
      <c r="W137" s="1">
        <v>44881.388425925928</v>
      </c>
      <c r="X137">
        <v>204</v>
      </c>
      <c r="Y137">
        <v>79</v>
      </c>
      <c r="Z137">
        <v>0</v>
      </c>
      <c r="AA137">
        <v>79</v>
      </c>
      <c r="AB137">
        <v>0</v>
      </c>
      <c r="AC137">
        <v>10</v>
      </c>
      <c r="AD137">
        <v>21</v>
      </c>
      <c r="AE137">
        <v>0</v>
      </c>
      <c r="AF137">
        <v>0</v>
      </c>
      <c r="AG137">
        <v>0</v>
      </c>
      <c r="AH137" t="s">
        <v>124</v>
      </c>
      <c r="AI137" s="1">
        <v>44881.392407407409</v>
      </c>
      <c r="AJ137">
        <v>341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21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408</v>
      </c>
      <c r="BG137">
        <v>13</v>
      </c>
      <c r="BH137" t="s">
        <v>97</v>
      </c>
    </row>
    <row r="138" spans="1:60">
      <c r="A138" t="s">
        <v>409</v>
      </c>
      <c r="B138" t="s">
        <v>85</v>
      </c>
      <c r="C138" t="s">
        <v>410</v>
      </c>
      <c r="D138" t="s">
        <v>87</v>
      </c>
      <c r="E138" s="2">
        <f>HYPERLINK("capsilon://?command=openfolder&amp;siteaddress=fidelity.emaiq-na2.net&amp;folderid=FXDFE99AAB-8448-AEA4-A34A-490CB520DD30","FX221036")</f>
        <v>0</v>
      </c>
      <c r="F138" t="s">
        <v>19</v>
      </c>
      <c r="G138" t="s">
        <v>19</v>
      </c>
      <c r="H138" t="s">
        <v>88</v>
      </c>
      <c r="I138" t="s">
        <v>411</v>
      </c>
      <c r="J138">
        <v>0</v>
      </c>
      <c r="K138" t="s">
        <v>90</v>
      </c>
      <c r="L138" t="s">
        <v>91</v>
      </c>
      <c r="M138" t="s">
        <v>92</v>
      </c>
      <c r="N138">
        <v>2</v>
      </c>
      <c r="O138" s="1">
        <v>44881.424097222225</v>
      </c>
      <c r="P138" s="1">
        <v>44881.456342592595</v>
      </c>
      <c r="Q138">
        <v>2642</v>
      </c>
      <c r="R138">
        <v>144</v>
      </c>
      <c r="S138" t="b">
        <v>0</v>
      </c>
      <c r="T138" t="s">
        <v>93</v>
      </c>
      <c r="U138" t="b">
        <v>0</v>
      </c>
      <c r="V138" t="s">
        <v>412</v>
      </c>
      <c r="W138" s="1">
        <v>44881.433067129627</v>
      </c>
      <c r="X138">
        <v>126</v>
      </c>
      <c r="Y138">
        <v>0</v>
      </c>
      <c r="Z138">
        <v>0</v>
      </c>
      <c r="AA138">
        <v>0</v>
      </c>
      <c r="AB138">
        <v>16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124</v>
      </c>
      <c r="AI138" s="1">
        <v>44881.456342592595</v>
      </c>
      <c r="AJ138">
        <v>18</v>
      </c>
      <c r="AK138">
        <v>0</v>
      </c>
      <c r="AL138">
        <v>0</v>
      </c>
      <c r="AM138">
        <v>0</v>
      </c>
      <c r="AN138">
        <v>16</v>
      </c>
      <c r="AO138">
        <v>0</v>
      </c>
      <c r="AP138">
        <v>0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408</v>
      </c>
      <c r="BG138">
        <v>46</v>
      </c>
      <c r="BH138" t="s">
        <v>97</v>
      </c>
    </row>
    <row r="139" spans="1:60">
      <c r="A139" t="s">
        <v>413</v>
      </c>
      <c r="B139" t="s">
        <v>85</v>
      </c>
      <c r="C139" t="s">
        <v>287</v>
      </c>
      <c r="D139" t="s">
        <v>87</v>
      </c>
      <c r="E139" s="2">
        <f>HYPERLINK("capsilon://?command=openfolder&amp;siteaddress=fidelity.emaiq-na2.net&amp;folderid=FX10FA5BD4-2643-04FE-F64B-97B8D7E3E480","FX221072")</f>
        <v>0</v>
      </c>
      <c r="F139" t="s">
        <v>19</v>
      </c>
      <c r="G139" t="s">
        <v>19</v>
      </c>
      <c r="H139" t="s">
        <v>88</v>
      </c>
      <c r="I139" t="s">
        <v>414</v>
      </c>
      <c r="J139">
        <v>0</v>
      </c>
      <c r="K139" t="s">
        <v>90</v>
      </c>
      <c r="L139" t="s">
        <v>91</v>
      </c>
      <c r="M139" t="s">
        <v>92</v>
      </c>
      <c r="N139">
        <v>2</v>
      </c>
      <c r="O139" s="1">
        <v>44881.482997685183</v>
      </c>
      <c r="P139" s="1">
        <v>44881.524456018517</v>
      </c>
      <c r="Q139">
        <v>3528</v>
      </c>
      <c r="R139">
        <v>54</v>
      </c>
      <c r="S139" t="b">
        <v>0</v>
      </c>
      <c r="T139" t="s">
        <v>93</v>
      </c>
      <c r="U139" t="b">
        <v>0</v>
      </c>
      <c r="V139" t="s">
        <v>94</v>
      </c>
      <c r="W139" s="1">
        <v>44881.490474537037</v>
      </c>
      <c r="X139">
        <v>37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95</v>
      </c>
      <c r="AI139" s="1">
        <v>44881.524456018517</v>
      </c>
      <c r="AJ139">
        <v>17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408</v>
      </c>
      <c r="BG139">
        <v>59</v>
      </c>
      <c r="BH139" t="s">
        <v>97</v>
      </c>
    </row>
    <row r="140" spans="1:60">
      <c r="A140" t="s">
        <v>415</v>
      </c>
      <c r="B140" t="s">
        <v>85</v>
      </c>
      <c r="C140" t="s">
        <v>416</v>
      </c>
      <c r="D140" t="s">
        <v>87</v>
      </c>
      <c r="E140" s="2">
        <f>HYPERLINK("capsilon://?command=openfolder&amp;siteaddress=fidelity.emaiq-na2.net&amp;folderid=FXFF912655-AD6D-6D13-F3F0-3C936251EC7A","FX221047")</f>
        <v>0</v>
      </c>
      <c r="F140" t="s">
        <v>19</v>
      </c>
      <c r="G140" t="s">
        <v>19</v>
      </c>
      <c r="H140" t="s">
        <v>88</v>
      </c>
      <c r="I140" t="s">
        <v>417</v>
      </c>
      <c r="J140">
        <v>44</v>
      </c>
      <c r="K140" t="s">
        <v>90</v>
      </c>
      <c r="L140" t="s">
        <v>91</v>
      </c>
      <c r="M140" t="s">
        <v>92</v>
      </c>
      <c r="N140">
        <v>2</v>
      </c>
      <c r="O140" s="1">
        <v>44866.566284722219</v>
      </c>
      <c r="P140" s="1">
        <v>44866.597233796296</v>
      </c>
      <c r="Q140">
        <v>2395</v>
      </c>
      <c r="R140">
        <v>279</v>
      </c>
      <c r="S140" t="b">
        <v>0</v>
      </c>
      <c r="T140" t="s">
        <v>93</v>
      </c>
      <c r="U140" t="b">
        <v>0</v>
      </c>
      <c r="V140" t="s">
        <v>94</v>
      </c>
      <c r="W140" s="1">
        <v>44866.585428240738</v>
      </c>
      <c r="X140">
        <v>206</v>
      </c>
      <c r="Y140">
        <v>37</v>
      </c>
      <c r="Z140">
        <v>0</v>
      </c>
      <c r="AA140">
        <v>37</v>
      </c>
      <c r="AB140">
        <v>0</v>
      </c>
      <c r="AC140">
        <v>4</v>
      </c>
      <c r="AD140">
        <v>7</v>
      </c>
      <c r="AE140">
        <v>0</v>
      </c>
      <c r="AF140">
        <v>0</v>
      </c>
      <c r="AG140">
        <v>0</v>
      </c>
      <c r="AH140" t="s">
        <v>95</v>
      </c>
      <c r="AI140" s="1">
        <v>44866.597233796296</v>
      </c>
      <c r="AJ140">
        <v>73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120</v>
      </c>
      <c r="BG140">
        <v>44</v>
      </c>
      <c r="BH140" t="s">
        <v>97</v>
      </c>
    </row>
    <row r="141" spans="1:60">
      <c r="A141" t="s">
        <v>418</v>
      </c>
      <c r="B141" t="s">
        <v>85</v>
      </c>
      <c r="C141" t="s">
        <v>406</v>
      </c>
      <c r="D141" t="s">
        <v>87</v>
      </c>
      <c r="E141" s="2">
        <f>HYPERLINK("capsilon://?command=openfolder&amp;siteaddress=fidelity.emaiq-na2.net&amp;folderid=FX4EEAE673-99A9-98EC-3C08-F7A1F6CAB114","FX221119")</f>
        <v>0</v>
      </c>
      <c r="F141" t="s">
        <v>19</v>
      </c>
      <c r="G141" t="s">
        <v>19</v>
      </c>
      <c r="H141" t="s">
        <v>88</v>
      </c>
      <c r="I141" t="s">
        <v>419</v>
      </c>
      <c r="J141">
        <v>56</v>
      </c>
      <c r="K141" t="s">
        <v>90</v>
      </c>
      <c r="L141" t="s">
        <v>91</v>
      </c>
      <c r="M141" t="s">
        <v>92</v>
      </c>
      <c r="N141">
        <v>2</v>
      </c>
      <c r="O141" s="1">
        <v>44881.490312499998</v>
      </c>
      <c r="P141" s="1">
        <v>44881.52616898148</v>
      </c>
      <c r="Q141">
        <v>2761</v>
      </c>
      <c r="R141">
        <v>337</v>
      </c>
      <c r="S141" t="b">
        <v>0</v>
      </c>
      <c r="T141" t="s">
        <v>93</v>
      </c>
      <c r="U141" t="b">
        <v>0</v>
      </c>
      <c r="V141" t="s">
        <v>94</v>
      </c>
      <c r="W141" s="1">
        <v>44881.492708333331</v>
      </c>
      <c r="X141">
        <v>176</v>
      </c>
      <c r="Y141">
        <v>41</v>
      </c>
      <c r="Z141">
        <v>0</v>
      </c>
      <c r="AA141">
        <v>41</v>
      </c>
      <c r="AB141">
        <v>0</v>
      </c>
      <c r="AC141">
        <v>6</v>
      </c>
      <c r="AD141">
        <v>15</v>
      </c>
      <c r="AE141">
        <v>0</v>
      </c>
      <c r="AF141">
        <v>0</v>
      </c>
      <c r="AG141">
        <v>0</v>
      </c>
      <c r="AH141" t="s">
        <v>95</v>
      </c>
      <c r="AI141" s="1">
        <v>44881.52616898148</v>
      </c>
      <c r="AJ141">
        <v>147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15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408</v>
      </c>
      <c r="BG141">
        <v>51</v>
      </c>
      <c r="BH141" t="s">
        <v>97</v>
      </c>
    </row>
    <row r="142" spans="1:60">
      <c r="A142" t="s">
        <v>420</v>
      </c>
      <c r="B142" t="s">
        <v>85</v>
      </c>
      <c r="C142" t="s">
        <v>406</v>
      </c>
      <c r="D142" t="s">
        <v>87</v>
      </c>
      <c r="E142" s="2">
        <f>HYPERLINK("capsilon://?command=openfolder&amp;siteaddress=fidelity.emaiq-na2.net&amp;folderid=FX4EEAE673-99A9-98EC-3C08-F7A1F6CAB114","FX221119")</f>
        <v>0</v>
      </c>
      <c r="F142" t="s">
        <v>19</v>
      </c>
      <c r="G142" t="s">
        <v>19</v>
      </c>
      <c r="H142" t="s">
        <v>88</v>
      </c>
      <c r="I142" t="s">
        <v>421</v>
      </c>
      <c r="J142">
        <v>46</v>
      </c>
      <c r="K142" t="s">
        <v>90</v>
      </c>
      <c r="L142" t="s">
        <v>91</v>
      </c>
      <c r="M142" t="s">
        <v>92</v>
      </c>
      <c r="N142">
        <v>2</v>
      </c>
      <c r="O142" s="1">
        <v>44881.490555555552</v>
      </c>
      <c r="P142" s="1">
        <v>44881.527569444443</v>
      </c>
      <c r="Q142">
        <v>2970</v>
      </c>
      <c r="R142">
        <v>228</v>
      </c>
      <c r="S142" t="b">
        <v>0</v>
      </c>
      <c r="T142" t="s">
        <v>93</v>
      </c>
      <c r="U142" t="b">
        <v>0</v>
      </c>
      <c r="V142" t="s">
        <v>94</v>
      </c>
      <c r="W142" s="1">
        <v>44881.493958333333</v>
      </c>
      <c r="X142">
        <v>108</v>
      </c>
      <c r="Y142">
        <v>41</v>
      </c>
      <c r="Z142">
        <v>0</v>
      </c>
      <c r="AA142">
        <v>41</v>
      </c>
      <c r="AB142">
        <v>0</v>
      </c>
      <c r="AC142">
        <v>3</v>
      </c>
      <c r="AD142">
        <v>5</v>
      </c>
      <c r="AE142">
        <v>0</v>
      </c>
      <c r="AF142">
        <v>0</v>
      </c>
      <c r="AG142">
        <v>0</v>
      </c>
      <c r="AH142" t="s">
        <v>95</v>
      </c>
      <c r="AI142" s="1">
        <v>44881.527569444443</v>
      </c>
      <c r="AJ142">
        <v>120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408</v>
      </c>
      <c r="BG142">
        <v>53</v>
      </c>
      <c r="BH142" t="s">
        <v>97</v>
      </c>
    </row>
    <row r="143" spans="1:60">
      <c r="A143" t="s">
        <v>422</v>
      </c>
      <c r="B143" t="s">
        <v>85</v>
      </c>
      <c r="C143" t="s">
        <v>86</v>
      </c>
      <c r="D143" t="s">
        <v>87</v>
      </c>
      <c r="E143" s="2">
        <f>HYPERLINK("capsilon://?command=openfolder&amp;siteaddress=fidelity.emaiq-na2.net&amp;folderid=FXFF10BA11-3D8C-5751-B0C0-828C63C5A349","FX221046")</f>
        <v>0</v>
      </c>
      <c r="F143" t="s">
        <v>19</v>
      </c>
      <c r="G143" t="s">
        <v>19</v>
      </c>
      <c r="H143" t="s">
        <v>88</v>
      </c>
      <c r="I143" t="s">
        <v>423</v>
      </c>
      <c r="J143">
        <v>0</v>
      </c>
      <c r="K143" t="s">
        <v>90</v>
      </c>
      <c r="L143" t="s">
        <v>91</v>
      </c>
      <c r="M143" t="s">
        <v>92</v>
      </c>
      <c r="N143">
        <v>2</v>
      </c>
      <c r="O143" s="1">
        <v>44881.493437500001</v>
      </c>
      <c r="P143" s="1">
        <v>44881.527777777781</v>
      </c>
      <c r="Q143">
        <v>2918</v>
      </c>
      <c r="R143">
        <v>49</v>
      </c>
      <c r="S143" t="b">
        <v>0</v>
      </c>
      <c r="T143" t="s">
        <v>93</v>
      </c>
      <c r="U143" t="b">
        <v>0</v>
      </c>
      <c r="V143" t="s">
        <v>94</v>
      </c>
      <c r="W143" s="1">
        <v>44881.494340277779</v>
      </c>
      <c r="X143">
        <v>32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95</v>
      </c>
      <c r="AI143" s="1">
        <v>44881.527777777781</v>
      </c>
      <c r="AJ143">
        <v>17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408</v>
      </c>
      <c r="BG143">
        <v>49</v>
      </c>
      <c r="BH143" t="s">
        <v>97</v>
      </c>
    </row>
    <row r="144" spans="1:60">
      <c r="A144" t="s">
        <v>424</v>
      </c>
      <c r="B144" t="s">
        <v>85</v>
      </c>
      <c r="C144" t="s">
        <v>86</v>
      </c>
      <c r="D144" t="s">
        <v>87</v>
      </c>
      <c r="E144" s="2">
        <f>HYPERLINK("capsilon://?command=openfolder&amp;siteaddress=fidelity.emaiq-na2.net&amp;folderid=FXFF10BA11-3D8C-5751-B0C0-828C63C5A349","FX221046")</f>
        <v>0</v>
      </c>
      <c r="F144" t="s">
        <v>19</v>
      </c>
      <c r="G144" t="s">
        <v>19</v>
      </c>
      <c r="H144" t="s">
        <v>88</v>
      </c>
      <c r="I144" t="s">
        <v>425</v>
      </c>
      <c r="J144">
        <v>0</v>
      </c>
      <c r="K144" t="s">
        <v>90</v>
      </c>
      <c r="L144" t="s">
        <v>91</v>
      </c>
      <c r="M144" t="s">
        <v>92</v>
      </c>
      <c r="N144">
        <v>2</v>
      </c>
      <c r="O144" s="1">
        <v>44881.508298611108</v>
      </c>
      <c r="P144" s="1">
        <v>44881.527905092589</v>
      </c>
      <c r="Q144">
        <v>1665</v>
      </c>
      <c r="R144">
        <v>29</v>
      </c>
      <c r="S144" t="b">
        <v>0</v>
      </c>
      <c r="T144" t="s">
        <v>93</v>
      </c>
      <c r="U144" t="b">
        <v>0</v>
      </c>
      <c r="V144" t="s">
        <v>94</v>
      </c>
      <c r="W144" s="1">
        <v>44881.50885416667</v>
      </c>
      <c r="X144">
        <v>19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95</v>
      </c>
      <c r="AI144" s="1">
        <v>44881.527905092589</v>
      </c>
      <c r="AJ144">
        <v>10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408</v>
      </c>
      <c r="BG144">
        <v>28</v>
      </c>
      <c r="BH144" t="s">
        <v>97</v>
      </c>
    </row>
    <row r="145" spans="1:60">
      <c r="A145" t="s">
        <v>426</v>
      </c>
      <c r="B145" t="s">
        <v>85</v>
      </c>
      <c r="C145" t="s">
        <v>86</v>
      </c>
      <c r="D145" t="s">
        <v>87</v>
      </c>
      <c r="E145" s="2">
        <f>HYPERLINK("capsilon://?command=openfolder&amp;siteaddress=fidelity.emaiq-na2.net&amp;folderid=FXFF10BA11-3D8C-5751-B0C0-828C63C5A349","FX221046")</f>
        <v>0</v>
      </c>
      <c r="F145" t="s">
        <v>19</v>
      </c>
      <c r="G145" t="s">
        <v>19</v>
      </c>
      <c r="H145" t="s">
        <v>88</v>
      </c>
      <c r="I145" t="s">
        <v>427</v>
      </c>
      <c r="J145">
        <v>0</v>
      </c>
      <c r="K145" t="s">
        <v>90</v>
      </c>
      <c r="L145" t="s">
        <v>91</v>
      </c>
      <c r="M145" t="s">
        <v>92</v>
      </c>
      <c r="N145">
        <v>2</v>
      </c>
      <c r="O145" s="1">
        <v>44881.508437500001</v>
      </c>
      <c r="P145" s="1">
        <v>44881.528124999997</v>
      </c>
      <c r="Q145">
        <v>1674</v>
      </c>
      <c r="R145">
        <v>27</v>
      </c>
      <c r="S145" t="b">
        <v>0</v>
      </c>
      <c r="T145" t="s">
        <v>93</v>
      </c>
      <c r="U145" t="b">
        <v>0</v>
      </c>
      <c r="V145" t="s">
        <v>94</v>
      </c>
      <c r="W145" s="1">
        <v>44881.508969907409</v>
      </c>
      <c r="X145">
        <v>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95</v>
      </c>
      <c r="AI145" s="1">
        <v>44881.528124999997</v>
      </c>
      <c r="AJ145">
        <v>18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408</v>
      </c>
      <c r="BG145">
        <v>28</v>
      </c>
      <c r="BH145" t="s">
        <v>97</v>
      </c>
    </row>
    <row r="146" spans="1:60">
      <c r="A146" t="s">
        <v>428</v>
      </c>
      <c r="B146" t="s">
        <v>85</v>
      </c>
      <c r="C146" t="s">
        <v>86</v>
      </c>
      <c r="D146" t="s">
        <v>87</v>
      </c>
      <c r="E146" s="2">
        <f>HYPERLINK("capsilon://?command=openfolder&amp;siteaddress=fidelity.emaiq-na2.net&amp;folderid=FXFF10BA11-3D8C-5751-B0C0-828C63C5A349","FX221046")</f>
        <v>0</v>
      </c>
      <c r="F146" t="s">
        <v>19</v>
      </c>
      <c r="G146" t="s">
        <v>19</v>
      </c>
      <c r="H146" t="s">
        <v>88</v>
      </c>
      <c r="I146" t="s">
        <v>429</v>
      </c>
      <c r="J146">
        <v>0</v>
      </c>
      <c r="K146" t="s">
        <v>90</v>
      </c>
      <c r="L146" t="s">
        <v>91</v>
      </c>
      <c r="M146" t="s">
        <v>92</v>
      </c>
      <c r="N146">
        <v>2</v>
      </c>
      <c r="O146" s="1">
        <v>44881.508587962962</v>
      </c>
      <c r="P146" s="1">
        <v>44881.528275462966</v>
      </c>
      <c r="Q146">
        <v>1682</v>
      </c>
      <c r="R146">
        <v>19</v>
      </c>
      <c r="S146" t="b">
        <v>0</v>
      </c>
      <c r="T146" t="s">
        <v>93</v>
      </c>
      <c r="U146" t="b">
        <v>0</v>
      </c>
      <c r="V146" t="s">
        <v>94</v>
      </c>
      <c r="W146" s="1">
        <v>44881.509062500001</v>
      </c>
      <c r="X146">
        <v>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95</v>
      </c>
      <c r="AI146" s="1">
        <v>44881.528275462966</v>
      </c>
      <c r="AJ146">
        <v>12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408</v>
      </c>
      <c r="BG146">
        <v>28</v>
      </c>
      <c r="BH146" t="s">
        <v>97</v>
      </c>
    </row>
    <row r="147" spans="1:60">
      <c r="A147" t="s">
        <v>430</v>
      </c>
      <c r="B147" t="s">
        <v>85</v>
      </c>
      <c r="C147" t="s">
        <v>217</v>
      </c>
      <c r="D147" t="s">
        <v>87</v>
      </c>
      <c r="E147" s="2">
        <f>HYPERLINK("capsilon://?command=openfolder&amp;siteaddress=fidelity.emaiq-na2.net&amp;folderid=FXC097ECBA-A518-A847-B78E-0B523468EDBC","FX221055")</f>
        <v>0</v>
      </c>
      <c r="F147" t="s">
        <v>19</v>
      </c>
      <c r="G147" t="s">
        <v>19</v>
      </c>
      <c r="H147" t="s">
        <v>88</v>
      </c>
      <c r="I147" t="s">
        <v>431</v>
      </c>
      <c r="J147">
        <v>21</v>
      </c>
      <c r="K147" t="s">
        <v>90</v>
      </c>
      <c r="L147" t="s">
        <v>91</v>
      </c>
      <c r="M147" t="s">
        <v>92</v>
      </c>
      <c r="N147">
        <v>2</v>
      </c>
      <c r="O147" s="1">
        <v>44881.563148148147</v>
      </c>
      <c r="P147" s="1">
        <v>44881.569039351853</v>
      </c>
      <c r="Q147">
        <v>444</v>
      </c>
      <c r="R147">
        <v>65</v>
      </c>
      <c r="S147" t="b">
        <v>0</v>
      </c>
      <c r="T147" t="s">
        <v>93</v>
      </c>
      <c r="U147" t="b">
        <v>0</v>
      </c>
      <c r="V147" t="s">
        <v>94</v>
      </c>
      <c r="W147" s="1">
        <v>44881.564305555556</v>
      </c>
      <c r="X147">
        <v>41</v>
      </c>
      <c r="Y147">
        <v>0</v>
      </c>
      <c r="Z147">
        <v>0</v>
      </c>
      <c r="AA147">
        <v>0</v>
      </c>
      <c r="AB147">
        <v>16</v>
      </c>
      <c r="AC147">
        <v>0</v>
      </c>
      <c r="AD147">
        <v>21</v>
      </c>
      <c r="AE147">
        <v>0</v>
      </c>
      <c r="AF147">
        <v>0</v>
      </c>
      <c r="AG147">
        <v>0</v>
      </c>
      <c r="AH147" t="s">
        <v>95</v>
      </c>
      <c r="AI147" s="1">
        <v>44881.569039351853</v>
      </c>
      <c r="AJ147">
        <v>24</v>
      </c>
      <c r="AK147">
        <v>0</v>
      </c>
      <c r="AL147">
        <v>0</v>
      </c>
      <c r="AM147">
        <v>0</v>
      </c>
      <c r="AN147">
        <v>16</v>
      </c>
      <c r="AO147">
        <v>0</v>
      </c>
      <c r="AP147">
        <v>21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408</v>
      </c>
      <c r="BG147">
        <v>8</v>
      </c>
      <c r="BH147" t="s">
        <v>97</v>
      </c>
    </row>
    <row r="148" spans="1:60">
      <c r="A148" t="s">
        <v>432</v>
      </c>
      <c r="B148" t="s">
        <v>85</v>
      </c>
      <c r="C148" t="s">
        <v>160</v>
      </c>
      <c r="D148" t="s">
        <v>87</v>
      </c>
      <c r="E148" s="2">
        <f>HYPERLINK("capsilon://?command=openfolder&amp;siteaddress=fidelity.emaiq-na2.net&amp;folderid=FXC3F565D9-BF83-61F5-47DA-E29BD98F45A8","FX221039")</f>
        <v>0</v>
      </c>
      <c r="F148" t="s">
        <v>19</v>
      </c>
      <c r="G148" t="s">
        <v>19</v>
      </c>
      <c r="H148" t="s">
        <v>88</v>
      </c>
      <c r="I148" t="s">
        <v>433</v>
      </c>
      <c r="J148">
        <v>0</v>
      </c>
      <c r="K148" t="s">
        <v>90</v>
      </c>
      <c r="L148" t="s">
        <v>91</v>
      </c>
      <c r="M148" t="s">
        <v>92</v>
      </c>
      <c r="N148">
        <v>2</v>
      </c>
      <c r="O148" s="1">
        <v>44881.610578703701</v>
      </c>
      <c r="P148" s="1">
        <v>44881.635509259257</v>
      </c>
      <c r="Q148">
        <v>2087</v>
      </c>
      <c r="R148">
        <v>67</v>
      </c>
      <c r="S148" t="b">
        <v>0</v>
      </c>
      <c r="T148" t="s">
        <v>93</v>
      </c>
      <c r="U148" t="b">
        <v>0</v>
      </c>
      <c r="V148" t="s">
        <v>94</v>
      </c>
      <c r="W148" s="1">
        <v>44881.619270833333</v>
      </c>
      <c r="X148">
        <v>45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95</v>
      </c>
      <c r="AI148" s="1">
        <v>44881.635509259257</v>
      </c>
      <c r="AJ148">
        <v>22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408</v>
      </c>
      <c r="BG148">
        <v>35</v>
      </c>
      <c r="BH148" t="s">
        <v>97</v>
      </c>
    </row>
    <row r="149" spans="1:60">
      <c r="A149" t="s">
        <v>434</v>
      </c>
      <c r="B149" t="s">
        <v>85</v>
      </c>
      <c r="C149" t="s">
        <v>160</v>
      </c>
      <c r="D149" t="s">
        <v>87</v>
      </c>
      <c r="E149" s="2">
        <f>HYPERLINK("capsilon://?command=openfolder&amp;siteaddress=fidelity.emaiq-na2.net&amp;folderid=FXC3F565D9-BF83-61F5-47DA-E29BD98F45A8","FX221039")</f>
        <v>0</v>
      </c>
      <c r="F149" t="s">
        <v>19</v>
      </c>
      <c r="G149" t="s">
        <v>19</v>
      </c>
      <c r="H149" t="s">
        <v>88</v>
      </c>
      <c r="I149" t="s">
        <v>435</v>
      </c>
      <c r="J149">
        <v>0</v>
      </c>
      <c r="K149" t="s">
        <v>90</v>
      </c>
      <c r="L149" t="s">
        <v>91</v>
      </c>
      <c r="M149" t="s">
        <v>92</v>
      </c>
      <c r="N149">
        <v>2</v>
      </c>
      <c r="O149" s="1">
        <v>44881.610659722224</v>
      </c>
      <c r="P149" s="1">
        <v>44881.635682870372</v>
      </c>
      <c r="Q149">
        <v>2124</v>
      </c>
      <c r="R149">
        <v>38</v>
      </c>
      <c r="S149" t="b">
        <v>0</v>
      </c>
      <c r="T149" t="s">
        <v>93</v>
      </c>
      <c r="U149" t="b">
        <v>0</v>
      </c>
      <c r="V149" t="s">
        <v>94</v>
      </c>
      <c r="W149" s="1">
        <v>44881.619560185187</v>
      </c>
      <c r="X149">
        <v>24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95</v>
      </c>
      <c r="AI149" s="1">
        <v>44881.635682870372</v>
      </c>
      <c r="AJ149">
        <v>14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408</v>
      </c>
      <c r="BG149">
        <v>36</v>
      </c>
      <c r="BH149" t="s">
        <v>97</v>
      </c>
    </row>
    <row r="150" spans="1:60">
      <c r="A150" t="s">
        <v>436</v>
      </c>
      <c r="B150" t="s">
        <v>85</v>
      </c>
      <c r="C150" t="s">
        <v>217</v>
      </c>
      <c r="D150" t="s">
        <v>87</v>
      </c>
      <c r="E150" s="2">
        <f>HYPERLINK("capsilon://?command=openfolder&amp;siteaddress=fidelity.emaiq-na2.net&amp;folderid=FXC097ECBA-A518-A847-B78E-0B523468EDBC","FX221055")</f>
        <v>0</v>
      </c>
      <c r="F150" t="s">
        <v>19</v>
      </c>
      <c r="G150" t="s">
        <v>19</v>
      </c>
      <c r="H150" t="s">
        <v>88</v>
      </c>
      <c r="I150" t="s">
        <v>437</v>
      </c>
      <c r="J150">
        <v>30</v>
      </c>
      <c r="K150" t="s">
        <v>90</v>
      </c>
      <c r="L150" t="s">
        <v>91</v>
      </c>
      <c r="M150" t="s">
        <v>92</v>
      </c>
      <c r="N150">
        <v>2</v>
      </c>
      <c r="O150" s="1">
        <v>44881.642800925925</v>
      </c>
      <c r="P150" s="1">
        <v>44881.677569444444</v>
      </c>
      <c r="Q150">
        <v>2810</v>
      </c>
      <c r="R150">
        <v>194</v>
      </c>
      <c r="S150" t="b">
        <v>0</v>
      </c>
      <c r="T150" t="s">
        <v>93</v>
      </c>
      <c r="U150" t="b">
        <v>0</v>
      </c>
      <c r="V150" t="s">
        <v>283</v>
      </c>
      <c r="W150" s="1">
        <v>44881.648634259262</v>
      </c>
      <c r="X150">
        <v>103</v>
      </c>
      <c r="Y150">
        <v>18</v>
      </c>
      <c r="Z150">
        <v>0</v>
      </c>
      <c r="AA150">
        <v>18</v>
      </c>
      <c r="AB150">
        <v>0</v>
      </c>
      <c r="AC150">
        <v>3</v>
      </c>
      <c r="AD150">
        <v>12</v>
      </c>
      <c r="AE150">
        <v>0</v>
      </c>
      <c r="AF150">
        <v>0</v>
      </c>
      <c r="AG150">
        <v>0</v>
      </c>
      <c r="AH150" t="s">
        <v>95</v>
      </c>
      <c r="AI150" s="1">
        <v>44881.677569444444</v>
      </c>
      <c r="AJ150">
        <v>91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12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408</v>
      </c>
      <c r="BG150">
        <v>50</v>
      </c>
      <c r="BH150" t="s">
        <v>97</v>
      </c>
    </row>
    <row r="151" spans="1:60">
      <c r="A151" t="s">
        <v>438</v>
      </c>
      <c r="B151" t="s">
        <v>85</v>
      </c>
      <c r="C151" t="s">
        <v>406</v>
      </c>
      <c r="D151" t="s">
        <v>87</v>
      </c>
      <c r="E151" s="2">
        <f>HYPERLINK("capsilon://?command=openfolder&amp;siteaddress=fidelity.emaiq-na2.net&amp;folderid=FX4EEAE673-99A9-98EC-3C08-F7A1F6CAB114","FX221119")</f>
        <v>0</v>
      </c>
      <c r="F151" t="s">
        <v>19</v>
      </c>
      <c r="G151" t="s">
        <v>19</v>
      </c>
      <c r="H151" t="s">
        <v>88</v>
      </c>
      <c r="I151" t="s">
        <v>439</v>
      </c>
      <c r="J151">
        <v>118</v>
      </c>
      <c r="K151" t="s">
        <v>90</v>
      </c>
      <c r="L151" t="s">
        <v>91</v>
      </c>
      <c r="M151" t="s">
        <v>92</v>
      </c>
      <c r="N151">
        <v>2</v>
      </c>
      <c r="O151" s="1">
        <v>44881.648148148146</v>
      </c>
      <c r="P151" s="1">
        <v>44881.679085648146</v>
      </c>
      <c r="Q151">
        <v>2337</v>
      </c>
      <c r="R151">
        <v>336</v>
      </c>
      <c r="S151" t="b">
        <v>0</v>
      </c>
      <c r="T151" t="s">
        <v>93</v>
      </c>
      <c r="U151" t="b">
        <v>0</v>
      </c>
      <c r="V151" t="s">
        <v>283</v>
      </c>
      <c r="W151" s="1">
        <v>44881.651030092595</v>
      </c>
      <c r="X151">
        <v>206</v>
      </c>
      <c r="Y151">
        <v>68</v>
      </c>
      <c r="Z151">
        <v>0</v>
      </c>
      <c r="AA151">
        <v>68</v>
      </c>
      <c r="AB151">
        <v>0</v>
      </c>
      <c r="AC151">
        <v>3</v>
      </c>
      <c r="AD151">
        <v>50</v>
      </c>
      <c r="AE151">
        <v>0</v>
      </c>
      <c r="AF151">
        <v>0</v>
      </c>
      <c r="AG151">
        <v>0</v>
      </c>
      <c r="AH151" t="s">
        <v>95</v>
      </c>
      <c r="AI151" s="1">
        <v>44881.679085648146</v>
      </c>
      <c r="AJ151">
        <v>130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50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408</v>
      </c>
      <c r="BG151">
        <v>44</v>
      </c>
      <c r="BH151" t="s">
        <v>97</v>
      </c>
    </row>
    <row r="152" spans="1:60">
      <c r="A152" t="s">
        <v>440</v>
      </c>
      <c r="B152" t="s">
        <v>85</v>
      </c>
      <c r="C152" t="s">
        <v>406</v>
      </c>
      <c r="D152" t="s">
        <v>87</v>
      </c>
      <c r="E152" s="2">
        <f>HYPERLINK("capsilon://?command=openfolder&amp;siteaddress=fidelity.emaiq-na2.net&amp;folderid=FX4EEAE673-99A9-98EC-3C08-F7A1F6CAB114","FX221119")</f>
        <v>0</v>
      </c>
      <c r="F152" t="s">
        <v>19</v>
      </c>
      <c r="G152" t="s">
        <v>19</v>
      </c>
      <c r="H152" t="s">
        <v>88</v>
      </c>
      <c r="I152" t="s">
        <v>441</v>
      </c>
      <c r="J152">
        <v>123</v>
      </c>
      <c r="K152" t="s">
        <v>90</v>
      </c>
      <c r="L152" t="s">
        <v>91</v>
      </c>
      <c r="M152" t="s">
        <v>92</v>
      </c>
      <c r="N152">
        <v>2</v>
      </c>
      <c r="O152" s="1">
        <v>44881.648368055554</v>
      </c>
      <c r="P152" s="1">
        <v>44881.680324074077</v>
      </c>
      <c r="Q152">
        <v>2517</v>
      </c>
      <c r="R152">
        <v>244</v>
      </c>
      <c r="S152" t="b">
        <v>0</v>
      </c>
      <c r="T152" t="s">
        <v>93</v>
      </c>
      <c r="U152" t="b">
        <v>0</v>
      </c>
      <c r="V152" t="s">
        <v>283</v>
      </c>
      <c r="W152" s="1">
        <v>44881.652627314812</v>
      </c>
      <c r="X152">
        <v>138</v>
      </c>
      <c r="Y152">
        <v>68</v>
      </c>
      <c r="Z152">
        <v>0</v>
      </c>
      <c r="AA152">
        <v>68</v>
      </c>
      <c r="AB152">
        <v>0</v>
      </c>
      <c r="AC152">
        <v>3</v>
      </c>
      <c r="AD152">
        <v>55</v>
      </c>
      <c r="AE152">
        <v>0</v>
      </c>
      <c r="AF152">
        <v>0</v>
      </c>
      <c r="AG152">
        <v>0</v>
      </c>
      <c r="AH152" t="s">
        <v>95</v>
      </c>
      <c r="AI152" s="1">
        <v>44881.680324074077</v>
      </c>
      <c r="AJ152">
        <v>106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55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408</v>
      </c>
      <c r="BG152">
        <v>46</v>
      </c>
      <c r="BH152" t="s">
        <v>97</v>
      </c>
    </row>
    <row r="153" spans="1:60">
      <c r="A153" t="s">
        <v>442</v>
      </c>
      <c r="B153" t="s">
        <v>85</v>
      </c>
      <c r="C153" t="s">
        <v>443</v>
      </c>
      <c r="D153" t="s">
        <v>87</v>
      </c>
      <c r="E153" s="2">
        <f>HYPERLINK("capsilon://?command=openfolder&amp;siteaddress=fidelity.emaiq-na2.net&amp;folderid=FXF212AEF0-1AB6-B755-7B68-CE677C09C802","FX221030")</f>
        <v>0</v>
      </c>
      <c r="F153" t="s">
        <v>19</v>
      </c>
      <c r="G153" t="s">
        <v>19</v>
      </c>
      <c r="H153" t="s">
        <v>88</v>
      </c>
      <c r="I153" t="s">
        <v>444</v>
      </c>
      <c r="J153">
        <v>0</v>
      </c>
      <c r="K153" t="s">
        <v>90</v>
      </c>
      <c r="L153" t="s">
        <v>91</v>
      </c>
      <c r="M153" t="s">
        <v>92</v>
      </c>
      <c r="N153">
        <v>2</v>
      </c>
      <c r="O153" s="1">
        <v>44881.681122685186</v>
      </c>
      <c r="P153" s="1">
        <v>44881.724363425928</v>
      </c>
      <c r="Q153">
        <v>3691</v>
      </c>
      <c r="R153">
        <v>45</v>
      </c>
      <c r="S153" t="b">
        <v>0</v>
      </c>
      <c r="T153" t="s">
        <v>93</v>
      </c>
      <c r="U153" t="b">
        <v>0</v>
      </c>
      <c r="V153" t="s">
        <v>94</v>
      </c>
      <c r="W153" s="1">
        <v>44881.695254629631</v>
      </c>
      <c r="X153">
        <v>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95</v>
      </c>
      <c r="AI153" s="1">
        <v>44881.724363425928</v>
      </c>
      <c r="AJ153">
        <v>20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408</v>
      </c>
      <c r="BG153">
        <v>62</v>
      </c>
      <c r="BH153" t="s">
        <v>97</v>
      </c>
    </row>
    <row r="154" spans="1:60">
      <c r="A154" t="s">
        <v>445</v>
      </c>
      <c r="B154" t="s">
        <v>85</v>
      </c>
      <c r="C154" t="s">
        <v>394</v>
      </c>
      <c r="D154" t="s">
        <v>87</v>
      </c>
      <c r="E154" s="2">
        <f>HYPERLINK("capsilon://?command=openfolder&amp;siteaddress=fidelity.emaiq-na2.net&amp;folderid=FXF84A211A-5362-0BBE-CDC8-41BAA0286B4C","FX221129")</f>
        <v>0</v>
      </c>
      <c r="F154" t="s">
        <v>19</v>
      </c>
      <c r="G154" t="s">
        <v>19</v>
      </c>
      <c r="H154" t="s">
        <v>88</v>
      </c>
      <c r="I154" t="s">
        <v>446</v>
      </c>
      <c r="J154">
        <v>32</v>
      </c>
      <c r="K154" t="s">
        <v>90</v>
      </c>
      <c r="L154" t="s">
        <v>91</v>
      </c>
      <c r="M154" t="s">
        <v>92</v>
      </c>
      <c r="N154">
        <v>2</v>
      </c>
      <c r="O154" s="1">
        <v>44881.698530092595</v>
      </c>
      <c r="P154" s="1">
        <v>44881.72457175926</v>
      </c>
      <c r="Q154">
        <v>2205</v>
      </c>
      <c r="R154">
        <v>45</v>
      </c>
      <c r="S154" t="b">
        <v>0</v>
      </c>
      <c r="T154" t="s">
        <v>93</v>
      </c>
      <c r="U154" t="b">
        <v>0</v>
      </c>
      <c r="V154" t="s">
        <v>94</v>
      </c>
      <c r="W154" s="1">
        <v>44881.71234953704</v>
      </c>
      <c r="X154">
        <v>28</v>
      </c>
      <c r="Y154">
        <v>0</v>
      </c>
      <c r="Z154">
        <v>0</v>
      </c>
      <c r="AA154">
        <v>0</v>
      </c>
      <c r="AB154">
        <v>27</v>
      </c>
      <c r="AC154">
        <v>0</v>
      </c>
      <c r="AD154">
        <v>32</v>
      </c>
      <c r="AE154">
        <v>0</v>
      </c>
      <c r="AF154">
        <v>0</v>
      </c>
      <c r="AG154">
        <v>0</v>
      </c>
      <c r="AH154" t="s">
        <v>95</v>
      </c>
      <c r="AI154" s="1">
        <v>44881.72457175926</v>
      </c>
      <c r="AJ154">
        <v>17</v>
      </c>
      <c r="AK154">
        <v>0</v>
      </c>
      <c r="AL154">
        <v>0</v>
      </c>
      <c r="AM154">
        <v>0</v>
      </c>
      <c r="AN154">
        <v>27</v>
      </c>
      <c r="AO154">
        <v>0</v>
      </c>
      <c r="AP154">
        <v>32</v>
      </c>
      <c r="AQ154">
        <v>0</v>
      </c>
      <c r="AR154">
        <v>0</v>
      </c>
      <c r="AS154">
        <v>0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408</v>
      </c>
      <c r="BG154">
        <v>37</v>
      </c>
      <c r="BH154" t="s">
        <v>97</v>
      </c>
    </row>
    <row r="155" spans="1:60">
      <c r="A155" t="s">
        <v>447</v>
      </c>
      <c r="B155" t="s">
        <v>85</v>
      </c>
      <c r="C155" t="s">
        <v>149</v>
      </c>
      <c r="D155" t="s">
        <v>87</v>
      </c>
      <c r="E155" s="2">
        <f>HYPERLINK("capsilon://?command=openfolder&amp;siteaddress=fidelity.emaiq-na2.net&amp;folderid=FXADD97097-510C-1FB2-D24D-BD9FAD070A56","FX22113")</f>
        <v>0</v>
      </c>
      <c r="F155" t="s">
        <v>19</v>
      </c>
      <c r="G155" t="s">
        <v>19</v>
      </c>
      <c r="H155" t="s">
        <v>88</v>
      </c>
      <c r="I155" t="s">
        <v>448</v>
      </c>
      <c r="J155">
        <v>28</v>
      </c>
      <c r="K155" t="s">
        <v>90</v>
      </c>
      <c r="L155" t="s">
        <v>91</v>
      </c>
      <c r="M155" t="s">
        <v>92</v>
      </c>
      <c r="N155">
        <v>2</v>
      </c>
      <c r="O155" s="1">
        <v>44881.734537037039</v>
      </c>
      <c r="P155" s="1">
        <v>44881.753958333335</v>
      </c>
      <c r="Q155">
        <v>1471</v>
      </c>
      <c r="R155">
        <v>207</v>
      </c>
      <c r="S155" t="b">
        <v>0</v>
      </c>
      <c r="T155" t="s">
        <v>93</v>
      </c>
      <c r="U155" t="b">
        <v>0</v>
      </c>
      <c r="V155" t="s">
        <v>94</v>
      </c>
      <c r="W155" s="1">
        <v>44881.747384259259</v>
      </c>
      <c r="X155">
        <v>56</v>
      </c>
      <c r="Y155">
        <v>21</v>
      </c>
      <c r="Z155">
        <v>0</v>
      </c>
      <c r="AA155">
        <v>21</v>
      </c>
      <c r="AB155">
        <v>0</v>
      </c>
      <c r="AC155">
        <v>0</v>
      </c>
      <c r="AD155">
        <v>7</v>
      </c>
      <c r="AE155">
        <v>0</v>
      </c>
      <c r="AF155">
        <v>0</v>
      </c>
      <c r="AG155">
        <v>0</v>
      </c>
      <c r="AH155" t="s">
        <v>95</v>
      </c>
      <c r="AI155" s="1">
        <v>44881.753958333335</v>
      </c>
      <c r="AJ155">
        <v>151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6</v>
      </c>
      <c r="AQ155">
        <v>0</v>
      </c>
      <c r="AR155">
        <v>0</v>
      </c>
      <c r="AS155">
        <v>0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408</v>
      </c>
      <c r="BG155">
        <v>27</v>
      </c>
      <c r="BH155" t="s">
        <v>97</v>
      </c>
    </row>
    <row r="156" spans="1:60">
      <c r="A156" t="s">
        <v>449</v>
      </c>
      <c r="B156" t="s">
        <v>85</v>
      </c>
      <c r="C156" t="s">
        <v>149</v>
      </c>
      <c r="D156" t="s">
        <v>87</v>
      </c>
      <c r="E156" s="2">
        <f>HYPERLINK("capsilon://?command=openfolder&amp;siteaddress=fidelity.emaiq-na2.net&amp;folderid=FXADD97097-510C-1FB2-D24D-BD9FAD070A56","FX22113")</f>
        <v>0</v>
      </c>
      <c r="F156" t="s">
        <v>19</v>
      </c>
      <c r="G156" t="s">
        <v>19</v>
      </c>
      <c r="H156" t="s">
        <v>88</v>
      </c>
      <c r="I156" t="s">
        <v>450</v>
      </c>
      <c r="J156">
        <v>119</v>
      </c>
      <c r="K156" t="s">
        <v>90</v>
      </c>
      <c r="L156" t="s">
        <v>91</v>
      </c>
      <c r="M156" t="s">
        <v>92</v>
      </c>
      <c r="N156">
        <v>2</v>
      </c>
      <c r="O156" s="1">
        <v>44881.735173611109</v>
      </c>
      <c r="P156" s="1">
        <v>44881.756030092591</v>
      </c>
      <c r="Q156">
        <v>1405</v>
      </c>
      <c r="R156">
        <v>397</v>
      </c>
      <c r="S156" t="b">
        <v>0</v>
      </c>
      <c r="T156" t="s">
        <v>93</v>
      </c>
      <c r="U156" t="b">
        <v>0</v>
      </c>
      <c r="V156" t="s">
        <v>94</v>
      </c>
      <c r="W156" s="1">
        <v>44881.749918981484</v>
      </c>
      <c r="X156">
        <v>218</v>
      </c>
      <c r="Y156">
        <v>109</v>
      </c>
      <c r="Z156">
        <v>0</v>
      </c>
      <c r="AA156">
        <v>109</v>
      </c>
      <c r="AB156">
        <v>0</v>
      </c>
      <c r="AC156">
        <v>8</v>
      </c>
      <c r="AD156">
        <v>10</v>
      </c>
      <c r="AE156">
        <v>0</v>
      </c>
      <c r="AF156">
        <v>0</v>
      </c>
      <c r="AG156">
        <v>0</v>
      </c>
      <c r="AH156" t="s">
        <v>95</v>
      </c>
      <c r="AI156" s="1">
        <v>44881.756030092591</v>
      </c>
      <c r="AJ156">
        <v>179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9</v>
      </c>
      <c r="AQ156">
        <v>0</v>
      </c>
      <c r="AR156">
        <v>0</v>
      </c>
      <c r="AS156">
        <v>0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408</v>
      </c>
      <c r="BG156">
        <v>30</v>
      </c>
      <c r="BH156" t="s">
        <v>97</v>
      </c>
    </row>
    <row r="157" spans="1:60">
      <c r="A157" t="s">
        <v>451</v>
      </c>
      <c r="B157" t="s">
        <v>85</v>
      </c>
      <c r="C157" t="s">
        <v>149</v>
      </c>
      <c r="D157" t="s">
        <v>87</v>
      </c>
      <c r="E157" s="2">
        <f>HYPERLINK("capsilon://?command=openfolder&amp;siteaddress=fidelity.emaiq-na2.net&amp;folderid=FXADD97097-510C-1FB2-D24D-BD9FAD070A56","FX22113")</f>
        <v>0</v>
      </c>
      <c r="F157" t="s">
        <v>19</v>
      </c>
      <c r="G157" t="s">
        <v>19</v>
      </c>
      <c r="H157" t="s">
        <v>88</v>
      </c>
      <c r="I157" t="s">
        <v>452</v>
      </c>
      <c r="J157">
        <v>122</v>
      </c>
      <c r="K157" t="s">
        <v>90</v>
      </c>
      <c r="L157" t="s">
        <v>91</v>
      </c>
      <c r="M157" t="s">
        <v>92</v>
      </c>
      <c r="N157">
        <v>2</v>
      </c>
      <c r="O157" s="1">
        <v>44881.738310185188</v>
      </c>
      <c r="P157" s="1">
        <v>44881.758067129631</v>
      </c>
      <c r="Q157">
        <v>1345</v>
      </c>
      <c r="R157">
        <v>362</v>
      </c>
      <c r="S157" t="b">
        <v>0</v>
      </c>
      <c r="T157" t="s">
        <v>93</v>
      </c>
      <c r="U157" t="b">
        <v>0</v>
      </c>
      <c r="V157" t="s">
        <v>94</v>
      </c>
      <c r="W157" s="1">
        <v>44881.75209490741</v>
      </c>
      <c r="X157">
        <v>187</v>
      </c>
      <c r="Y157">
        <v>112</v>
      </c>
      <c r="Z157">
        <v>0</v>
      </c>
      <c r="AA157">
        <v>112</v>
      </c>
      <c r="AB157">
        <v>0</v>
      </c>
      <c r="AC157">
        <v>10</v>
      </c>
      <c r="AD157">
        <v>10</v>
      </c>
      <c r="AE157">
        <v>0</v>
      </c>
      <c r="AF157">
        <v>0</v>
      </c>
      <c r="AG157">
        <v>0</v>
      </c>
      <c r="AH157" t="s">
        <v>95</v>
      </c>
      <c r="AI157" s="1">
        <v>44881.758067129631</v>
      </c>
      <c r="AJ157">
        <v>175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10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408</v>
      </c>
      <c r="BG157">
        <v>28</v>
      </c>
      <c r="BH157" t="s">
        <v>97</v>
      </c>
    </row>
    <row r="158" spans="1:60">
      <c r="A158" t="s">
        <v>453</v>
      </c>
      <c r="B158" t="s">
        <v>85</v>
      </c>
      <c r="C158" t="s">
        <v>454</v>
      </c>
      <c r="D158" t="s">
        <v>87</v>
      </c>
      <c r="E158" s="2">
        <f>HYPERLINK("capsilon://?command=openfolder&amp;siteaddress=fidelity.emaiq-na2.net&amp;folderid=FXC365C67D-D665-0E0E-992B-08FE9C9E2CFA","FX221020")</f>
        <v>0</v>
      </c>
      <c r="F158" t="s">
        <v>19</v>
      </c>
      <c r="G158" t="s">
        <v>19</v>
      </c>
      <c r="H158" t="s">
        <v>88</v>
      </c>
      <c r="I158" t="s">
        <v>455</v>
      </c>
      <c r="J158">
        <v>67</v>
      </c>
      <c r="K158" t="s">
        <v>90</v>
      </c>
      <c r="L158" t="s">
        <v>91</v>
      </c>
      <c r="M158" t="s">
        <v>92</v>
      </c>
      <c r="N158">
        <v>2</v>
      </c>
      <c r="O158" s="1">
        <v>44881.738680555558</v>
      </c>
      <c r="P158" s="1">
        <v>44881.761134259257</v>
      </c>
      <c r="Q158">
        <v>1404</v>
      </c>
      <c r="R158">
        <v>536</v>
      </c>
      <c r="S158" t="b">
        <v>0</v>
      </c>
      <c r="T158" t="s">
        <v>93</v>
      </c>
      <c r="U158" t="b">
        <v>0</v>
      </c>
      <c r="V158" t="s">
        <v>94</v>
      </c>
      <c r="W158" s="1">
        <v>44881.755254629628</v>
      </c>
      <c r="X158">
        <v>272</v>
      </c>
      <c r="Y158">
        <v>52</v>
      </c>
      <c r="Z158">
        <v>0</v>
      </c>
      <c r="AA158">
        <v>52</v>
      </c>
      <c r="AB158">
        <v>0</v>
      </c>
      <c r="AC158">
        <v>5</v>
      </c>
      <c r="AD158">
        <v>15</v>
      </c>
      <c r="AE158">
        <v>0</v>
      </c>
      <c r="AF158">
        <v>0</v>
      </c>
      <c r="AG158">
        <v>0</v>
      </c>
      <c r="AH158" t="s">
        <v>95</v>
      </c>
      <c r="AI158" s="1">
        <v>44881.761134259257</v>
      </c>
      <c r="AJ158">
        <v>264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14</v>
      </c>
      <c r="AQ158">
        <v>0</v>
      </c>
      <c r="AR158">
        <v>0</v>
      </c>
      <c r="AS158">
        <v>0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408</v>
      </c>
      <c r="BG158">
        <v>32</v>
      </c>
      <c r="BH158" t="s">
        <v>97</v>
      </c>
    </row>
    <row r="159" spans="1:60">
      <c r="A159" t="s">
        <v>456</v>
      </c>
      <c r="B159" t="s">
        <v>85</v>
      </c>
      <c r="C159" t="s">
        <v>454</v>
      </c>
      <c r="D159" t="s">
        <v>87</v>
      </c>
      <c r="E159" s="2">
        <f>HYPERLINK("capsilon://?command=openfolder&amp;siteaddress=fidelity.emaiq-na2.net&amp;folderid=FXC365C67D-D665-0E0E-992B-08FE9C9E2CFA","FX221020")</f>
        <v>0</v>
      </c>
      <c r="F159" t="s">
        <v>19</v>
      </c>
      <c r="G159" t="s">
        <v>19</v>
      </c>
      <c r="H159" t="s">
        <v>88</v>
      </c>
      <c r="I159" t="s">
        <v>457</v>
      </c>
      <c r="J159">
        <v>67</v>
      </c>
      <c r="K159" t="s">
        <v>90</v>
      </c>
      <c r="L159" t="s">
        <v>91</v>
      </c>
      <c r="M159" t="s">
        <v>92</v>
      </c>
      <c r="N159">
        <v>2</v>
      </c>
      <c r="O159" s="1">
        <v>44881.738888888889</v>
      </c>
      <c r="P159" s="1">
        <v>44881.761481481481</v>
      </c>
      <c r="Q159">
        <v>1894</v>
      </c>
      <c r="R159">
        <v>58</v>
      </c>
      <c r="S159" t="b">
        <v>0</v>
      </c>
      <c r="T159" t="s">
        <v>93</v>
      </c>
      <c r="U159" t="b">
        <v>0</v>
      </c>
      <c r="V159" t="s">
        <v>94</v>
      </c>
      <c r="W159" s="1">
        <v>44881.755601851852</v>
      </c>
      <c r="X159">
        <v>29</v>
      </c>
      <c r="Y159">
        <v>0</v>
      </c>
      <c r="Z159">
        <v>0</v>
      </c>
      <c r="AA159">
        <v>0</v>
      </c>
      <c r="AB159">
        <v>52</v>
      </c>
      <c r="AC159">
        <v>0</v>
      </c>
      <c r="AD159">
        <v>67</v>
      </c>
      <c r="AE159">
        <v>0</v>
      </c>
      <c r="AF159">
        <v>0</v>
      </c>
      <c r="AG159">
        <v>0</v>
      </c>
      <c r="AH159" t="s">
        <v>95</v>
      </c>
      <c r="AI159" s="1">
        <v>44881.761481481481</v>
      </c>
      <c r="AJ159">
        <v>29</v>
      </c>
      <c r="AK159">
        <v>0</v>
      </c>
      <c r="AL159">
        <v>0</v>
      </c>
      <c r="AM159">
        <v>0</v>
      </c>
      <c r="AN159">
        <v>52</v>
      </c>
      <c r="AO159">
        <v>0</v>
      </c>
      <c r="AP159">
        <v>67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408</v>
      </c>
      <c r="BG159">
        <v>32</v>
      </c>
      <c r="BH159" t="s">
        <v>97</v>
      </c>
    </row>
    <row r="160" spans="1:60">
      <c r="A160" t="s">
        <v>458</v>
      </c>
      <c r="B160" t="s">
        <v>85</v>
      </c>
      <c r="C160" t="s">
        <v>459</v>
      </c>
      <c r="D160" t="s">
        <v>87</v>
      </c>
      <c r="E160" s="2">
        <f>HYPERLINK("capsilon://?command=openfolder&amp;siteaddress=fidelity.emaiq-na2.net&amp;folderid=FX7E350F47-F1E3-91E7-4879-C15DC952B3BA","FX221053")</f>
        <v>0</v>
      </c>
      <c r="F160" t="s">
        <v>19</v>
      </c>
      <c r="G160" t="s">
        <v>19</v>
      </c>
      <c r="H160" t="s">
        <v>88</v>
      </c>
      <c r="I160" t="s">
        <v>460</v>
      </c>
      <c r="J160">
        <v>94</v>
      </c>
      <c r="K160" t="s">
        <v>90</v>
      </c>
      <c r="L160" t="s">
        <v>91</v>
      </c>
      <c r="M160" t="s">
        <v>92</v>
      </c>
      <c r="N160">
        <v>1</v>
      </c>
      <c r="O160" s="1">
        <v>44866.631423611114</v>
      </c>
      <c r="P160" s="1">
        <v>44866.728263888886</v>
      </c>
      <c r="Q160">
        <v>8192</v>
      </c>
      <c r="R160">
        <v>175</v>
      </c>
      <c r="S160" t="b">
        <v>0</v>
      </c>
      <c r="T160" t="s">
        <v>93</v>
      </c>
      <c r="U160" t="b">
        <v>0</v>
      </c>
      <c r="V160" t="s">
        <v>461</v>
      </c>
      <c r="W160" s="1">
        <v>44866.728263888886</v>
      </c>
      <c r="X160">
        <v>147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94</v>
      </c>
      <c r="AE160">
        <v>89</v>
      </c>
      <c r="AF160">
        <v>0</v>
      </c>
      <c r="AG160">
        <v>4</v>
      </c>
      <c r="AH160" t="s">
        <v>93</v>
      </c>
      <c r="AI160" t="s">
        <v>93</v>
      </c>
      <c r="AJ160" t="s">
        <v>93</v>
      </c>
      <c r="AK160" t="s">
        <v>93</v>
      </c>
      <c r="AL160" t="s">
        <v>93</v>
      </c>
      <c r="AM160" t="s">
        <v>93</v>
      </c>
      <c r="AN160" t="s">
        <v>93</v>
      </c>
      <c r="AO160" t="s">
        <v>93</v>
      </c>
      <c r="AP160" t="s">
        <v>93</v>
      </c>
      <c r="AQ160" t="s">
        <v>93</v>
      </c>
      <c r="AR160" t="s">
        <v>93</v>
      </c>
      <c r="AS160" t="s">
        <v>93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120</v>
      </c>
      <c r="BG160">
        <v>139</v>
      </c>
      <c r="BH160" t="s">
        <v>97</v>
      </c>
    </row>
    <row r="161" spans="1:60">
      <c r="A161" t="s">
        <v>462</v>
      </c>
      <c r="B161" t="s">
        <v>85</v>
      </c>
      <c r="C161" t="s">
        <v>463</v>
      </c>
      <c r="D161" t="s">
        <v>87</v>
      </c>
      <c r="E161" s="2">
        <f>HYPERLINK("capsilon://?command=openfolder&amp;siteaddress=fidelity.emaiq-na2.net&amp;folderid=FX6D406DC5-AF7F-4C8B-2790-31987C499871","FX221052")</f>
        <v>0</v>
      </c>
      <c r="F161" t="s">
        <v>19</v>
      </c>
      <c r="G161" t="s">
        <v>19</v>
      </c>
      <c r="H161" t="s">
        <v>88</v>
      </c>
      <c r="I161" t="s">
        <v>464</v>
      </c>
      <c r="J161">
        <v>0</v>
      </c>
      <c r="K161" t="s">
        <v>90</v>
      </c>
      <c r="L161" t="s">
        <v>91</v>
      </c>
      <c r="M161" t="s">
        <v>92</v>
      </c>
      <c r="N161">
        <v>2</v>
      </c>
      <c r="O161" s="1">
        <v>44882.404236111113</v>
      </c>
      <c r="P161" s="1">
        <v>44882.445972222224</v>
      </c>
      <c r="Q161">
        <v>3566</v>
      </c>
      <c r="R161">
        <v>40</v>
      </c>
      <c r="S161" t="b">
        <v>0</v>
      </c>
      <c r="T161" t="s">
        <v>93</v>
      </c>
      <c r="U161" t="b">
        <v>0</v>
      </c>
      <c r="V161" t="s">
        <v>119</v>
      </c>
      <c r="W161" s="1">
        <v>44882.437002314815</v>
      </c>
      <c r="X161">
        <v>16</v>
      </c>
      <c r="Y161">
        <v>0</v>
      </c>
      <c r="Z161">
        <v>0</v>
      </c>
      <c r="AA161">
        <v>0</v>
      </c>
      <c r="AB161">
        <v>16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295</v>
      </c>
      <c r="AI161" s="1">
        <v>44882.445972222224</v>
      </c>
      <c r="AJ161">
        <v>24</v>
      </c>
      <c r="AK161">
        <v>0</v>
      </c>
      <c r="AL161">
        <v>0</v>
      </c>
      <c r="AM161">
        <v>0</v>
      </c>
      <c r="AN161">
        <v>16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465</v>
      </c>
      <c r="BG161">
        <v>60</v>
      </c>
      <c r="BH161" t="s">
        <v>97</v>
      </c>
    </row>
    <row r="162" spans="1:60">
      <c r="A162" t="s">
        <v>466</v>
      </c>
      <c r="B162" t="s">
        <v>85</v>
      </c>
      <c r="C162" t="s">
        <v>463</v>
      </c>
      <c r="D162" t="s">
        <v>87</v>
      </c>
      <c r="E162" s="2">
        <f>HYPERLINK("capsilon://?command=openfolder&amp;siteaddress=fidelity.emaiq-na2.net&amp;folderid=FX6D406DC5-AF7F-4C8B-2790-31987C499871","FX221052")</f>
        <v>0</v>
      </c>
      <c r="F162" t="s">
        <v>19</v>
      </c>
      <c r="G162" t="s">
        <v>19</v>
      </c>
      <c r="H162" t="s">
        <v>88</v>
      </c>
      <c r="I162" t="s">
        <v>467</v>
      </c>
      <c r="J162">
        <v>0</v>
      </c>
      <c r="K162" t="s">
        <v>90</v>
      </c>
      <c r="L162" t="s">
        <v>91</v>
      </c>
      <c r="M162" t="s">
        <v>92</v>
      </c>
      <c r="N162">
        <v>2</v>
      </c>
      <c r="O162" s="1">
        <v>44882.404583333337</v>
      </c>
      <c r="P162" s="1">
        <v>44882.446134259262</v>
      </c>
      <c r="Q162">
        <v>3567</v>
      </c>
      <c r="R162">
        <v>23</v>
      </c>
      <c r="S162" t="b">
        <v>0</v>
      </c>
      <c r="T162" t="s">
        <v>93</v>
      </c>
      <c r="U162" t="b">
        <v>0</v>
      </c>
      <c r="V162" t="s">
        <v>119</v>
      </c>
      <c r="W162" s="1">
        <v>44882.43712962963</v>
      </c>
      <c r="X162">
        <v>10</v>
      </c>
      <c r="Y162">
        <v>0</v>
      </c>
      <c r="Z162">
        <v>0</v>
      </c>
      <c r="AA162">
        <v>0</v>
      </c>
      <c r="AB162">
        <v>16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295</v>
      </c>
      <c r="AI162" s="1">
        <v>44882.446134259262</v>
      </c>
      <c r="AJ162">
        <v>13</v>
      </c>
      <c r="AK162">
        <v>0</v>
      </c>
      <c r="AL162">
        <v>0</v>
      </c>
      <c r="AM162">
        <v>0</v>
      </c>
      <c r="AN162">
        <v>16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465</v>
      </c>
      <c r="BG162">
        <v>59</v>
      </c>
      <c r="BH162" t="s">
        <v>97</v>
      </c>
    </row>
    <row r="163" spans="1:60">
      <c r="A163" t="s">
        <v>468</v>
      </c>
      <c r="B163" t="s">
        <v>85</v>
      </c>
      <c r="C163" t="s">
        <v>276</v>
      </c>
      <c r="D163" t="s">
        <v>87</v>
      </c>
      <c r="E163" s="2">
        <f>HYPERLINK("capsilon://?command=openfolder&amp;siteaddress=fidelity.emaiq-na2.net&amp;folderid=FXF021FDBA-C645-A124-EA6C-C358D6553E99","FX221120")</f>
        <v>0</v>
      </c>
      <c r="F163" t="s">
        <v>19</v>
      </c>
      <c r="G163" t="s">
        <v>19</v>
      </c>
      <c r="H163" t="s">
        <v>88</v>
      </c>
      <c r="I163" t="s">
        <v>469</v>
      </c>
      <c r="J163">
        <v>67</v>
      </c>
      <c r="K163" t="s">
        <v>90</v>
      </c>
      <c r="L163" t="s">
        <v>91</v>
      </c>
      <c r="M163" t="s">
        <v>92</v>
      </c>
      <c r="N163">
        <v>2</v>
      </c>
      <c r="O163" s="1">
        <v>44882.405439814815</v>
      </c>
      <c r="P163" s="1">
        <v>44882.447430555556</v>
      </c>
      <c r="Q163">
        <v>3439</v>
      </c>
      <c r="R163">
        <v>189</v>
      </c>
      <c r="S163" t="b">
        <v>0</v>
      </c>
      <c r="T163" t="s">
        <v>93</v>
      </c>
      <c r="U163" t="b">
        <v>0</v>
      </c>
      <c r="V163" t="s">
        <v>119</v>
      </c>
      <c r="W163" s="1">
        <v>44882.438043981485</v>
      </c>
      <c r="X163">
        <v>78</v>
      </c>
      <c r="Y163">
        <v>52</v>
      </c>
      <c r="Z163">
        <v>0</v>
      </c>
      <c r="AA163">
        <v>52</v>
      </c>
      <c r="AB163">
        <v>0</v>
      </c>
      <c r="AC163">
        <v>3</v>
      </c>
      <c r="AD163">
        <v>15</v>
      </c>
      <c r="AE163">
        <v>0</v>
      </c>
      <c r="AF163">
        <v>0</v>
      </c>
      <c r="AG163">
        <v>0</v>
      </c>
      <c r="AH163" t="s">
        <v>295</v>
      </c>
      <c r="AI163" s="1">
        <v>44882.447430555556</v>
      </c>
      <c r="AJ163">
        <v>111</v>
      </c>
      <c r="AK163">
        <v>1</v>
      </c>
      <c r="AL163">
        <v>0</v>
      </c>
      <c r="AM163">
        <v>1</v>
      </c>
      <c r="AN163">
        <v>0</v>
      </c>
      <c r="AO163">
        <v>1</v>
      </c>
      <c r="AP163">
        <v>14</v>
      </c>
      <c r="AQ163">
        <v>0</v>
      </c>
      <c r="AR163">
        <v>0</v>
      </c>
      <c r="AS163">
        <v>0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465</v>
      </c>
      <c r="BG163">
        <v>60</v>
      </c>
      <c r="BH163" t="s">
        <v>97</v>
      </c>
    </row>
    <row r="164" spans="1:60">
      <c r="A164" t="s">
        <v>470</v>
      </c>
      <c r="B164" t="s">
        <v>85</v>
      </c>
      <c r="C164" t="s">
        <v>410</v>
      </c>
      <c r="D164" t="s">
        <v>87</v>
      </c>
      <c r="E164" s="2">
        <f>HYPERLINK("capsilon://?command=openfolder&amp;siteaddress=fidelity.emaiq-na2.net&amp;folderid=FXDFE99AAB-8448-AEA4-A34A-490CB520DD30","FX221036")</f>
        <v>0</v>
      </c>
      <c r="F164" t="s">
        <v>19</v>
      </c>
      <c r="G164" t="s">
        <v>19</v>
      </c>
      <c r="H164" t="s">
        <v>88</v>
      </c>
      <c r="I164" t="s">
        <v>471</v>
      </c>
      <c r="J164">
        <v>0</v>
      </c>
      <c r="K164" t="s">
        <v>90</v>
      </c>
      <c r="L164" t="s">
        <v>91</v>
      </c>
      <c r="M164" t="s">
        <v>92</v>
      </c>
      <c r="N164">
        <v>2</v>
      </c>
      <c r="O164" s="1">
        <v>44882.410173611112</v>
      </c>
      <c r="P164" s="1">
        <v>44882.447685185187</v>
      </c>
      <c r="Q164">
        <v>3204</v>
      </c>
      <c r="R164">
        <v>37</v>
      </c>
      <c r="S164" t="b">
        <v>0</v>
      </c>
      <c r="T164" t="s">
        <v>93</v>
      </c>
      <c r="U164" t="b">
        <v>0</v>
      </c>
      <c r="V164" t="s">
        <v>119</v>
      </c>
      <c r="W164" s="1">
        <v>44882.438240740739</v>
      </c>
      <c r="X164">
        <v>16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295</v>
      </c>
      <c r="AI164" s="1">
        <v>44882.447685185187</v>
      </c>
      <c r="AJ164">
        <v>21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465</v>
      </c>
      <c r="BG164">
        <v>54</v>
      </c>
      <c r="BH164" t="s">
        <v>97</v>
      </c>
    </row>
    <row r="165" spans="1:60">
      <c r="A165" t="s">
        <v>472</v>
      </c>
      <c r="B165" t="s">
        <v>85</v>
      </c>
      <c r="C165" t="s">
        <v>241</v>
      </c>
      <c r="D165" t="s">
        <v>87</v>
      </c>
      <c r="E165" s="2">
        <f>HYPERLINK("capsilon://?command=openfolder&amp;siteaddress=fidelity.emaiq-na2.net&amp;folderid=FXD442437D-6164-4907-BFE2-227EC56309BC","FX221071")</f>
        <v>0</v>
      </c>
      <c r="F165" t="s">
        <v>19</v>
      </c>
      <c r="G165" t="s">
        <v>19</v>
      </c>
      <c r="H165" t="s">
        <v>88</v>
      </c>
      <c r="I165" t="s">
        <v>473</v>
      </c>
      <c r="J165">
        <v>70</v>
      </c>
      <c r="K165" t="s">
        <v>90</v>
      </c>
      <c r="L165" t="s">
        <v>91</v>
      </c>
      <c r="M165" t="s">
        <v>92</v>
      </c>
      <c r="N165">
        <v>2</v>
      </c>
      <c r="O165" s="1">
        <v>44882.444131944445</v>
      </c>
      <c r="P165" s="1">
        <v>44882.515717592592</v>
      </c>
      <c r="Q165">
        <v>5497</v>
      </c>
      <c r="R165">
        <v>688</v>
      </c>
      <c r="S165" t="b">
        <v>0</v>
      </c>
      <c r="T165" t="s">
        <v>93</v>
      </c>
      <c r="U165" t="b">
        <v>0</v>
      </c>
      <c r="V165" t="s">
        <v>94</v>
      </c>
      <c r="W165" s="1">
        <v>44882.508298611108</v>
      </c>
      <c r="X165">
        <v>421</v>
      </c>
      <c r="Y165">
        <v>60</v>
      </c>
      <c r="Z165">
        <v>0</v>
      </c>
      <c r="AA165">
        <v>60</v>
      </c>
      <c r="AB165">
        <v>0</v>
      </c>
      <c r="AC165">
        <v>3</v>
      </c>
      <c r="AD165">
        <v>10</v>
      </c>
      <c r="AE165">
        <v>0</v>
      </c>
      <c r="AF165">
        <v>0</v>
      </c>
      <c r="AG165">
        <v>0</v>
      </c>
      <c r="AH165" t="s">
        <v>95</v>
      </c>
      <c r="AI165" s="1">
        <v>44882.515717592592</v>
      </c>
      <c r="AJ165">
        <v>235</v>
      </c>
      <c r="AK165">
        <v>0</v>
      </c>
      <c r="AL165">
        <v>0</v>
      </c>
      <c r="AM165">
        <v>0</v>
      </c>
      <c r="AN165">
        <v>0</v>
      </c>
      <c r="AO165">
        <v>4</v>
      </c>
      <c r="AP165">
        <v>10</v>
      </c>
      <c r="AQ165">
        <v>65</v>
      </c>
      <c r="AR165">
        <v>0</v>
      </c>
      <c r="AS165">
        <v>1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465</v>
      </c>
      <c r="BG165">
        <v>103</v>
      </c>
      <c r="BH165" t="s">
        <v>97</v>
      </c>
    </row>
    <row r="166" spans="1:60">
      <c r="A166" t="s">
        <v>474</v>
      </c>
      <c r="B166" t="s">
        <v>85</v>
      </c>
      <c r="C166" t="s">
        <v>364</v>
      </c>
      <c r="D166" t="s">
        <v>87</v>
      </c>
      <c r="E166" s="2">
        <f>HYPERLINK("capsilon://?command=openfolder&amp;siteaddress=fidelity.emaiq-na2.net&amp;folderid=FX2827547E-1628-7254-3029-7755CD180845","FX221116")</f>
        <v>0</v>
      </c>
      <c r="F166" t="s">
        <v>19</v>
      </c>
      <c r="G166" t="s">
        <v>19</v>
      </c>
      <c r="H166" t="s">
        <v>88</v>
      </c>
      <c r="I166" t="s">
        <v>475</v>
      </c>
      <c r="J166">
        <v>67</v>
      </c>
      <c r="K166" t="s">
        <v>90</v>
      </c>
      <c r="L166" t="s">
        <v>91</v>
      </c>
      <c r="M166" t="s">
        <v>92</v>
      </c>
      <c r="N166">
        <v>2</v>
      </c>
      <c r="O166" s="1">
        <v>44882.476793981485</v>
      </c>
      <c r="P166" s="1">
        <v>44882.520775462966</v>
      </c>
      <c r="Q166">
        <v>3061</v>
      </c>
      <c r="R166">
        <v>739</v>
      </c>
      <c r="S166" t="b">
        <v>0</v>
      </c>
      <c r="T166" t="s">
        <v>93</v>
      </c>
      <c r="U166" t="b">
        <v>0</v>
      </c>
      <c r="V166" t="s">
        <v>94</v>
      </c>
      <c r="W166" s="1">
        <v>44882.511990740742</v>
      </c>
      <c r="X166">
        <v>318</v>
      </c>
      <c r="Y166">
        <v>52</v>
      </c>
      <c r="Z166">
        <v>0</v>
      </c>
      <c r="AA166">
        <v>52</v>
      </c>
      <c r="AB166">
        <v>0</v>
      </c>
      <c r="AC166">
        <v>18</v>
      </c>
      <c r="AD166">
        <v>15</v>
      </c>
      <c r="AE166">
        <v>0</v>
      </c>
      <c r="AF166">
        <v>0</v>
      </c>
      <c r="AG166">
        <v>0</v>
      </c>
      <c r="AH166" t="s">
        <v>95</v>
      </c>
      <c r="AI166" s="1">
        <v>44882.520775462966</v>
      </c>
      <c r="AJ166">
        <v>389</v>
      </c>
      <c r="AK166">
        <v>4</v>
      </c>
      <c r="AL166">
        <v>0</v>
      </c>
      <c r="AM166">
        <v>4</v>
      </c>
      <c r="AN166">
        <v>0</v>
      </c>
      <c r="AO166">
        <v>4</v>
      </c>
      <c r="AP166">
        <v>11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465</v>
      </c>
      <c r="BG166">
        <v>63</v>
      </c>
      <c r="BH166" t="s">
        <v>97</v>
      </c>
    </row>
    <row r="167" spans="1:60">
      <c r="A167" t="s">
        <v>476</v>
      </c>
      <c r="B167" t="s">
        <v>85</v>
      </c>
      <c r="C167" t="s">
        <v>477</v>
      </c>
      <c r="D167" t="s">
        <v>87</v>
      </c>
      <c r="E167" s="2">
        <f>HYPERLINK("capsilon://?command=openfolder&amp;siteaddress=fidelity.emaiq-na2.net&amp;folderid=FXC64ECB13-5EA3-F47D-8A1D-88DF73C8D2C5","FX221066")</f>
        <v>0</v>
      </c>
      <c r="F167" t="s">
        <v>19</v>
      </c>
      <c r="G167" t="s">
        <v>19</v>
      </c>
      <c r="H167" t="s">
        <v>88</v>
      </c>
      <c r="I167" t="s">
        <v>478</v>
      </c>
      <c r="J167">
        <v>0</v>
      </c>
      <c r="K167" t="s">
        <v>90</v>
      </c>
      <c r="L167" t="s">
        <v>91</v>
      </c>
      <c r="M167" t="s">
        <v>92</v>
      </c>
      <c r="N167">
        <v>2</v>
      </c>
      <c r="O167" s="1">
        <v>44882.497199074074</v>
      </c>
      <c r="P167" s="1">
        <v>44882.520925925928</v>
      </c>
      <c r="Q167">
        <v>2002</v>
      </c>
      <c r="R167">
        <v>48</v>
      </c>
      <c r="S167" t="b">
        <v>0</v>
      </c>
      <c r="T167" t="s">
        <v>93</v>
      </c>
      <c r="U167" t="b">
        <v>0</v>
      </c>
      <c r="V167" t="s">
        <v>94</v>
      </c>
      <c r="W167" s="1">
        <v>44882.512418981481</v>
      </c>
      <c r="X167">
        <v>36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95</v>
      </c>
      <c r="AI167" s="1">
        <v>44882.520925925928</v>
      </c>
      <c r="AJ167">
        <v>12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465</v>
      </c>
      <c r="BG167">
        <v>34</v>
      </c>
      <c r="BH167" t="s">
        <v>97</v>
      </c>
    </row>
    <row r="168" spans="1:60">
      <c r="A168" t="s">
        <v>479</v>
      </c>
      <c r="B168" t="s">
        <v>85</v>
      </c>
      <c r="C168" t="s">
        <v>477</v>
      </c>
      <c r="D168" t="s">
        <v>87</v>
      </c>
      <c r="E168" s="2">
        <f>HYPERLINK("capsilon://?command=openfolder&amp;siteaddress=fidelity.emaiq-na2.net&amp;folderid=FXC64ECB13-5EA3-F47D-8A1D-88DF73C8D2C5","FX221066")</f>
        <v>0</v>
      </c>
      <c r="F168" t="s">
        <v>19</v>
      </c>
      <c r="G168" t="s">
        <v>19</v>
      </c>
      <c r="H168" t="s">
        <v>88</v>
      </c>
      <c r="I168" t="s">
        <v>480</v>
      </c>
      <c r="J168">
        <v>0</v>
      </c>
      <c r="K168" t="s">
        <v>90</v>
      </c>
      <c r="L168" t="s">
        <v>91</v>
      </c>
      <c r="M168" t="s">
        <v>92</v>
      </c>
      <c r="N168">
        <v>2</v>
      </c>
      <c r="O168" s="1">
        <v>44882.497337962966</v>
      </c>
      <c r="P168" s="1">
        <v>44882.521122685182</v>
      </c>
      <c r="Q168">
        <v>2032</v>
      </c>
      <c r="R168">
        <v>23</v>
      </c>
      <c r="S168" t="b">
        <v>0</v>
      </c>
      <c r="T168" t="s">
        <v>93</v>
      </c>
      <c r="U168" t="b">
        <v>0</v>
      </c>
      <c r="V168" t="s">
        <v>94</v>
      </c>
      <c r="W168" s="1">
        <v>44882.512511574074</v>
      </c>
      <c r="X168">
        <v>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95</v>
      </c>
      <c r="AI168" s="1">
        <v>44882.521122685182</v>
      </c>
      <c r="AJ168">
        <v>16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 t="s">
        <v>93</v>
      </c>
      <c r="AU168" t="s">
        <v>93</v>
      </c>
      <c r="AV168" t="s">
        <v>93</v>
      </c>
      <c r="AW168" t="s">
        <v>93</v>
      </c>
      <c r="AX168" t="s">
        <v>93</v>
      </c>
      <c r="AY168" t="s">
        <v>93</v>
      </c>
      <c r="AZ168" t="s">
        <v>93</v>
      </c>
      <c r="BA168" t="s">
        <v>93</v>
      </c>
      <c r="BB168" t="s">
        <v>93</v>
      </c>
      <c r="BC168" t="s">
        <v>93</v>
      </c>
      <c r="BD168" t="s">
        <v>93</v>
      </c>
      <c r="BE168" t="s">
        <v>93</v>
      </c>
      <c r="BF168" t="s">
        <v>465</v>
      </c>
      <c r="BG168">
        <v>34</v>
      </c>
      <c r="BH168" t="s">
        <v>97</v>
      </c>
    </row>
    <row r="169" spans="1:60">
      <c r="A169" t="s">
        <v>481</v>
      </c>
      <c r="B169" t="s">
        <v>85</v>
      </c>
      <c r="C169" t="s">
        <v>196</v>
      </c>
      <c r="D169" t="s">
        <v>87</v>
      </c>
      <c r="E169" s="2">
        <f>HYPERLINK("capsilon://?command=openfolder&amp;siteaddress=fidelity.emaiq-na2.net&amp;folderid=FXAC50B67A-3BE8-3CB4-E19D-1F164CE103AD","FX221110")</f>
        <v>0</v>
      </c>
      <c r="F169" t="s">
        <v>19</v>
      </c>
      <c r="G169" t="s">
        <v>19</v>
      </c>
      <c r="H169" t="s">
        <v>88</v>
      </c>
      <c r="I169" t="s">
        <v>482</v>
      </c>
      <c r="J169">
        <v>67</v>
      </c>
      <c r="K169" t="s">
        <v>90</v>
      </c>
      <c r="L169" t="s">
        <v>91</v>
      </c>
      <c r="M169" t="s">
        <v>92</v>
      </c>
      <c r="N169">
        <v>2</v>
      </c>
      <c r="O169" s="1">
        <v>44882.515636574077</v>
      </c>
      <c r="P169" s="1">
        <v>44882.558506944442</v>
      </c>
      <c r="Q169">
        <v>3257</v>
      </c>
      <c r="R169">
        <v>447</v>
      </c>
      <c r="S169" t="b">
        <v>0</v>
      </c>
      <c r="T169" t="s">
        <v>93</v>
      </c>
      <c r="U169" t="b">
        <v>0</v>
      </c>
      <c r="V169" t="s">
        <v>94</v>
      </c>
      <c r="W169" s="1">
        <v>44882.554120370369</v>
      </c>
      <c r="X169">
        <v>181</v>
      </c>
      <c r="Y169">
        <v>52</v>
      </c>
      <c r="Z169">
        <v>0</v>
      </c>
      <c r="AA169">
        <v>52</v>
      </c>
      <c r="AB169">
        <v>0</v>
      </c>
      <c r="AC169">
        <v>5</v>
      </c>
      <c r="AD169">
        <v>15</v>
      </c>
      <c r="AE169">
        <v>0</v>
      </c>
      <c r="AF169">
        <v>0</v>
      </c>
      <c r="AG169">
        <v>0</v>
      </c>
      <c r="AH169" t="s">
        <v>95</v>
      </c>
      <c r="AI169" s="1">
        <v>44882.558506944442</v>
      </c>
      <c r="AJ169">
        <v>266</v>
      </c>
      <c r="AK169">
        <v>5</v>
      </c>
      <c r="AL169">
        <v>0</v>
      </c>
      <c r="AM169">
        <v>5</v>
      </c>
      <c r="AN169">
        <v>0</v>
      </c>
      <c r="AO169">
        <v>5</v>
      </c>
      <c r="AP169">
        <v>10</v>
      </c>
      <c r="AQ169">
        <v>0</v>
      </c>
      <c r="AR169">
        <v>0</v>
      </c>
      <c r="AS169">
        <v>0</v>
      </c>
      <c r="AT169" t="s">
        <v>93</v>
      </c>
      <c r="AU169" t="s">
        <v>93</v>
      </c>
      <c r="AV169" t="s">
        <v>93</v>
      </c>
      <c r="AW169" t="s">
        <v>93</v>
      </c>
      <c r="AX169" t="s">
        <v>93</v>
      </c>
      <c r="AY169" t="s">
        <v>93</v>
      </c>
      <c r="AZ169" t="s">
        <v>93</v>
      </c>
      <c r="BA169" t="s">
        <v>93</v>
      </c>
      <c r="BB169" t="s">
        <v>93</v>
      </c>
      <c r="BC169" t="s">
        <v>93</v>
      </c>
      <c r="BD169" t="s">
        <v>93</v>
      </c>
      <c r="BE169" t="s">
        <v>93</v>
      </c>
      <c r="BF169" t="s">
        <v>465</v>
      </c>
      <c r="BG169">
        <v>61</v>
      </c>
      <c r="BH169" t="s">
        <v>97</v>
      </c>
    </row>
    <row r="170" spans="1:60">
      <c r="A170" t="s">
        <v>483</v>
      </c>
      <c r="B170" t="s">
        <v>85</v>
      </c>
      <c r="C170" t="s">
        <v>196</v>
      </c>
      <c r="D170" t="s">
        <v>87</v>
      </c>
      <c r="E170" s="2">
        <f>HYPERLINK("capsilon://?command=openfolder&amp;siteaddress=fidelity.emaiq-na2.net&amp;folderid=FXAC50B67A-3BE8-3CB4-E19D-1F164CE103AD","FX221110")</f>
        <v>0</v>
      </c>
      <c r="F170" t="s">
        <v>19</v>
      </c>
      <c r="G170" t="s">
        <v>19</v>
      </c>
      <c r="H170" t="s">
        <v>88</v>
      </c>
      <c r="I170" t="s">
        <v>484</v>
      </c>
      <c r="J170">
        <v>67</v>
      </c>
      <c r="K170" t="s">
        <v>90</v>
      </c>
      <c r="L170" t="s">
        <v>91</v>
      </c>
      <c r="M170" t="s">
        <v>92</v>
      </c>
      <c r="N170">
        <v>1</v>
      </c>
      <c r="O170" s="1">
        <v>44882.515879629631</v>
      </c>
      <c r="P170" s="1">
        <v>44882.718252314815</v>
      </c>
      <c r="Q170">
        <v>17249</v>
      </c>
      <c r="R170">
        <v>236</v>
      </c>
      <c r="S170" t="b">
        <v>0</v>
      </c>
      <c r="T170" t="s">
        <v>93</v>
      </c>
      <c r="U170" t="b">
        <v>0</v>
      </c>
      <c r="V170" t="s">
        <v>162</v>
      </c>
      <c r="W170" s="1">
        <v>44882.718252314815</v>
      </c>
      <c r="X170">
        <v>132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67</v>
      </c>
      <c r="AE170">
        <v>52</v>
      </c>
      <c r="AF170">
        <v>0</v>
      </c>
      <c r="AG170">
        <v>2</v>
      </c>
      <c r="AH170" t="s">
        <v>93</v>
      </c>
      <c r="AI170" t="s">
        <v>93</v>
      </c>
      <c r="AJ170" t="s">
        <v>93</v>
      </c>
      <c r="AK170" t="s">
        <v>93</v>
      </c>
      <c r="AL170" t="s">
        <v>93</v>
      </c>
      <c r="AM170" t="s">
        <v>93</v>
      </c>
      <c r="AN170" t="s">
        <v>93</v>
      </c>
      <c r="AO170" t="s">
        <v>93</v>
      </c>
      <c r="AP170" t="s">
        <v>93</v>
      </c>
      <c r="AQ170" t="s">
        <v>93</v>
      </c>
      <c r="AR170" t="s">
        <v>93</v>
      </c>
      <c r="AS170" t="s">
        <v>93</v>
      </c>
      <c r="AT170" t="s">
        <v>93</v>
      </c>
      <c r="AU170" t="s">
        <v>93</v>
      </c>
      <c r="AV170" t="s">
        <v>93</v>
      </c>
      <c r="AW170" t="s">
        <v>93</v>
      </c>
      <c r="AX170" t="s">
        <v>93</v>
      </c>
      <c r="AY170" t="s">
        <v>93</v>
      </c>
      <c r="AZ170" t="s">
        <v>93</v>
      </c>
      <c r="BA170" t="s">
        <v>93</v>
      </c>
      <c r="BB170" t="s">
        <v>93</v>
      </c>
      <c r="BC170" t="s">
        <v>93</v>
      </c>
      <c r="BD170" t="s">
        <v>93</v>
      </c>
      <c r="BE170" t="s">
        <v>93</v>
      </c>
      <c r="BF170" t="s">
        <v>465</v>
      </c>
      <c r="BG170">
        <v>291</v>
      </c>
      <c r="BH170" t="s">
        <v>97</v>
      </c>
    </row>
    <row r="171" spans="1:60">
      <c r="A171" t="s">
        <v>485</v>
      </c>
      <c r="B171" t="s">
        <v>85</v>
      </c>
      <c r="C171" t="s">
        <v>287</v>
      </c>
      <c r="D171" t="s">
        <v>87</v>
      </c>
      <c r="E171" s="2">
        <f>HYPERLINK("capsilon://?command=openfolder&amp;siteaddress=fidelity.emaiq-na2.net&amp;folderid=FX10FA5BD4-2643-04FE-F64B-97B8D7E3E480","FX221072")</f>
        <v>0</v>
      </c>
      <c r="F171" t="s">
        <v>19</v>
      </c>
      <c r="G171" t="s">
        <v>19</v>
      </c>
      <c r="H171" t="s">
        <v>88</v>
      </c>
      <c r="I171" t="s">
        <v>486</v>
      </c>
      <c r="J171">
        <v>28</v>
      </c>
      <c r="K171" t="s">
        <v>90</v>
      </c>
      <c r="L171" t="s">
        <v>91</v>
      </c>
      <c r="M171" t="s">
        <v>92</v>
      </c>
      <c r="N171">
        <v>2</v>
      </c>
      <c r="O171" s="1">
        <v>44866.635312500002</v>
      </c>
      <c r="P171" s="1">
        <v>44866.707326388889</v>
      </c>
      <c r="Q171">
        <v>6033</v>
      </c>
      <c r="R171">
        <v>189</v>
      </c>
      <c r="S171" t="b">
        <v>0</v>
      </c>
      <c r="T171" t="s">
        <v>93</v>
      </c>
      <c r="U171" t="b">
        <v>0</v>
      </c>
      <c r="V171" t="s">
        <v>94</v>
      </c>
      <c r="W171" s="1">
        <v>44866.686574074076</v>
      </c>
      <c r="X171">
        <v>120</v>
      </c>
      <c r="Y171">
        <v>21</v>
      </c>
      <c r="Z171">
        <v>0</v>
      </c>
      <c r="AA171">
        <v>21</v>
      </c>
      <c r="AB171">
        <v>0</v>
      </c>
      <c r="AC171">
        <v>5</v>
      </c>
      <c r="AD171">
        <v>7</v>
      </c>
      <c r="AE171">
        <v>0</v>
      </c>
      <c r="AF171">
        <v>0</v>
      </c>
      <c r="AG171">
        <v>0</v>
      </c>
      <c r="AH171" t="s">
        <v>95</v>
      </c>
      <c r="AI171" s="1">
        <v>44866.707326388889</v>
      </c>
      <c r="AJ171">
        <v>69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93</v>
      </c>
      <c r="AU171" t="s">
        <v>93</v>
      </c>
      <c r="AV171" t="s">
        <v>93</v>
      </c>
      <c r="AW171" t="s">
        <v>93</v>
      </c>
      <c r="AX171" t="s">
        <v>93</v>
      </c>
      <c r="AY171" t="s">
        <v>93</v>
      </c>
      <c r="AZ171" t="s">
        <v>93</v>
      </c>
      <c r="BA171" t="s">
        <v>93</v>
      </c>
      <c r="BB171" t="s">
        <v>93</v>
      </c>
      <c r="BC171" t="s">
        <v>93</v>
      </c>
      <c r="BD171" t="s">
        <v>93</v>
      </c>
      <c r="BE171" t="s">
        <v>93</v>
      </c>
      <c r="BF171" t="s">
        <v>120</v>
      </c>
      <c r="BG171">
        <v>103</v>
      </c>
      <c r="BH171" t="s">
        <v>97</v>
      </c>
    </row>
    <row r="172" spans="1:60">
      <c r="A172" t="s">
        <v>487</v>
      </c>
      <c r="B172" t="s">
        <v>85</v>
      </c>
      <c r="C172" t="s">
        <v>196</v>
      </c>
      <c r="D172" t="s">
        <v>87</v>
      </c>
      <c r="E172" s="2">
        <f>HYPERLINK("capsilon://?command=openfolder&amp;siteaddress=fidelity.emaiq-na2.net&amp;folderid=FXAC50B67A-3BE8-3CB4-E19D-1F164CE103AD","FX221110")</f>
        <v>0</v>
      </c>
      <c r="F172" t="s">
        <v>19</v>
      </c>
      <c r="G172" t="s">
        <v>19</v>
      </c>
      <c r="H172" t="s">
        <v>88</v>
      </c>
      <c r="I172" t="s">
        <v>488</v>
      </c>
      <c r="J172">
        <v>67</v>
      </c>
      <c r="K172" t="s">
        <v>90</v>
      </c>
      <c r="L172" t="s">
        <v>91</v>
      </c>
      <c r="M172" t="s">
        <v>92</v>
      </c>
      <c r="N172">
        <v>2</v>
      </c>
      <c r="O172" s="1">
        <v>44882.516979166663</v>
      </c>
      <c r="P172" s="1">
        <v>44882.558703703704</v>
      </c>
      <c r="Q172">
        <v>3568</v>
      </c>
      <c r="R172">
        <v>37</v>
      </c>
      <c r="S172" t="b">
        <v>0</v>
      </c>
      <c r="T172" t="s">
        <v>93</v>
      </c>
      <c r="U172" t="b">
        <v>0</v>
      </c>
      <c r="V172" t="s">
        <v>94</v>
      </c>
      <c r="W172" s="1">
        <v>44882.555590277778</v>
      </c>
      <c r="X172">
        <v>21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67</v>
      </c>
      <c r="AE172">
        <v>0</v>
      </c>
      <c r="AF172">
        <v>0</v>
      </c>
      <c r="AG172">
        <v>0</v>
      </c>
      <c r="AH172" t="s">
        <v>95</v>
      </c>
      <c r="AI172" s="1">
        <v>44882.558703703704</v>
      </c>
      <c r="AJ172">
        <v>16</v>
      </c>
      <c r="AK172">
        <v>0</v>
      </c>
      <c r="AL172">
        <v>0</v>
      </c>
      <c r="AM172">
        <v>0</v>
      </c>
      <c r="AN172">
        <v>52</v>
      </c>
      <c r="AO172">
        <v>0</v>
      </c>
      <c r="AP172">
        <v>67</v>
      </c>
      <c r="AQ172">
        <v>0</v>
      </c>
      <c r="AR172">
        <v>0</v>
      </c>
      <c r="AS172">
        <v>0</v>
      </c>
      <c r="AT172" t="s">
        <v>93</v>
      </c>
      <c r="AU172" t="s">
        <v>93</v>
      </c>
      <c r="AV172" t="s">
        <v>93</v>
      </c>
      <c r="AW172" t="s">
        <v>93</v>
      </c>
      <c r="AX172" t="s">
        <v>93</v>
      </c>
      <c r="AY172" t="s">
        <v>93</v>
      </c>
      <c r="AZ172" t="s">
        <v>93</v>
      </c>
      <c r="BA172" t="s">
        <v>93</v>
      </c>
      <c r="BB172" t="s">
        <v>93</v>
      </c>
      <c r="BC172" t="s">
        <v>93</v>
      </c>
      <c r="BD172" t="s">
        <v>93</v>
      </c>
      <c r="BE172" t="s">
        <v>93</v>
      </c>
      <c r="BF172" t="s">
        <v>465</v>
      </c>
      <c r="BG172">
        <v>60</v>
      </c>
      <c r="BH172" t="s">
        <v>97</v>
      </c>
    </row>
    <row r="173" spans="1:60">
      <c r="A173" t="s">
        <v>489</v>
      </c>
      <c r="B173" t="s">
        <v>85</v>
      </c>
      <c r="C173" t="s">
        <v>241</v>
      </c>
      <c r="D173" t="s">
        <v>87</v>
      </c>
      <c r="E173" s="2">
        <f>HYPERLINK("capsilon://?command=openfolder&amp;siteaddress=fidelity.emaiq-na2.net&amp;folderid=FXD442437D-6164-4907-BFE2-227EC56309BC","FX221071")</f>
        <v>0</v>
      </c>
      <c r="F173" t="s">
        <v>19</v>
      </c>
      <c r="G173" t="s">
        <v>19</v>
      </c>
      <c r="H173" t="s">
        <v>88</v>
      </c>
      <c r="I173" t="s">
        <v>473</v>
      </c>
      <c r="J173">
        <v>32</v>
      </c>
      <c r="K173" t="s">
        <v>90</v>
      </c>
      <c r="L173" t="s">
        <v>91</v>
      </c>
      <c r="M173" t="s">
        <v>92</v>
      </c>
      <c r="N173">
        <v>2</v>
      </c>
      <c r="O173" s="1">
        <v>44882.517291666663</v>
      </c>
      <c r="P173" s="1">
        <v>44882.55541666667</v>
      </c>
      <c r="Q173">
        <v>2768</v>
      </c>
      <c r="R173">
        <v>526</v>
      </c>
      <c r="S173" t="b">
        <v>0</v>
      </c>
      <c r="T173" t="s">
        <v>93</v>
      </c>
      <c r="U173" t="b">
        <v>1</v>
      </c>
      <c r="V173" t="s">
        <v>94</v>
      </c>
      <c r="W173" s="1">
        <v>44882.552025462966</v>
      </c>
      <c r="X173">
        <v>346</v>
      </c>
      <c r="Y173">
        <v>65</v>
      </c>
      <c r="Z173">
        <v>0</v>
      </c>
      <c r="AA173">
        <v>65</v>
      </c>
      <c r="AB173">
        <v>0</v>
      </c>
      <c r="AC173">
        <v>51</v>
      </c>
      <c r="AD173">
        <v>-33</v>
      </c>
      <c r="AE173">
        <v>0</v>
      </c>
      <c r="AF173">
        <v>0</v>
      </c>
      <c r="AG173">
        <v>0</v>
      </c>
      <c r="AH173" t="s">
        <v>95</v>
      </c>
      <c r="AI173" s="1">
        <v>44882.55541666667</v>
      </c>
      <c r="AJ173">
        <v>180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-34</v>
      </c>
      <c r="AQ173">
        <v>0</v>
      </c>
      <c r="AR173">
        <v>0</v>
      </c>
      <c r="AS173">
        <v>0</v>
      </c>
      <c r="AT173" t="s">
        <v>93</v>
      </c>
      <c r="AU173" t="s">
        <v>93</v>
      </c>
      <c r="AV173" t="s">
        <v>93</v>
      </c>
      <c r="AW173" t="s">
        <v>93</v>
      </c>
      <c r="AX173" t="s">
        <v>93</v>
      </c>
      <c r="AY173" t="s">
        <v>93</v>
      </c>
      <c r="AZ173" t="s">
        <v>93</v>
      </c>
      <c r="BA173" t="s">
        <v>93</v>
      </c>
      <c r="BB173" t="s">
        <v>93</v>
      </c>
      <c r="BC173" t="s">
        <v>93</v>
      </c>
      <c r="BD173" t="s">
        <v>93</v>
      </c>
      <c r="BE173" t="s">
        <v>93</v>
      </c>
      <c r="BF173" t="s">
        <v>465</v>
      </c>
      <c r="BG173">
        <v>54</v>
      </c>
      <c r="BH173" t="s">
        <v>97</v>
      </c>
    </row>
    <row r="174" spans="1:60">
      <c r="A174" t="s">
        <v>490</v>
      </c>
      <c r="B174" t="s">
        <v>85</v>
      </c>
      <c r="C174" t="s">
        <v>491</v>
      </c>
      <c r="D174" t="s">
        <v>87</v>
      </c>
      <c r="E174" s="2">
        <f>HYPERLINK("capsilon://?command=openfolder&amp;siteaddress=fidelity.emaiq-na2.net&amp;folderid=FXC86359E5-380E-9724-EAF7-67DF1E8111C4","FX221126")</f>
        <v>0</v>
      </c>
      <c r="F174" t="s">
        <v>19</v>
      </c>
      <c r="G174" t="s">
        <v>19</v>
      </c>
      <c r="H174" t="s">
        <v>88</v>
      </c>
      <c r="I174" t="s">
        <v>492</v>
      </c>
      <c r="J174">
        <v>120</v>
      </c>
      <c r="K174" t="s">
        <v>90</v>
      </c>
      <c r="L174" t="s">
        <v>91</v>
      </c>
      <c r="M174" t="s">
        <v>92</v>
      </c>
      <c r="N174">
        <v>2</v>
      </c>
      <c r="O174" s="1">
        <v>44882.518796296295</v>
      </c>
      <c r="P174" s="1">
        <v>44882.561666666668</v>
      </c>
      <c r="Q174">
        <v>3303</v>
      </c>
      <c r="R174">
        <v>401</v>
      </c>
      <c r="S174" t="b">
        <v>0</v>
      </c>
      <c r="T174" t="s">
        <v>93</v>
      </c>
      <c r="U174" t="b">
        <v>0</v>
      </c>
      <c r="V174" t="s">
        <v>94</v>
      </c>
      <c r="W174" s="1">
        <v>44882.557291666664</v>
      </c>
      <c r="X174">
        <v>146</v>
      </c>
      <c r="Y174">
        <v>115</v>
      </c>
      <c r="Z174">
        <v>0</v>
      </c>
      <c r="AA174">
        <v>115</v>
      </c>
      <c r="AB174">
        <v>0</v>
      </c>
      <c r="AC174">
        <v>3</v>
      </c>
      <c r="AD174">
        <v>5</v>
      </c>
      <c r="AE174">
        <v>0</v>
      </c>
      <c r="AF174">
        <v>0</v>
      </c>
      <c r="AG174">
        <v>0</v>
      </c>
      <c r="AH174" t="s">
        <v>95</v>
      </c>
      <c r="AI174" s="1">
        <v>44882.561666666668</v>
      </c>
      <c r="AJ174">
        <v>255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5</v>
      </c>
      <c r="AQ174">
        <v>0</v>
      </c>
      <c r="AR174">
        <v>0</v>
      </c>
      <c r="AS174">
        <v>0</v>
      </c>
      <c r="AT174" t="s">
        <v>93</v>
      </c>
      <c r="AU174" t="s">
        <v>93</v>
      </c>
      <c r="AV174" t="s">
        <v>93</v>
      </c>
      <c r="AW174" t="s">
        <v>93</v>
      </c>
      <c r="AX174" t="s">
        <v>93</v>
      </c>
      <c r="AY174" t="s">
        <v>93</v>
      </c>
      <c r="AZ174" t="s">
        <v>93</v>
      </c>
      <c r="BA174" t="s">
        <v>93</v>
      </c>
      <c r="BB174" t="s">
        <v>93</v>
      </c>
      <c r="BC174" t="s">
        <v>93</v>
      </c>
      <c r="BD174" t="s">
        <v>93</v>
      </c>
      <c r="BE174" t="s">
        <v>93</v>
      </c>
      <c r="BF174" t="s">
        <v>465</v>
      </c>
      <c r="BG174">
        <v>61</v>
      </c>
      <c r="BH174" t="s">
        <v>97</v>
      </c>
    </row>
    <row r="175" spans="1:60">
      <c r="A175" t="s">
        <v>493</v>
      </c>
      <c r="B175" t="s">
        <v>85</v>
      </c>
      <c r="C175" t="s">
        <v>491</v>
      </c>
      <c r="D175" t="s">
        <v>87</v>
      </c>
      <c r="E175" s="2">
        <f>HYPERLINK("capsilon://?command=openfolder&amp;siteaddress=fidelity.emaiq-na2.net&amp;folderid=FXC86359E5-380E-9724-EAF7-67DF1E8111C4","FX221126")</f>
        <v>0</v>
      </c>
      <c r="F175" t="s">
        <v>19</v>
      </c>
      <c r="G175" t="s">
        <v>19</v>
      </c>
      <c r="H175" t="s">
        <v>88</v>
      </c>
      <c r="I175" t="s">
        <v>494</v>
      </c>
      <c r="J175">
        <v>115</v>
      </c>
      <c r="K175" t="s">
        <v>90</v>
      </c>
      <c r="L175" t="s">
        <v>91</v>
      </c>
      <c r="M175" t="s">
        <v>92</v>
      </c>
      <c r="N175">
        <v>2</v>
      </c>
      <c r="O175" s="1">
        <v>44882.518819444442</v>
      </c>
      <c r="P175" s="1">
        <v>44882.566840277781</v>
      </c>
      <c r="Q175">
        <v>3725</v>
      </c>
      <c r="R175">
        <v>424</v>
      </c>
      <c r="S175" t="b">
        <v>0</v>
      </c>
      <c r="T175" t="s">
        <v>93</v>
      </c>
      <c r="U175" t="b">
        <v>0</v>
      </c>
      <c r="V175" t="s">
        <v>94</v>
      </c>
      <c r="W175" s="1">
        <v>44882.558738425927</v>
      </c>
      <c r="X175">
        <v>125</v>
      </c>
      <c r="Y175">
        <v>110</v>
      </c>
      <c r="Z175">
        <v>0</v>
      </c>
      <c r="AA175">
        <v>110</v>
      </c>
      <c r="AB175">
        <v>0</v>
      </c>
      <c r="AC175">
        <v>4</v>
      </c>
      <c r="AD175">
        <v>5</v>
      </c>
      <c r="AE175">
        <v>0</v>
      </c>
      <c r="AF175">
        <v>0</v>
      </c>
      <c r="AG175">
        <v>0</v>
      </c>
      <c r="AH175" t="s">
        <v>95</v>
      </c>
      <c r="AI175" s="1">
        <v>44882.566840277781</v>
      </c>
      <c r="AJ175">
        <v>293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5</v>
      </c>
      <c r="AQ175">
        <v>0</v>
      </c>
      <c r="AR175">
        <v>0</v>
      </c>
      <c r="AS175">
        <v>0</v>
      </c>
      <c r="AT175" t="s">
        <v>93</v>
      </c>
      <c r="AU175" t="s">
        <v>93</v>
      </c>
      <c r="AV175" t="s">
        <v>93</v>
      </c>
      <c r="AW175" t="s">
        <v>93</v>
      </c>
      <c r="AX175" t="s">
        <v>93</v>
      </c>
      <c r="AY175" t="s">
        <v>93</v>
      </c>
      <c r="AZ175" t="s">
        <v>93</v>
      </c>
      <c r="BA175" t="s">
        <v>93</v>
      </c>
      <c r="BB175" t="s">
        <v>93</v>
      </c>
      <c r="BC175" t="s">
        <v>93</v>
      </c>
      <c r="BD175" t="s">
        <v>93</v>
      </c>
      <c r="BE175" t="s">
        <v>93</v>
      </c>
      <c r="BF175" t="s">
        <v>465</v>
      </c>
      <c r="BG175">
        <v>69</v>
      </c>
      <c r="BH175" t="s">
        <v>97</v>
      </c>
    </row>
    <row r="176" spans="1:60">
      <c r="A176" t="s">
        <v>495</v>
      </c>
      <c r="B176" t="s">
        <v>85</v>
      </c>
      <c r="C176" t="s">
        <v>491</v>
      </c>
      <c r="D176" t="s">
        <v>87</v>
      </c>
      <c r="E176" s="2">
        <f>HYPERLINK("capsilon://?command=openfolder&amp;siteaddress=fidelity.emaiq-na2.net&amp;folderid=FXC86359E5-380E-9724-EAF7-67DF1E8111C4","FX221126")</f>
        <v>0</v>
      </c>
      <c r="F176" t="s">
        <v>19</v>
      </c>
      <c r="G176" t="s">
        <v>19</v>
      </c>
      <c r="H176" t="s">
        <v>88</v>
      </c>
      <c r="I176" t="s">
        <v>496</v>
      </c>
      <c r="J176">
        <v>44</v>
      </c>
      <c r="K176" t="s">
        <v>90</v>
      </c>
      <c r="L176" t="s">
        <v>91</v>
      </c>
      <c r="M176" t="s">
        <v>92</v>
      </c>
      <c r="N176">
        <v>2</v>
      </c>
      <c r="O176" s="1">
        <v>44882.540150462963</v>
      </c>
      <c r="P176" s="1">
        <v>44882.568842592591</v>
      </c>
      <c r="Q176">
        <v>2022</v>
      </c>
      <c r="R176">
        <v>457</v>
      </c>
      <c r="S176" t="b">
        <v>0</v>
      </c>
      <c r="T176" t="s">
        <v>93</v>
      </c>
      <c r="U176" t="b">
        <v>0</v>
      </c>
      <c r="V176" t="s">
        <v>94</v>
      </c>
      <c r="W176" s="1">
        <v>44882.563263888886</v>
      </c>
      <c r="X176">
        <v>248</v>
      </c>
      <c r="Y176">
        <v>37</v>
      </c>
      <c r="Z176">
        <v>0</v>
      </c>
      <c r="AA176">
        <v>37</v>
      </c>
      <c r="AB176">
        <v>0</v>
      </c>
      <c r="AC176">
        <v>7</v>
      </c>
      <c r="AD176">
        <v>7</v>
      </c>
      <c r="AE176">
        <v>0</v>
      </c>
      <c r="AF176">
        <v>0</v>
      </c>
      <c r="AG176">
        <v>0</v>
      </c>
      <c r="AH176" t="s">
        <v>95</v>
      </c>
      <c r="AI176" s="1">
        <v>44882.568842592591</v>
      </c>
      <c r="AJ176">
        <v>172</v>
      </c>
      <c r="AK176">
        <v>1</v>
      </c>
      <c r="AL176">
        <v>0</v>
      </c>
      <c r="AM176">
        <v>1</v>
      </c>
      <c r="AN176">
        <v>0</v>
      </c>
      <c r="AO176">
        <v>1</v>
      </c>
      <c r="AP176">
        <v>6</v>
      </c>
      <c r="AQ176">
        <v>0</v>
      </c>
      <c r="AR176">
        <v>0</v>
      </c>
      <c r="AS176">
        <v>0</v>
      </c>
      <c r="AT176" t="s">
        <v>93</v>
      </c>
      <c r="AU176" t="s">
        <v>93</v>
      </c>
      <c r="AV176" t="s">
        <v>93</v>
      </c>
      <c r="AW176" t="s">
        <v>93</v>
      </c>
      <c r="AX176" t="s">
        <v>93</v>
      </c>
      <c r="AY176" t="s">
        <v>93</v>
      </c>
      <c r="AZ176" t="s">
        <v>93</v>
      </c>
      <c r="BA176" t="s">
        <v>93</v>
      </c>
      <c r="BB176" t="s">
        <v>93</v>
      </c>
      <c r="BC176" t="s">
        <v>93</v>
      </c>
      <c r="BD176" t="s">
        <v>93</v>
      </c>
      <c r="BE176" t="s">
        <v>93</v>
      </c>
      <c r="BF176" t="s">
        <v>465</v>
      </c>
      <c r="BG176">
        <v>41</v>
      </c>
      <c r="BH176" t="s">
        <v>97</v>
      </c>
    </row>
    <row r="177" spans="1:60">
      <c r="A177" t="s">
        <v>497</v>
      </c>
      <c r="B177" t="s">
        <v>85</v>
      </c>
      <c r="C177" t="s">
        <v>498</v>
      </c>
      <c r="D177" t="s">
        <v>87</v>
      </c>
      <c r="E177" s="2">
        <f>HYPERLINK("capsilon://?command=openfolder&amp;siteaddress=fidelity.emaiq-na2.net&amp;folderid=FX4008DDC5-4AA4-C9A2-8FA4-13181074BC14","FX221132")</f>
        <v>0</v>
      </c>
      <c r="F177" t="s">
        <v>19</v>
      </c>
      <c r="G177" t="s">
        <v>19</v>
      </c>
      <c r="H177" t="s">
        <v>88</v>
      </c>
      <c r="I177" t="s">
        <v>499</v>
      </c>
      <c r="J177">
        <v>53</v>
      </c>
      <c r="K177" t="s">
        <v>90</v>
      </c>
      <c r="L177" t="s">
        <v>91</v>
      </c>
      <c r="M177" t="s">
        <v>92</v>
      </c>
      <c r="N177">
        <v>2</v>
      </c>
      <c r="O177" s="1">
        <v>44882.577430555553</v>
      </c>
      <c r="P177" s="1">
        <v>44882.619895833333</v>
      </c>
      <c r="Q177">
        <v>3440</v>
      </c>
      <c r="R177">
        <v>229</v>
      </c>
      <c r="S177" t="b">
        <v>0</v>
      </c>
      <c r="T177" t="s">
        <v>93</v>
      </c>
      <c r="U177" t="b">
        <v>0</v>
      </c>
      <c r="V177" t="s">
        <v>94</v>
      </c>
      <c r="W177" s="1">
        <v>44882.612905092596</v>
      </c>
      <c r="X177">
        <v>76</v>
      </c>
      <c r="Y177">
        <v>48</v>
      </c>
      <c r="Z177">
        <v>0</v>
      </c>
      <c r="AA177">
        <v>48</v>
      </c>
      <c r="AB177">
        <v>0</v>
      </c>
      <c r="AC177">
        <v>0</v>
      </c>
      <c r="AD177">
        <v>5</v>
      </c>
      <c r="AE177">
        <v>0</v>
      </c>
      <c r="AF177">
        <v>0</v>
      </c>
      <c r="AG177">
        <v>0</v>
      </c>
      <c r="AH177" t="s">
        <v>95</v>
      </c>
      <c r="AI177" s="1">
        <v>44882.619895833333</v>
      </c>
      <c r="AJ177">
        <v>153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0</v>
      </c>
      <c r="AS177">
        <v>0</v>
      </c>
      <c r="AT177" t="s">
        <v>93</v>
      </c>
      <c r="AU177" t="s">
        <v>93</v>
      </c>
      <c r="AV177" t="s">
        <v>93</v>
      </c>
      <c r="AW177" t="s">
        <v>93</v>
      </c>
      <c r="AX177" t="s">
        <v>93</v>
      </c>
      <c r="AY177" t="s">
        <v>93</v>
      </c>
      <c r="AZ177" t="s">
        <v>93</v>
      </c>
      <c r="BA177" t="s">
        <v>93</v>
      </c>
      <c r="BB177" t="s">
        <v>93</v>
      </c>
      <c r="BC177" t="s">
        <v>93</v>
      </c>
      <c r="BD177" t="s">
        <v>93</v>
      </c>
      <c r="BE177" t="s">
        <v>93</v>
      </c>
      <c r="BF177" t="s">
        <v>465</v>
      </c>
      <c r="BG177">
        <v>61</v>
      </c>
      <c r="BH177" t="s">
        <v>97</v>
      </c>
    </row>
    <row r="178" spans="1:60">
      <c r="A178" t="s">
        <v>500</v>
      </c>
      <c r="B178" t="s">
        <v>85</v>
      </c>
      <c r="C178" t="s">
        <v>498</v>
      </c>
      <c r="D178" t="s">
        <v>87</v>
      </c>
      <c r="E178" s="2">
        <f>HYPERLINK("capsilon://?command=openfolder&amp;siteaddress=fidelity.emaiq-na2.net&amp;folderid=FX4008DDC5-4AA4-C9A2-8FA4-13181074BC14","FX221132")</f>
        <v>0</v>
      </c>
      <c r="F178" t="s">
        <v>19</v>
      </c>
      <c r="G178" t="s">
        <v>19</v>
      </c>
      <c r="H178" t="s">
        <v>88</v>
      </c>
      <c r="I178" t="s">
        <v>501</v>
      </c>
      <c r="J178">
        <v>53</v>
      </c>
      <c r="K178" t="s">
        <v>90</v>
      </c>
      <c r="L178" t="s">
        <v>91</v>
      </c>
      <c r="M178" t="s">
        <v>92</v>
      </c>
      <c r="N178">
        <v>2</v>
      </c>
      <c r="O178" s="1">
        <v>44882.5781712963</v>
      </c>
      <c r="P178" s="1">
        <v>44882.620925925927</v>
      </c>
      <c r="Q178">
        <v>3548</v>
      </c>
      <c r="R178">
        <v>146</v>
      </c>
      <c r="S178" t="b">
        <v>0</v>
      </c>
      <c r="T178" t="s">
        <v>93</v>
      </c>
      <c r="U178" t="b">
        <v>0</v>
      </c>
      <c r="V178" t="s">
        <v>94</v>
      </c>
      <c r="W178" s="1">
        <v>44882.613587962966</v>
      </c>
      <c r="X178">
        <v>58</v>
      </c>
      <c r="Y178">
        <v>48</v>
      </c>
      <c r="Z178">
        <v>0</v>
      </c>
      <c r="AA178">
        <v>48</v>
      </c>
      <c r="AB178">
        <v>0</v>
      </c>
      <c r="AC178">
        <v>0</v>
      </c>
      <c r="AD178">
        <v>5</v>
      </c>
      <c r="AE178">
        <v>0</v>
      </c>
      <c r="AF178">
        <v>0</v>
      </c>
      <c r="AG178">
        <v>0</v>
      </c>
      <c r="AH178" t="s">
        <v>95</v>
      </c>
      <c r="AI178" s="1">
        <v>44882.620925925927</v>
      </c>
      <c r="AJ178">
        <v>88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5</v>
      </c>
      <c r="AQ178">
        <v>0</v>
      </c>
      <c r="AR178">
        <v>0</v>
      </c>
      <c r="AS178">
        <v>0</v>
      </c>
      <c r="AT178" t="s">
        <v>93</v>
      </c>
      <c r="AU178" t="s">
        <v>93</v>
      </c>
      <c r="AV178" t="s">
        <v>93</v>
      </c>
      <c r="AW178" t="s">
        <v>93</v>
      </c>
      <c r="AX178" t="s">
        <v>93</v>
      </c>
      <c r="AY178" t="s">
        <v>93</v>
      </c>
      <c r="AZ178" t="s">
        <v>93</v>
      </c>
      <c r="BA178" t="s">
        <v>93</v>
      </c>
      <c r="BB178" t="s">
        <v>93</v>
      </c>
      <c r="BC178" t="s">
        <v>93</v>
      </c>
      <c r="BD178" t="s">
        <v>93</v>
      </c>
      <c r="BE178" t="s">
        <v>93</v>
      </c>
      <c r="BF178" t="s">
        <v>465</v>
      </c>
      <c r="BG178">
        <v>61</v>
      </c>
      <c r="BH178" t="s">
        <v>97</v>
      </c>
    </row>
    <row r="179" spans="1:60">
      <c r="A179" t="s">
        <v>502</v>
      </c>
      <c r="B179" t="s">
        <v>85</v>
      </c>
      <c r="C179" t="s">
        <v>498</v>
      </c>
      <c r="D179" t="s">
        <v>87</v>
      </c>
      <c r="E179" s="2">
        <f>HYPERLINK("capsilon://?command=openfolder&amp;siteaddress=fidelity.emaiq-na2.net&amp;folderid=FX4008DDC5-4AA4-C9A2-8FA4-13181074BC14","FX221132")</f>
        <v>0</v>
      </c>
      <c r="F179" t="s">
        <v>19</v>
      </c>
      <c r="G179" t="s">
        <v>19</v>
      </c>
      <c r="H179" t="s">
        <v>88</v>
      </c>
      <c r="I179" t="s">
        <v>503</v>
      </c>
      <c r="J179">
        <v>28</v>
      </c>
      <c r="K179" t="s">
        <v>90</v>
      </c>
      <c r="L179" t="s">
        <v>91</v>
      </c>
      <c r="M179" t="s">
        <v>92</v>
      </c>
      <c r="N179">
        <v>2</v>
      </c>
      <c r="O179" s="1">
        <v>44882.578414351854</v>
      </c>
      <c r="P179" s="1">
        <v>44882.623263888891</v>
      </c>
      <c r="Q179">
        <v>3602</v>
      </c>
      <c r="R179">
        <v>273</v>
      </c>
      <c r="S179" t="b">
        <v>0</v>
      </c>
      <c r="T179" t="s">
        <v>93</v>
      </c>
      <c r="U179" t="b">
        <v>0</v>
      </c>
      <c r="V179" t="s">
        <v>94</v>
      </c>
      <c r="W179" s="1">
        <v>44882.614432870374</v>
      </c>
      <c r="X179">
        <v>72</v>
      </c>
      <c r="Y179">
        <v>21</v>
      </c>
      <c r="Z179">
        <v>0</v>
      </c>
      <c r="AA179">
        <v>21</v>
      </c>
      <c r="AB179">
        <v>0</v>
      </c>
      <c r="AC179">
        <v>0</v>
      </c>
      <c r="AD179">
        <v>7</v>
      </c>
      <c r="AE179">
        <v>0</v>
      </c>
      <c r="AF179">
        <v>0</v>
      </c>
      <c r="AG179">
        <v>0</v>
      </c>
      <c r="AH179" t="s">
        <v>95</v>
      </c>
      <c r="AI179" s="1">
        <v>44882.623263888891</v>
      </c>
      <c r="AJ179">
        <v>201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93</v>
      </c>
      <c r="AU179" t="s">
        <v>93</v>
      </c>
      <c r="AV179" t="s">
        <v>93</v>
      </c>
      <c r="AW179" t="s">
        <v>93</v>
      </c>
      <c r="AX179" t="s">
        <v>93</v>
      </c>
      <c r="AY179" t="s">
        <v>93</v>
      </c>
      <c r="AZ179" t="s">
        <v>93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465</v>
      </c>
      <c r="BG179">
        <v>64</v>
      </c>
      <c r="BH179" t="s">
        <v>97</v>
      </c>
    </row>
    <row r="180" spans="1:60">
      <c r="A180" t="s">
        <v>504</v>
      </c>
      <c r="B180" t="s">
        <v>85</v>
      </c>
      <c r="C180" t="s">
        <v>287</v>
      </c>
      <c r="D180" t="s">
        <v>87</v>
      </c>
      <c r="E180" s="2">
        <f>HYPERLINK("capsilon://?command=openfolder&amp;siteaddress=fidelity.emaiq-na2.net&amp;folderid=FX10FA5BD4-2643-04FE-F64B-97B8D7E3E480","FX221072")</f>
        <v>0</v>
      </c>
      <c r="F180" t="s">
        <v>19</v>
      </c>
      <c r="G180" t="s">
        <v>19</v>
      </c>
      <c r="H180" t="s">
        <v>88</v>
      </c>
      <c r="I180" t="s">
        <v>505</v>
      </c>
      <c r="J180">
        <v>148</v>
      </c>
      <c r="K180" t="s">
        <v>90</v>
      </c>
      <c r="L180" t="s">
        <v>91</v>
      </c>
      <c r="M180" t="s">
        <v>92</v>
      </c>
      <c r="N180">
        <v>2</v>
      </c>
      <c r="O180" s="1">
        <v>44866.635381944441</v>
      </c>
      <c r="P180" s="1">
        <v>44866.710173611114</v>
      </c>
      <c r="Q180">
        <v>5973</v>
      </c>
      <c r="R180">
        <v>489</v>
      </c>
      <c r="S180" t="b">
        <v>0</v>
      </c>
      <c r="T180" t="s">
        <v>93</v>
      </c>
      <c r="U180" t="b">
        <v>0</v>
      </c>
      <c r="V180" t="s">
        <v>94</v>
      </c>
      <c r="W180" s="1">
        <v>44866.689409722225</v>
      </c>
      <c r="X180">
        <v>244</v>
      </c>
      <c r="Y180">
        <v>143</v>
      </c>
      <c r="Z180">
        <v>0</v>
      </c>
      <c r="AA180">
        <v>143</v>
      </c>
      <c r="AB180">
        <v>0</v>
      </c>
      <c r="AC180">
        <v>3</v>
      </c>
      <c r="AD180">
        <v>5</v>
      </c>
      <c r="AE180">
        <v>0</v>
      </c>
      <c r="AF180">
        <v>0</v>
      </c>
      <c r="AG180">
        <v>0</v>
      </c>
      <c r="AH180" t="s">
        <v>95</v>
      </c>
      <c r="AI180" s="1">
        <v>44866.710173611114</v>
      </c>
      <c r="AJ180">
        <v>245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93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 t="s">
        <v>93</v>
      </c>
      <c r="BA180" t="s">
        <v>93</v>
      </c>
      <c r="BB180" t="s">
        <v>93</v>
      </c>
      <c r="BC180" t="s">
        <v>93</v>
      </c>
      <c r="BD180" t="s">
        <v>93</v>
      </c>
      <c r="BE180" t="s">
        <v>93</v>
      </c>
      <c r="BF180" t="s">
        <v>120</v>
      </c>
      <c r="BG180">
        <v>107</v>
      </c>
      <c r="BH180" t="s">
        <v>97</v>
      </c>
    </row>
    <row r="181" spans="1:60">
      <c r="A181" t="s">
        <v>506</v>
      </c>
      <c r="B181" t="s">
        <v>85</v>
      </c>
      <c r="C181" t="s">
        <v>149</v>
      </c>
      <c r="D181" t="s">
        <v>87</v>
      </c>
      <c r="E181" s="2">
        <f>HYPERLINK("capsilon://?command=openfolder&amp;siteaddress=fidelity.emaiq-na2.net&amp;folderid=FXADD97097-510C-1FB2-D24D-BD9FAD070A56","FX22113")</f>
        <v>0</v>
      </c>
      <c r="F181" t="s">
        <v>19</v>
      </c>
      <c r="G181" t="s">
        <v>19</v>
      </c>
      <c r="H181" t="s">
        <v>88</v>
      </c>
      <c r="I181" t="s">
        <v>507</v>
      </c>
      <c r="J181">
        <v>44</v>
      </c>
      <c r="K181" t="s">
        <v>90</v>
      </c>
      <c r="L181" t="s">
        <v>91</v>
      </c>
      <c r="M181" t="s">
        <v>92</v>
      </c>
      <c r="N181">
        <v>2</v>
      </c>
      <c r="O181" s="1">
        <v>44882.674560185187</v>
      </c>
      <c r="P181" s="1">
        <v>44882.706087962964</v>
      </c>
      <c r="Q181">
        <v>2199</v>
      </c>
      <c r="R181">
        <v>525</v>
      </c>
      <c r="S181" t="b">
        <v>0</v>
      </c>
      <c r="T181" t="s">
        <v>93</v>
      </c>
      <c r="U181" t="b">
        <v>0</v>
      </c>
      <c r="V181" t="s">
        <v>94</v>
      </c>
      <c r="W181" s="1">
        <v>44882.692048611112</v>
      </c>
      <c r="X181">
        <v>293</v>
      </c>
      <c r="Y181">
        <v>37</v>
      </c>
      <c r="Z181">
        <v>0</v>
      </c>
      <c r="AA181">
        <v>37</v>
      </c>
      <c r="AB181">
        <v>0</v>
      </c>
      <c r="AC181">
        <v>10</v>
      </c>
      <c r="AD181">
        <v>7</v>
      </c>
      <c r="AE181">
        <v>0</v>
      </c>
      <c r="AF181">
        <v>0</v>
      </c>
      <c r="AG181">
        <v>0</v>
      </c>
      <c r="AH181" t="s">
        <v>95</v>
      </c>
      <c r="AI181" s="1">
        <v>44882.706087962964</v>
      </c>
      <c r="AJ181">
        <v>232</v>
      </c>
      <c r="AK181">
        <v>2</v>
      </c>
      <c r="AL181">
        <v>0</v>
      </c>
      <c r="AM181">
        <v>2</v>
      </c>
      <c r="AN181">
        <v>0</v>
      </c>
      <c r="AO181">
        <v>2</v>
      </c>
      <c r="AP181">
        <v>5</v>
      </c>
      <c r="AQ181">
        <v>0</v>
      </c>
      <c r="AR181">
        <v>0</v>
      </c>
      <c r="AS181">
        <v>0</v>
      </c>
      <c r="AT181" t="s">
        <v>93</v>
      </c>
      <c r="AU181" t="s">
        <v>93</v>
      </c>
      <c r="AV181" t="s">
        <v>93</v>
      </c>
      <c r="AW181" t="s">
        <v>93</v>
      </c>
      <c r="AX181" t="s">
        <v>93</v>
      </c>
      <c r="AY181" t="s">
        <v>93</v>
      </c>
      <c r="AZ181" t="s">
        <v>93</v>
      </c>
      <c r="BA181" t="s">
        <v>93</v>
      </c>
      <c r="BB181" t="s">
        <v>93</v>
      </c>
      <c r="BC181" t="s">
        <v>93</v>
      </c>
      <c r="BD181" t="s">
        <v>93</v>
      </c>
      <c r="BE181" t="s">
        <v>93</v>
      </c>
      <c r="BF181" t="s">
        <v>465</v>
      </c>
      <c r="BG181">
        <v>45</v>
      </c>
      <c r="BH181" t="s">
        <v>97</v>
      </c>
    </row>
    <row r="182" spans="1:60">
      <c r="A182" t="s">
        <v>508</v>
      </c>
      <c r="B182" t="s">
        <v>85</v>
      </c>
      <c r="C182" t="s">
        <v>196</v>
      </c>
      <c r="D182" t="s">
        <v>87</v>
      </c>
      <c r="E182" s="2">
        <f>HYPERLINK("capsilon://?command=openfolder&amp;siteaddress=fidelity.emaiq-na2.net&amp;folderid=FXAC50B67A-3BE8-3CB4-E19D-1F164CE103AD","FX221110")</f>
        <v>0</v>
      </c>
      <c r="F182" t="s">
        <v>19</v>
      </c>
      <c r="G182" t="s">
        <v>19</v>
      </c>
      <c r="H182" t="s">
        <v>88</v>
      </c>
      <c r="I182" t="s">
        <v>509</v>
      </c>
      <c r="J182">
        <v>67</v>
      </c>
      <c r="K182" t="s">
        <v>90</v>
      </c>
      <c r="L182" t="s">
        <v>91</v>
      </c>
      <c r="M182" t="s">
        <v>92</v>
      </c>
      <c r="N182">
        <v>2</v>
      </c>
      <c r="O182" s="1">
        <v>44882.677523148152</v>
      </c>
      <c r="P182" s="1">
        <v>44882.706446759257</v>
      </c>
      <c r="Q182">
        <v>2444</v>
      </c>
      <c r="R182">
        <v>55</v>
      </c>
      <c r="S182" t="b">
        <v>0</v>
      </c>
      <c r="T182" t="s">
        <v>93</v>
      </c>
      <c r="U182" t="b">
        <v>0</v>
      </c>
      <c r="V182" t="s">
        <v>94</v>
      </c>
      <c r="W182" s="1">
        <v>44882.692349537036</v>
      </c>
      <c r="X182">
        <v>25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67</v>
      </c>
      <c r="AE182">
        <v>0</v>
      </c>
      <c r="AF182">
        <v>0</v>
      </c>
      <c r="AG182">
        <v>0</v>
      </c>
      <c r="AH182" t="s">
        <v>95</v>
      </c>
      <c r="AI182" s="1">
        <v>44882.706446759257</v>
      </c>
      <c r="AJ182">
        <v>30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67</v>
      </c>
      <c r="AQ182">
        <v>0</v>
      </c>
      <c r="AR182">
        <v>0</v>
      </c>
      <c r="AS182">
        <v>0</v>
      </c>
      <c r="AT182" t="s">
        <v>93</v>
      </c>
      <c r="AU182" t="s">
        <v>93</v>
      </c>
      <c r="AV182" t="s">
        <v>93</v>
      </c>
      <c r="AW182" t="s">
        <v>93</v>
      </c>
      <c r="AX182" t="s">
        <v>93</v>
      </c>
      <c r="AY182" t="s">
        <v>93</v>
      </c>
      <c r="AZ182" t="s">
        <v>93</v>
      </c>
      <c r="BA182" t="s">
        <v>93</v>
      </c>
      <c r="BB182" t="s">
        <v>93</v>
      </c>
      <c r="BC182" t="s">
        <v>93</v>
      </c>
      <c r="BD182" t="s">
        <v>93</v>
      </c>
      <c r="BE182" t="s">
        <v>93</v>
      </c>
      <c r="BF182" t="s">
        <v>465</v>
      </c>
      <c r="BG182">
        <v>41</v>
      </c>
      <c r="BH182" t="s">
        <v>97</v>
      </c>
    </row>
    <row r="183" spans="1:60">
      <c r="A183" t="s">
        <v>510</v>
      </c>
      <c r="B183" t="s">
        <v>85</v>
      </c>
      <c r="C183" t="s">
        <v>196</v>
      </c>
      <c r="D183" t="s">
        <v>87</v>
      </c>
      <c r="E183" s="2">
        <f>HYPERLINK("capsilon://?command=openfolder&amp;siteaddress=fidelity.emaiq-na2.net&amp;folderid=FXAC50B67A-3BE8-3CB4-E19D-1F164CE103AD","FX221110")</f>
        <v>0</v>
      </c>
      <c r="F183" t="s">
        <v>19</v>
      </c>
      <c r="G183" t="s">
        <v>19</v>
      </c>
      <c r="H183" t="s">
        <v>88</v>
      </c>
      <c r="I183" t="s">
        <v>484</v>
      </c>
      <c r="J183">
        <v>188</v>
      </c>
      <c r="K183" t="s">
        <v>90</v>
      </c>
      <c r="L183" t="s">
        <v>91</v>
      </c>
      <c r="M183" t="s">
        <v>92</v>
      </c>
      <c r="N183">
        <v>2</v>
      </c>
      <c r="O183" s="1">
        <v>44882.718981481485</v>
      </c>
      <c r="P183" s="1">
        <v>44882.728796296295</v>
      </c>
      <c r="Q183">
        <v>340</v>
      </c>
      <c r="R183">
        <v>508</v>
      </c>
      <c r="S183" t="b">
        <v>0</v>
      </c>
      <c r="T183" t="s">
        <v>93</v>
      </c>
      <c r="U183" t="b">
        <v>1</v>
      </c>
      <c r="V183" t="s">
        <v>94</v>
      </c>
      <c r="W183" s="1">
        <v>44882.721006944441</v>
      </c>
      <c r="X183">
        <v>162</v>
      </c>
      <c r="Y183">
        <v>64</v>
      </c>
      <c r="Z183">
        <v>0</v>
      </c>
      <c r="AA183">
        <v>64</v>
      </c>
      <c r="AB183">
        <v>109</v>
      </c>
      <c r="AC183">
        <v>11</v>
      </c>
      <c r="AD183">
        <v>124</v>
      </c>
      <c r="AE183">
        <v>0</v>
      </c>
      <c r="AF183">
        <v>0</v>
      </c>
      <c r="AG183">
        <v>0</v>
      </c>
      <c r="AH183" t="s">
        <v>95</v>
      </c>
      <c r="AI183" s="1">
        <v>44882.728796296295</v>
      </c>
      <c r="AJ183">
        <v>346</v>
      </c>
      <c r="AK183">
        <v>0</v>
      </c>
      <c r="AL183">
        <v>0</v>
      </c>
      <c r="AM183">
        <v>0</v>
      </c>
      <c r="AN183">
        <v>109</v>
      </c>
      <c r="AO183">
        <v>0</v>
      </c>
      <c r="AP183">
        <v>124</v>
      </c>
      <c r="AQ183">
        <v>0</v>
      </c>
      <c r="AR183">
        <v>0</v>
      </c>
      <c r="AS183">
        <v>0</v>
      </c>
      <c r="AT183" t="s">
        <v>93</v>
      </c>
      <c r="AU183" t="s">
        <v>93</v>
      </c>
      <c r="AV183" t="s">
        <v>93</v>
      </c>
      <c r="AW183" t="s">
        <v>93</v>
      </c>
      <c r="AX183" t="s">
        <v>93</v>
      </c>
      <c r="AY183" t="s">
        <v>93</v>
      </c>
      <c r="AZ183" t="s">
        <v>93</v>
      </c>
      <c r="BA183" t="s">
        <v>93</v>
      </c>
      <c r="BB183" t="s">
        <v>93</v>
      </c>
      <c r="BC183" t="s">
        <v>93</v>
      </c>
      <c r="BD183" t="s">
        <v>93</v>
      </c>
      <c r="BE183" t="s">
        <v>93</v>
      </c>
      <c r="BF183" t="s">
        <v>465</v>
      </c>
      <c r="BG183">
        <v>14</v>
      </c>
      <c r="BH183" t="s">
        <v>97</v>
      </c>
    </row>
    <row r="184" spans="1:60">
      <c r="A184" t="s">
        <v>511</v>
      </c>
      <c r="B184" t="s">
        <v>85</v>
      </c>
      <c r="C184" t="s">
        <v>443</v>
      </c>
      <c r="D184" t="s">
        <v>87</v>
      </c>
      <c r="E184" s="2">
        <f>HYPERLINK("capsilon://?command=openfolder&amp;siteaddress=fidelity.emaiq-na2.net&amp;folderid=FXF212AEF0-1AB6-B755-7B68-CE677C09C802","FX221030")</f>
        <v>0</v>
      </c>
      <c r="F184" t="s">
        <v>19</v>
      </c>
      <c r="G184" t="s">
        <v>19</v>
      </c>
      <c r="H184" t="s">
        <v>88</v>
      </c>
      <c r="I184" t="s">
        <v>512</v>
      </c>
      <c r="J184">
        <v>24</v>
      </c>
      <c r="K184" t="s">
        <v>90</v>
      </c>
      <c r="L184" t="s">
        <v>91</v>
      </c>
      <c r="M184" t="s">
        <v>92</v>
      </c>
      <c r="N184">
        <v>2</v>
      </c>
      <c r="O184" s="1">
        <v>44883.449097222219</v>
      </c>
      <c r="P184" s="1">
        <v>44883.487060185187</v>
      </c>
      <c r="Q184">
        <v>3150</v>
      </c>
      <c r="R184">
        <v>130</v>
      </c>
      <c r="S184" t="b">
        <v>0</v>
      </c>
      <c r="T184" t="s">
        <v>93</v>
      </c>
      <c r="U184" t="b">
        <v>0</v>
      </c>
      <c r="V184" t="s">
        <v>119</v>
      </c>
      <c r="W184" s="1">
        <v>44883.45721064815</v>
      </c>
      <c r="X184">
        <v>24</v>
      </c>
      <c r="Y184">
        <v>9</v>
      </c>
      <c r="Z184">
        <v>0</v>
      </c>
      <c r="AA184">
        <v>9</v>
      </c>
      <c r="AB184">
        <v>0</v>
      </c>
      <c r="AC184">
        <v>0</v>
      </c>
      <c r="AD184">
        <v>15</v>
      </c>
      <c r="AE184">
        <v>0</v>
      </c>
      <c r="AF184">
        <v>0</v>
      </c>
      <c r="AG184">
        <v>0</v>
      </c>
      <c r="AH184" t="s">
        <v>95</v>
      </c>
      <c r="AI184" s="1">
        <v>44883.487060185187</v>
      </c>
      <c r="AJ184">
        <v>99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15</v>
      </c>
      <c r="AQ184">
        <v>0</v>
      </c>
      <c r="AR184">
        <v>0</v>
      </c>
      <c r="AS184">
        <v>0</v>
      </c>
      <c r="AT184" t="s">
        <v>93</v>
      </c>
      <c r="AU184" t="s">
        <v>93</v>
      </c>
      <c r="AV184" t="s">
        <v>93</v>
      </c>
      <c r="AW184" t="s">
        <v>93</v>
      </c>
      <c r="AX184" t="s">
        <v>93</v>
      </c>
      <c r="AY184" t="s">
        <v>93</v>
      </c>
      <c r="AZ184" t="s">
        <v>93</v>
      </c>
      <c r="BA184" t="s">
        <v>93</v>
      </c>
      <c r="BB184" t="s">
        <v>93</v>
      </c>
      <c r="BC184" t="s">
        <v>93</v>
      </c>
      <c r="BD184" t="s">
        <v>93</v>
      </c>
      <c r="BE184" t="s">
        <v>93</v>
      </c>
      <c r="BF184" t="s">
        <v>513</v>
      </c>
      <c r="BG184">
        <v>54</v>
      </c>
      <c r="BH184" t="s">
        <v>97</v>
      </c>
    </row>
    <row r="185" spans="1:60">
      <c r="A185" t="s">
        <v>514</v>
      </c>
      <c r="B185" t="s">
        <v>85</v>
      </c>
      <c r="C185" t="s">
        <v>491</v>
      </c>
      <c r="D185" t="s">
        <v>87</v>
      </c>
      <c r="E185" s="2">
        <f>HYPERLINK("capsilon://?command=openfolder&amp;siteaddress=fidelity.emaiq-na2.net&amp;folderid=FXC86359E5-380E-9724-EAF7-67DF1E8111C4","FX221126")</f>
        <v>0</v>
      </c>
      <c r="F185" t="s">
        <v>19</v>
      </c>
      <c r="G185" t="s">
        <v>19</v>
      </c>
      <c r="H185" t="s">
        <v>88</v>
      </c>
      <c r="I185" t="s">
        <v>515</v>
      </c>
      <c r="J185">
        <v>44</v>
      </c>
      <c r="K185" t="s">
        <v>90</v>
      </c>
      <c r="L185" t="s">
        <v>91</v>
      </c>
      <c r="M185" t="s">
        <v>92</v>
      </c>
      <c r="N185">
        <v>2</v>
      </c>
      <c r="O185" s="1">
        <v>44883.474849537037</v>
      </c>
      <c r="P185" s="1">
        <v>44883.55023148148</v>
      </c>
      <c r="Q185">
        <v>6020</v>
      </c>
      <c r="R185">
        <v>493</v>
      </c>
      <c r="S185" t="b">
        <v>0</v>
      </c>
      <c r="T185" t="s">
        <v>93</v>
      </c>
      <c r="U185" t="b">
        <v>0</v>
      </c>
      <c r="V185" t="s">
        <v>94</v>
      </c>
      <c r="W185" s="1">
        <v>44883.494386574072</v>
      </c>
      <c r="X185">
        <v>201</v>
      </c>
      <c r="Y185">
        <v>37</v>
      </c>
      <c r="Z185">
        <v>0</v>
      </c>
      <c r="AA185">
        <v>37</v>
      </c>
      <c r="AB185">
        <v>0</v>
      </c>
      <c r="AC185">
        <v>7</v>
      </c>
      <c r="AD185">
        <v>7</v>
      </c>
      <c r="AE185">
        <v>0</v>
      </c>
      <c r="AF185">
        <v>0</v>
      </c>
      <c r="AG185">
        <v>0</v>
      </c>
      <c r="AH185" t="s">
        <v>95</v>
      </c>
      <c r="AI185" s="1">
        <v>44883.55023148148</v>
      </c>
      <c r="AJ185">
        <v>192</v>
      </c>
      <c r="AK185">
        <v>1</v>
      </c>
      <c r="AL185">
        <v>0</v>
      </c>
      <c r="AM185">
        <v>1</v>
      </c>
      <c r="AN185">
        <v>0</v>
      </c>
      <c r="AO185">
        <v>2</v>
      </c>
      <c r="AP185">
        <v>6</v>
      </c>
      <c r="AQ185">
        <v>0</v>
      </c>
      <c r="AR185">
        <v>0</v>
      </c>
      <c r="AS185">
        <v>0</v>
      </c>
      <c r="AT185" t="s">
        <v>93</v>
      </c>
      <c r="AU185" t="s">
        <v>93</v>
      </c>
      <c r="AV185" t="s">
        <v>93</v>
      </c>
      <c r="AW185" t="s">
        <v>93</v>
      </c>
      <c r="AX185" t="s">
        <v>93</v>
      </c>
      <c r="AY185" t="s">
        <v>93</v>
      </c>
      <c r="AZ185" t="s">
        <v>93</v>
      </c>
      <c r="BA185" t="s">
        <v>93</v>
      </c>
      <c r="BB185" t="s">
        <v>93</v>
      </c>
      <c r="BC185" t="s">
        <v>93</v>
      </c>
      <c r="BD185" t="s">
        <v>93</v>
      </c>
      <c r="BE185" t="s">
        <v>93</v>
      </c>
      <c r="BF185" t="s">
        <v>513</v>
      </c>
      <c r="BG185">
        <v>108</v>
      </c>
      <c r="BH185" t="s">
        <v>97</v>
      </c>
    </row>
    <row r="186" spans="1:60">
      <c r="A186" t="s">
        <v>516</v>
      </c>
      <c r="B186" t="s">
        <v>85</v>
      </c>
      <c r="C186" t="s">
        <v>491</v>
      </c>
      <c r="D186" t="s">
        <v>87</v>
      </c>
      <c r="E186" s="2">
        <f>HYPERLINK("capsilon://?command=openfolder&amp;siteaddress=fidelity.emaiq-na2.net&amp;folderid=FXC86359E5-380E-9724-EAF7-67DF1E8111C4","FX221126")</f>
        <v>0</v>
      </c>
      <c r="F186" t="s">
        <v>19</v>
      </c>
      <c r="G186" t="s">
        <v>19</v>
      </c>
      <c r="H186" t="s">
        <v>88</v>
      </c>
      <c r="I186" t="s">
        <v>517</v>
      </c>
      <c r="J186">
        <v>44</v>
      </c>
      <c r="K186" t="s">
        <v>90</v>
      </c>
      <c r="L186" t="s">
        <v>91</v>
      </c>
      <c r="M186" t="s">
        <v>92</v>
      </c>
      <c r="N186">
        <v>2</v>
      </c>
      <c r="O186" s="1">
        <v>44883.474930555552</v>
      </c>
      <c r="P186" s="1">
        <v>44883.55159722222</v>
      </c>
      <c r="Q186">
        <v>6369</v>
      </c>
      <c r="R186">
        <v>255</v>
      </c>
      <c r="S186" t="b">
        <v>0</v>
      </c>
      <c r="T186" t="s">
        <v>93</v>
      </c>
      <c r="U186" t="b">
        <v>0</v>
      </c>
      <c r="V186" t="s">
        <v>94</v>
      </c>
      <c r="W186" s="1">
        <v>44883.495995370373</v>
      </c>
      <c r="X186">
        <v>138</v>
      </c>
      <c r="Y186">
        <v>37</v>
      </c>
      <c r="Z186">
        <v>0</v>
      </c>
      <c r="AA186">
        <v>37</v>
      </c>
      <c r="AB186">
        <v>0</v>
      </c>
      <c r="AC186">
        <v>8</v>
      </c>
      <c r="AD186">
        <v>7</v>
      </c>
      <c r="AE186">
        <v>0</v>
      </c>
      <c r="AF186">
        <v>0</v>
      </c>
      <c r="AG186">
        <v>0</v>
      </c>
      <c r="AH186" t="s">
        <v>95</v>
      </c>
      <c r="AI186" s="1">
        <v>44883.55159722222</v>
      </c>
      <c r="AJ186">
        <v>117</v>
      </c>
      <c r="AK186">
        <v>1</v>
      </c>
      <c r="AL186">
        <v>0</v>
      </c>
      <c r="AM186">
        <v>1</v>
      </c>
      <c r="AN186">
        <v>0</v>
      </c>
      <c r="AO186">
        <v>2</v>
      </c>
      <c r="AP186">
        <v>6</v>
      </c>
      <c r="AQ186">
        <v>0</v>
      </c>
      <c r="AR186">
        <v>0</v>
      </c>
      <c r="AS186">
        <v>0</v>
      </c>
      <c r="AT186" t="s">
        <v>93</v>
      </c>
      <c r="AU186" t="s">
        <v>93</v>
      </c>
      <c r="AV186" t="s">
        <v>93</v>
      </c>
      <c r="AW186" t="s">
        <v>93</v>
      </c>
      <c r="AX186" t="s">
        <v>93</v>
      </c>
      <c r="AY186" t="s">
        <v>93</v>
      </c>
      <c r="AZ186" t="s">
        <v>93</v>
      </c>
      <c r="BA186" t="s">
        <v>93</v>
      </c>
      <c r="BB186" t="s">
        <v>93</v>
      </c>
      <c r="BC186" t="s">
        <v>93</v>
      </c>
      <c r="BD186" t="s">
        <v>93</v>
      </c>
      <c r="BE186" t="s">
        <v>93</v>
      </c>
      <c r="BF186" t="s">
        <v>513</v>
      </c>
      <c r="BG186">
        <v>110</v>
      </c>
      <c r="BH186" t="s">
        <v>97</v>
      </c>
    </row>
    <row r="187" spans="1:60">
      <c r="A187" t="s">
        <v>518</v>
      </c>
      <c r="B187" t="s">
        <v>85</v>
      </c>
      <c r="C187" t="s">
        <v>416</v>
      </c>
      <c r="D187" t="s">
        <v>87</v>
      </c>
      <c r="E187" s="2">
        <f>HYPERLINK("capsilon://?command=openfolder&amp;siteaddress=fidelity.emaiq-na2.net&amp;folderid=FXFF912655-AD6D-6D13-F3F0-3C936251EC7A","FX221047")</f>
        <v>0</v>
      </c>
      <c r="F187" t="s">
        <v>19</v>
      </c>
      <c r="G187" t="s">
        <v>19</v>
      </c>
      <c r="H187" t="s">
        <v>88</v>
      </c>
      <c r="I187" t="s">
        <v>519</v>
      </c>
      <c r="J187">
        <v>0</v>
      </c>
      <c r="K187" t="s">
        <v>90</v>
      </c>
      <c r="L187" t="s">
        <v>91</v>
      </c>
      <c r="M187" t="s">
        <v>92</v>
      </c>
      <c r="N187">
        <v>2</v>
      </c>
      <c r="O187" s="1">
        <v>44883.481620370374</v>
      </c>
      <c r="P187" s="1">
        <v>44883.551851851851</v>
      </c>
      <c r="Q187">
        <v>6004</v>
      </c>
      <c r="R187">
        <v>64</v>
      </c>
      <c r="S187" t="b">
        <v>0</v>
      </c>
      <c r="T187" t="s">
        <v>93</v>
      </c>
      <c r="U187" t="b">
        <v>0</v>
      </c>
      <c r="V187" t="s">
        <v>94</v>
      </c>
      <c r="W187" s="1">
        <v>44883.496504629627</v>
      </c>
      <c r="X187">
        <v>43</v>
      </c>
      <c r="Y187">
        <v>0</v>
      </c>
      <c r="Z187">
        <v>0</v>
      </c>
      <c r="AA187">
        <v>0</v>
      </c>
      <c r="AB187">
        <v>16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95</v>
      </c>
      <c r="AI187" s="1">
        <v>44883.551851851851</v>
      </c>
      <c r="AJ187">
        <v>21</v>
      </c>
      <c r="AK187">
        <v>0</v>
      </c>
      <c r="AL187">
        <v>0</v>
      </c>
      <c r="AM187">
        <v>0</v>
      </c>
      <c r="AN187">
        <v>16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93</v>
      </c>
      <c r="AU187" t="s">
        <v>93</v>
      </c>
      <c r="AV187" t="s">
        <v>93</v>
      </c>
      <c r="AW187" t="s">
        <v>93</v>
      </c>
      <c r="AX187" t="s">
        <v>93</v>
      </c>
      <c r="AY187" t="s">
        <v>93</v>
      </c>
      <c r="AZ187" t="s">
        <v>93</v>
      </c>
      <c r="BA187" t="s">
        <v>93</v>
      </c>
      <c r="BB187" t="s">
        <v>93</v>
      </c>
      <c r="BC187" t="s">
        <v>93</v>
      </c>
      <c r="BD187" t="s">
        <v>93</v>
      </c>
      <c r="BE187" t="s">
        <v>93</v>
      </c>
      <c r="BF187" t="s">
        <v>513</v>
      </c>
      <c r="BG187">
        <v>101</v>
      </c>
      <c r="BH187" t="s">
        <v>97</v>
      </c>
    </row>
    <row r="188" spans="1:60">
      <c r="A188" t="s">
        <v>520</v>
      </c>
      <c r="B188" t="s">
        <v>85</v>
      </c>
      <c r="C188" t="s">
        <v>246</v>
      </c>
      <c r="D188" t="s">
        <v>87</v>
      </c>
      <c r="E188" s="2">
        <f>HYPERLINK("capsilon://?command=openfolder&amp;siteaddress=fidelity.emaiq-na2.net&amp;folderid=FXA51882AB-FDE4-A254-1C13-761BA6F0E13A","FX221112")</f>
        <v>0</v>
      </c>
      <c r="F188" t="s">
        <v>19</v>
      </c>
      <c r="G188" t="s">
        <v>19</v>
      </c>
      <c r="H188" t="s">
        <v>88</v>
      </c>
      <c r="I188" t="s">
        <v>521</v>
      </c>
      <c r="J188">
        <v>38</v>
      </c>
      <c r="K188" t="s">
        <v>90</v>
      </c>
      <c r="L188" t="s">
        <v>91</v>
      </c>
      <c r="M188" t="s">
        <v>92</v>
      </c>
      <c r="N188">
        <v>2</v>
      </c>
      <c r="O188" s="1">
        <v>44883.546388888892</v>
      </c>
      <c r="P188" s="1">
        <v>44883.589884259258</v>
      </c>
      <c r="Q188">
        <v>3550</v>
      </c>
      <c r="R188">
        <v>208</v>
      </c>
      <c r="S188" t="b">
        <v>0</v>
      </c>
      <c r="T188" t="s">
        <v>93</v>
      </c>
      <c r="U188" t="b">
        <v>0</v>
      </c>
      <c r="V188" t="s">
        <v>94</v>
      </c>
      <c r="W188" s="1">
        <v>44883.579699074071</v>
      </c>
      <c r="X188">
        <v>88</v>
      </c>
      <c r="Y188">
        <v>0</v>
      </c>
      <c r="Z188">
        <v>0</v>
      </c>
      <c r="AA188">
        <v>0</v>
      </c>
      <c r="AB188">
        <v>33</v>
      </c>
      <c r="AC188">
        <v>0</v>
      </c>
      <c r="AD188">
        <v>38</v>
      </c>
      <c r="AE188">
        <v>0</v>
      </c>
      <c r="AF188">
        <v>0</v>
      </c>
      <c r="AG188">
        <v>0</v>
      </c>
      <c r="AH188" t="s">
        <v>95</v>
      </c>
      <c r="AI188" s="1">
        <v>44883.589884259258</v>
      </c>
      <c r="AJ188">
        <v>120</v>
      </c>
      <c r="AK188">
        <v>0</v>
      </c>
      <c r="AL188">
        <v>0</v>
      </c>
      <c r="AM188">
        <v>0</v>
      </c>
      <c r="AN188">
        <v>33</v>
      </c>
      <c r="AO188">
        <v>0</v>
      </c>
      <c r="AP188">
        <v>38</v>
      </c>
      <c r="AQ188">
        <v>0</v>
      </c>
      <c r="AR188">
        <v>0</v>
      </c>
      <c r="AS188">
        <v>0</v>
      </c>
      <c r="AT188" t="s">
        <v>93</v>
      </c>
      <c r="AU188" t="s">
        <v>93</v>
      </c>
      <c r="AV188" t="s">
        <v>93</v>
      </c>
      <c r="AW188" t="s">
        <v>93</v>
      </c>
      <c r="AX188" t="s">
        <v>93</v>
      </c>
      <c r="AY188" t="s">
        <v>93</v>
      </c>
      <c r="AZ188" t="s">
        <v>93</v>
      </c>
      <c r="BA188" t="s">
        <v>93</v>
      </c>
      <c r="BB188" t="s">
        <v>93</v>
      </c>
      <c r="BC188" t="s">
        <v>93</v>
      </c>
      <c r="BD188" t="s">
        <v>93</v>
      </c>
      <c r="BE188" t="s">
        <v>93</v>
      </c>
      <c r="BF188" t="s">
        <v>513</v>
      </c>
      <c r="BG188">
        <v>62</v>
      </c>
      <c r="BH188" t="s">
        <v>97</v>
      </c>
    </row>
    <row r="189" spans="1:60">
      <c r="A189" t="s">
        <v>522</v>
      </c>
      <c r="B189" t="s">
        <v>85</v>
      </c>
      <c r="C189" t="s">
        <v>287</v>
      </c>
      <c r="D189" t="s">
        <v>87</v>
      </c>
      <c r="E189" s="2">
        <f>HYPERLINK("capsilon://?command=openfolder&amp;siteaddress=fidelity.emaiq-na2.net&amp;folderid=FX10FA5BD4-2643-04FE-F64B-97B8D7E3E480","FX221072")</f>
        <v>0</v>
      </c>
      <c r="F189" t="s">
        <v>19</v>
      </c>
      <c r="G189" t="s">
        <v>19</v>
      </c>
      <c r="H189" t="s">
        <v>88</v>
      </c>
      <c r="I189" t="s">
        <v>523</v>
      </c>
      <c r="J189">
        <v>28</v>
      </c>
      <c r="K189" t="s">
        <v>90</v>
      </c>
      <c r="L189" t="s">
        <v>91</v>
      </c>
      <c r="M189" t="s">
        <v>92</v>
      </c>
      <c r="N189">
        <v>2</v>
      </c>
      <c r="O189" s="1">
        <v>44866.635439814818</v>
      </c>
      <c r="P189" s="1">
        <v>44866.710740740738</v>
      </c>
      <c r="Q189">
        <v>6411</v>
      </c>
      <c r="R189">
        <v>95</v>
      </c>
      <c r="S189" t="b">
        <v>0</v>
      </c>
      <c r="T189" t="s">
        <v>93</v>
      </c>
      <c r="U189" t="b">
        <v>0</v>
      </c>
      <c r="V189" t="s">
        <v>94</v>
      </c>
      <c r="W189" s="1">
        <v>44866.689965277779</v>
      </c>
      <c r="X189">
        <v>47</v>
      </c>
      <c r="Y189">
        <v>21</v>
      </c>
      <c r="Z189">
        <v>0</v>
      </c>
      <c r="AA189">
        <v>21</v>
      </c>
      <c r="AB189">
        <v>0</v>
      </c>
      <c r="AC189">
        <v>0</v>
      </c>
      <c r="AD189">
        <v>7</v>
      </c>
      <c r="AE189">
        <v>0</v>
      </c>
      <c r="AF189">
        <v>0</v>
      </c>
      <c r="AG189">
        <v>0</v>
      </c>
      <c r="AH189" t="s">
        <v>95</v>
      </c>
      <c r="AI189" s="1">
        <v>44866.710740740738</v>
      </c>
      <c r="AJ189">
        <v>48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93</v>
      </c>
      <c r="AU189" t="s">
        <v>93</v>
      </c>
      <c r="AV189" t="s">
        <v>93</v>
      </c>
      <c r="AW189" t="s">
        <v>93</v>
      </c>
      <c r="AX189" t="s">
        <v>93</v>
      </c>
      <c r="AY189" t="s">
        <v>93</v>
      </c>
      <c r="AZ189" t="s">
        <v>93</v>
      </c>
      <c r="BA189" t="s">
        <v>93</v>
      </c>
      <c r="BB189" t="s">
        <v>93</v>
      </c>
      <c r="BC189" t="s">
        <v>93</v>
      </c>
      <c r="BD189" t="s">
        <v>93</v>
      </c>
      <c r="BE189" t="s">
        <v>93</v>
      </c>
      <c r="BF189" t="s">
        <v>120</v>
      </c>
      <c r="BG189">
        <v>108</v>
      </c>
      <c r="BH189" t="s">
        <v>97</v>
      </c>
    </row>
    <row r="190" spans="1:60">
      <c r="A190" t="s">
        <v>524</v>
      </c>
      <c r="B190" t="s">
        <v>85</v>
      </c>
      <c r="C190" t="s">
        <v>375</v>
      </c>
      <c r="D190" t="s">
        <v>87</v>
      </c>
      <c r="E190" s="2">
        <f>HYPERLINK("capsilon://?command=openfolder&amp;siteaddress=fidelity.emaiq-na2.net&amp;folderid=FX35B3A47E-5DB5-FD1B-56AB-5A2CD83B1608","FX221042")</f>
        <v>0</v>
      </c>
      <c r="F190" t="s">
        <v>19</v>
      </c>
      <c r="G190" t="s">
        <v>19</v>
      </c>
      <c r="H190" t="s">
        <v>88</v>
      </c>
      <c r="I190" t="s">
        <v>525</v>
      </c>
      <c r="J190">
        <v>0</v>
      </c>
      <c r="K190" t="s">
        <v>90</v>
      </c>
      <c r="L190" t="s">
        <v>91</v>
      </c>
      <c r="M190" t="s">
        <v>92</v>
      </c>
      <c r="N190">
        <v>2</v>
      </c>
      <c r="O190" s="1">
        <v>44883.614629629628</v>
      </c>
      <c r="P190" s="1">
        <v>44883.676898148151</v>
      </c>
      <c r="Q190">
        <v>5316</v>
      </c>
      <c r="R190">
        <v>64</v>
      </c>
      <c r="S190" t="b">
        <v>0</v>
      </c>
      <c r="T190" t="s">
        <v>93</v>
      </c>
      <c r="U190" t="b">
        <v>0</v>
      </c>
      <c r="V190" t="s">
        <v>94</v>
      </c>
      <c r="W190" s="1">
        <v>44883.662835648145</v>
      </c>
      <c r="X190">
        <v>42</v>
      </c>
      <c r="Y190">
        <v>0</v>
      </c>
      <c r="Z190">
        <v>0</v>
      </c>
      <c r="AA190">
        <v>0</v>
      </c>
      <c r="AB190">
        <v>16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95</v>
      </c>
      <c r="AI190" s="1">
        <v>44883.676898148151</v>
      </c>
      <c r="AJ190">
        <v>22</v>
      </c>
      <c r="AK190">
        <v>0</v>
      </c>
      <c r="AL190">
        <v>0</v>
      </c>
      <c r="AM190">
        <v>0</v>
      </c>
      <c r="AN190">
        <v>16</v>
      </c>
      <c r="AO190">
        <v>0</v>
      </c>
      <c r="AP190">
        <v>0</v>
      </c>
      <c r="AQ190">
        <v>0</v>
      </c>
      <c r="AR190">
        <v>0</v>
      </c>
      <c r="AS190">
        <v>0</v>
      </c>
      <c r="AT190" t="s">
        <v>93</v>
      </c>
      <c r="AU190" t="s">
        <v>93</v>
      </c>
      <c r="AV190" t="s">
        <v>93</v>
      </c>
      <c r="AW190" t="s">
        <v>93</v>
      </c>
      <c r="AX190" t="s">
        <v>93</v>
      </c>
      <c r="AY190" t="s">
        <v>93</v>
      </c>
      <c r="AZ190" t="s">
        <v>93</v>
      </c>
      <c r="BA190" t="s">
        <v>93</v>
      </c>
      <c r="BB190" t="s">
        <v>93</v>
      </c>
      <c r="BC190" t="s">
        <v>93</v>
      </c>
      <c r="BD190" t="s">
        <v>93</v>
      </c>
      <c r="BE190" t="s">
        <v>93</v>
      </c>
      <c r="BF190" t="s">
        <v>513</v>
      </c>
      <c r="BG190">
        <v>89</v>
      </c>
      <c r="BH190" t="s">
        <v>97</v>
      </c>
    </row>
    <row r="191" spans="1:60">
      <c r="A191" t="s">
        <v>526</v>
      </c>
      <c r="B191" t="s">
        <v>85</v>
      </c>
      <c r="C191" t="s">
        <v>491</v>
      </c>
      <c r="D191" t="s">
        <v>87</v>
      </c>
      <c r="E191" s="2">
        <f>HYPERLINK("capsilon://?command=openfolder&amp;siteaddress=fidelity.emaiq-na2.net&amp;folderid=FXC86359E5-380E-9724-EAF7-67DF1E8111C4","FX221126")</f>
        <v>0</v>
      </c>
      <c r="F191" t="s">
        <v>19</v>
      </c>
      <c r="G191" t="s">
        <v>19</v>
      </c>
      <c r="H191" t="s">
        <v>88</v>
      </c>
      <c r="I191" t="s">
        <v>527</v>
      </c>
      <c r="J191">
        <v>105</v>
      </c>
      <c r="K191" t="s">
        <v>90</v>
      </c>
      <c r="L191" t="s">
        <v>91</v>
      </c>
      <c r="M191" t="s">
        <v>92</v>
      </c>
      <c r="N191">
        <v>2</v>
      </c>
      <c r="O191" s="1">
        <v>44883.673275462963</v>
      </c>
      <c r="P191" s="1">
        <v>44883.73704861111</v>
      </c>
      <c r="Q191">
        <v>4663</v>
      </c>
      <c r="R191">
        <v>847</v>
      </c>
      <c r="S191" t="b">
        <v>0</v>
      </c>
      <c r="T191" t="s">
        <v>93</v>
      </c>
      <c r="U191" t="b">
        <v>0</v>
      </c>
      <c r="V191" t="s">
        <v>94</v>
      </c>
      <c r="W191" s="1">
        <v>44883.702546296299</v>
      </c>
      <c r="X191">
        <v>510</v>
      </c>
      <c r="Y191">
        <v>75</v>
      </c>
      <c r="Z191">
        <v>0</v>
      </c>
      <c r="AA191">
        <v>75</v>
      </c>
      <c r="AB191">
        <v>0</v>
      </c>
      <c r="AC191">
        <v>30</v>
      </c>
      <c r="AD191">
        <v>30</v>
      </c>
      <c r="AE191">
        <v>0</v>
      </c>
      <c r="AF191">
        <v>0</v>
      </c>
      <c r="AG191">
        <v>0</v>
      </c>
      <c r="AH191" t="s">
        <v>95</v>
      </c>
      <c r="AI191" s="1">
        <v>44883.73704861111</v>
      </c>
      <c r="AJ191">
        <v>337</v>
      </c>
      <c r="AK191">
        <v>8</v>
      </c>
      <c r="AL191">
        <v>0</v>
      </c>
      <c r="AM191">
        <v>8</v>
      </c>
      <c r="AN191">
        <v>0</v>
      </c>
      <c r="AO191">
        <v>8</v>
      </c>
      <c r="AP191">
        <v>22</v>
      </c>
      <c r="AQ191">
        <v>0</v>
      </c>
      <c r="AR191">
        <v>0</v>
      </c>
      <c r="AS191">
        <v>0</v>
      </c>
      <c r="AT191" t="s">
        <v>93</v>
      </c>
      <c r="AU191" t="s">
        <v>93</v>
      </c>
      <c r="AV191" t="s">
        <v>93</v>
      </c>
      <c r="AW191" t="s">
        <v>93</v>
      </c>
      <c r="AX191" t="s">
        <v>93</v>
      </c>
      <c r="AY191" t="s">
        <v>93</v>
      </c>
      <c r="AZ191" t="s">
        <v>93</v>
      </c>
      <c r="BA191" t="s">
        <v>93</v>
      </c>
      <c r="BB191" t="s">
        <v>93</v>
      </c>
      <c r="BC191" t="s">
        <v>93</v>
      </c>
      <c r="BD191" t="s">
        <v>93</v>
      </c>
      <c r="BE191" t="s">
        <v>93</v>
      </c>
      <c r="BF191" t="s">
        <v>513</v>
      </c>
      <c r="BG191">
        <v>91</v>
      </c>
      <c r="BH191" t="s">
        <v>97</v>
      </c>
    </row>
    <row r="192" spans="1:60">
      <c r="A192" t="s">
        <v>528</v>
      </c>
      <c r="B192" t="s">
        <v>85</v>
      </c>
      <c r="C192" t="s">
        <v>529</v>
      </c>
      <c r="D192" t="s">
        <v>87</v>
      </c>
      <c r="E192" s="2">
        <f>HYPERLINK("capsilon://?command=openfolder&amp;siteaddress=fidelity.emaiq-na2.net&amp;folderid=FX3C519087-811C-10F9-3A48-7BCC153B85D2","FX221141")</f>
        <v>0</v>
      </c>
      <c r="F192" t="s">
        <v>19</v>
      </c>
      <c r="G192" t="s">
        <v>19</v>
      </c>
      <c r="H192" t="s">
        <v>88</v>
      </c>
      <c r="I192" t="s">
        <v>530</v>
      </c>
      <c r="J192">
        <v>176</v>
      </c>
      <c r="K192" t="s">
        <v>90</v>
      </c>
      <c r="L192" t="s">
        <v>91</v>
      </c>
      <c r="M192" t="s">
        <v>92</v>
      </c>
      <c r="N192">
        <v>2</v>
      </c>
      <c r="O192" s="1">
        <v>44883.677499999998</v>
      </c>
      <c r="P192" s="1">
        <v>44883.740694444445</v>
      </c>
      <c r="Q192">
        <v>4846</v>
      </c>
      <c r="R192">
        <v>614</v>
      </c>
      <c r="S192" t="b">
        <v>0</v>
      </c>
      <c r="T192" t="s">
        <v>93</v>
      </c>
      <c r="U192" t="b">
        <v>0</v>
      </c>
      <c r="V192" t="s">
        <v>94</v>
      </c>
      <c r="W192" s="1">
        <v>44883.706030092595</v>
      </c>
      <c r="X192">
        <v>300</v>
      </c>
      <c r="Y192">
        <v>171</v>
      </c>
      <c r="Z192">
        <v>0</v>
      </c>
      <c r="AA192">
        <v>171</v>
      </c>
      <c r="AB192">
        <v>0</v>
      </c>
      <c r="AC192">
        <v>6</v>
      </c>
      <c r="AD192">
        <v>5</v>
      </c>
      <c r="AE192">
        <v>0</v>
      </c>
      <c r="AF192">
        <v>0</v>
      </c>
      <c r="AG192">
        <v>0</v>
      </c>
      <c r="AH192" t="s">
        <v>95</v>
      </c>
      <c r="AI192" s="1">
        <v>44883.740694444445</v>
      </c>
      <c r="AJ192">
        <v>314</v>
      </c>
      <c r="AK192">
        <v>2</v>
      </c>
      <c r="AL192">
        <v>0</v>
      </c>
      <c r="AM192">
        <v>2</v>
      </c>
      <c r="AN192">
        <v>0</v>
      </c>
      <c r="AO192">
        <v>2</v>
      </c>
      <c r="AP192">
        <v>3</v>
      </c>
      <c r="AQ192">
        <v>0</v>
      </c>
      <c r="AR192">
        <v>0</v>
      </c>
      <c r="AS192">
        <v>0</v>
      </c>
      <c r="AT192" t="s">
        <v>93</v>
      </c>
      <c r="AU192" t="s">
        <v>93</v>
      </c>
      <c r="AV192" t="s">
        <v>93</v>
      </c>
      <c r="AW192" t="s">
        <v>93</v>
      </c>
      <c r="AX192" t="s">
        <v>93</v>
      </c>
      <c r="AY192" t="s">
        <v>93</v>
      </c>
      <c r="AZ192" t="s">
        <v>93</v>
      </c>
      <c r="BA192" t="s">
        <v>93</v>
      </c>
      <c r="BB192" t="s">
        <v>93</v>
      </c>
      <c r="BC192" t="s">
        <v>93</v>
      </c>
      <c r="BD192" t="s">
        <v>93</v>
      </c>
      <c r="BE192" t="s">
        <v>93</v>
      </c>
      <c r="BF192" t="s">
        <v>513</v>
      </c>
      <c r="BG192">
        <v>91</v>
      </c>
      <c r="BH192" t="s">
        <v>97</v>
      </c>
    </row>
    <row r="193" spans="1:60">
      <c r="A193" t="s">
        <v>531</v>
      </c>
      <c r="B193" t="s">
        <v>85</v>
      </c>
      <c r="C193" t="s">
        <v>529</v>
      </c>
      <c r="D193" t="s">
        <v>87</v>
      </c>
      <c r="E193" s="2">
        <f>HYPERLINK("capsilon://?command=openfolder&amp;siteaddress=fidelity.emaiq-na2.net&amp;folderid=FX3C519087-811C-10F9-3A48-7BCC153B85D2","FX221141")</f>
        <v>0</v>
      </c>
      <c r="F193" t="s">
        <v>19</v>
      </c>
      <c r="G193" t="s">
        <v>19</v>
      </c>
      <c r="H193" t="s">
        <v>88</v>
      </c>
      <c r="I193" t="s">
        <v>532</v>
      </c>
      <c r="J193">
        <v>29</v>
      </c>
      <c r="K193" t="s">
        <v>90</v>
      </c>
      <c r="L193" t="s">
        <v>91</v>
      </c>
      <c r="M193" t="s">
        <v>92</v>
      </c>
      <c r="N193">
        <v>2</v>
      </c>
      <c r="O193" s="1">
        <v>44883.679942129631</v>
      </c>
      <c r="P193" s="1">
        <v>44883.74145833333</v>
      </c>
      <c r="Q193">
        <v>5174</v>
      </c>
      <c r="R193">
        <v>141</v>
      </c>
      <c r="S193" t="b">
        <v>0</v>
      </c>
      <c r="T193" t="s">
        <v>93</v>
      </c>
      <c r="U193" t="b">
        <v>0</v>
      </c>
      <c r="V193" t="s">
        <v>94</v>
      </c>
      <c r="W193" s="1">
        <v>44883.706921296296</v>
      </c>
      <c r="X193">
        <v>76</v>
      </c>
      <c r="Y193">
        <v>21</v>
      </c>
      <c r="Z193">
        <v>0</v>
      </c>
      <c r="AA193">
        <v>21</v>
      </c>
      <c r="AB193">
        <v>0</v>
      </c>
      <c r="AC193">
        <v>2</v>
      </c>
      <c r="AD193">
        <v>8</v>
      </c>
      <c r="AE193">
        <v>0</v>
      </c>
      <c r="AF193">
        <v>0</v>
      </c>
      <c r="AG193">
        <v>0</v>
      </c>
      <c r="AH193" t="s">
        <v>95</v>
      </c>
      <c r="AI193" s="1">
        <v>44883.74145833333</v>
      </c>
      <c r="AJ193">
        <v>65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8</v>
      </c>
      <c r="AQ193">
        <v>0</v>
      </c>
      <c r="AR193">
        <v>0</v>
      </c>
      <c r="AS193">
        <v>0</v>
      </c>
      <c r="AT193" t="s">
        <v>93</v>
      </c>
      <c r="AU193" t="s">
        <v>93</v>
      </c>
      <c r="AV193" t="s">
        <v>93</v>
      </c>
      <c r="AW193" t="s">
        <v>93</v>
      </c>
      <c r="AX193" t="s">
        <v>93</v>
      </c>
      <c r="AY193" t="s">
        <v>93</v>
      </c>
      <c r="AZ193" t="s">
        <v>93</v>
      </c>
      <c r="BA193" t="s">
        <v>93</v>
      </c>
      <c r="BB193" t="s">
        <v>93</v>
      </c>
      <c r="BC193" t="s">
        <v>93</v>
      </c>
      <c r="BD193" t="s">
        <v>93</v>
      </c>
      <c r="BE193" t="s">
        <v>93</v>
      </c>
      <c r="BF193" t="s">
        <v>513</v>
      </c>
      <c r="BG193">
        <v>88</v>
      </c>
      <c r="BH193" t="s">
        <v>97</v>
      </c>
    </row>
    <row r="194" spans="1:60">
      <c r="A194" t="s">
        <v>533</v>
      </c>
      <c r="B194" t="s">
        <v>85</v>
      </c>
      <c r="C194" t="s">
        <v>287</v>
      </c>
      <c r="D194" t="s">
        <v>87</v>
      </c>
      <c r="E194" s="2">
        <f>HYPERLINK("capsilon://?command=openfolder&amp;siteaddress=fidelity.emaiq-na2.net&amp;folderid=FX10FA5BD4-2643-04FE-F64B-97B8D7E3E480","FX221072")</f>
        <v>0</v>
      </c>
      <c r="F194" t="s">
        <v>19</v>
      </c>
      <c r="G194" t="s">
        <v>19</v>
      </c>
      <c r="H194" t="s">
        <v>88</v>
      </c>
      <c r="I194" t="s">
        <v>534</v>
      </c>
      <c r="J194">
        <v>148</v>
      </c>
      <c r="K194" t="s">
        <v>90</v>
      </c>
      <c r="L194" t="s">
        <v>91</v>
      </c>
      <c r="M194" t="s">
        <v>92</v>
      </c>
      <c r="N194">
        <v>2</v>
      </c>
      <c r="O194" s="1">
        <v>44866.635706018518</v>
      </c>
      <c r="P194" s="1">
        <v>44866.71329861111</v>
      </c>
      <c r="Q194">
        <v>6350</v>
      </c>
      <c r="R194">
        <v>354</v>
      </c>
      <c r="S194" t="b">
        <v>0</v>
      </c>
      <c r="T194" t="s">
        <v>93</v>
      </c>
      <c r="U194" t="b">
        <v>0</v>
      </c>
      <c r="V194" t="s">
        <v>94</v>
      </c>
      <c r="W194" s="1">
        <v>44866.691516203704</v>
      </c>
      <c r="X194">
        <v>134</v>
      </c>
      <c r="Y194">
        <v>143</v>
      </c>
      <c r="Z194">
        <v>0</v>
      </c>
      <c r="AA194">
        <v>143</v>
      </c>
      <c r="AB194">
        <v>0</v>
      </c>
      <c r="AC194">
        <v>3</v>
      </c>
      <c r="AD194">
        <v>5</v>
      </c>
      <c r="AE194">
        <v>0</v>
      </c>
      <c r="AF194">
        <v>0</v>
      </c>
      <c r="AG194">
        <v>0</v>
      </c>
      <c r="AH194" t="s">
        <v>95</v>
      </c>
      <c r="AI194" s="1">
        <v>44866.71329861111</v>
      </c>
      <c r="AJ194">
        <v>220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5</v>
      </c>
      <c r="AQ194">
        <v>0</v>
      </c>
      <c r="AR194">
        <v>0</v>
      </c>
      <c r="AS194">
        <v>0</v>
      </c>
      <c r="AT194" t="s">
        <v>93</v>
      </c>
      <c r="AU194" t="s">
        <v>93</v>
      </c>
      <c r="AV194" t="s">
        <v>93</v>
      </c>
      <c r="AW194" t="s">
        <v>93</v>
      </c>
      <c r="AX194" t="s">
        <v>93</v>
      </c>
      <c r="AY194" t="s">
        <v>93</v>
      </c>
      <c r="AZ194" t="s">
        <v>93</v>
      </c>
      <c r="BA194" t="s">
        <v>93</v>
      </c>
      <c r="BB194" t="s">
        <v>93</v>
      </c>
      <c r="BC194" t="s">
        <v>93</v>
      </c>
      <c r="BD194" t="s">
        <v>93</v>
      </c>
      <c r="BE194" t="s">
        <v>93</v>
      </c>
      <c r="BF194" t="s">
        <v>120</v>
      </c>
      <c r="BG194">
        <v>111</v>
      </c>
      <c r="BH194" t="s">
        <v>97</v>
      </c>
    </row>
    <row r="195" spans="1:60">
      <c r="A195" t="s">
        <v>535</v>
      </c>
      <c r="B195" t="s">
        <v>85</v>
      </c>
      <c r="C195" t="s">
        <v>536</v>
      </c>
      <c r="D195" t="s">
        <v>87</v>
      </c>
      <c r="E195" s="2">
        <f>HYPERLINK("capsilon://?command=openfolder&amp;siteaddress=fidelity.emaiq-na2.net&amp;folderid=FX788DDF9F-84B7-E576-898E-DBA5EC5B0DCD","FX221044")</f>
        <v>0</v>
      </c>
      <c r="F195" t="s">
        <v>19</v>
      </c>
      <c r="G195" t="s">
        <v>19</v>
      </c>
      <c r="H195" t="s">
        <v>88</v>
      </c>
      <c r="I195" t="s">
        <v>537</v>
      </c>
      <c r="J195">
        <v>0</v>
      </c>
      <c r="K195" t="s">
        <v>90</v>
      </c>
      <c r="L195" t="s">
        <v>91</v>
      </c>
      <c r="M195" t="s">
        <v>92</v>
      </c>
      <c r="N195">
        <v>2</v>
      </c>
      <c r="O195" s="1">
        <v>44883.688784722224</v>
      </c>
      <c r="P195" s="1">
        <v>44883.741608796299</v>
      </c>
      <c r="Q195">
        <v>4537</v>
      </c>
      <c r="R195">
        <v>27</v>
      </c>
      <c r="S195" t="b">
        <v>0</v>
      </c>
      <c r="T195" t="s">
        <v>93</v>
      </c>
      <c r="U195" t="b">
        <v>0</v>
      </c>
      <c r="V195" t="s">
        <v>94</v>
      </c>
      <c r="W195" s="1">
        <v>44883.707094907404</v>
      </c>
      <c r="X195">
        <v>14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95</v>
      </c>
      <c r="AI195" s="1">
        <v>44883.741608796299</v>
      </c>
      <c r="AJ195">
        <v>13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 t="s">
        <v>93</v>
      </c>
      <c r="AU195" t="s">
        <v>93</v>
      </c>
      <c r="AV195" t="s">
        <v>93</v>
      </c>
      <c r="AW195" t="s">
        <v>93</v>
      </c>
      <c r="AX195" t="s">
        <v>93</v>
      </c>
      <c r="AY195" t="s">
        <v>93</v>
      </c>
      <c r="AZ195" t="s">
        <v>93</v>
      </c>
      <c r="BA195" t="s">
        <v>93</v>
      </c>
      <c r="BB195" t="s">
        <v>93</v>
      </c>
      <c r="BC195" t="s">
        <v>93</v>
      </c>
      <c r="BD195" t="s">
        <v>93</v>
      </c>
      <c r="BE195" t="s">
        <v>93</v>
      </c>
      <c r="BF195" t="s">
        <v>513</v>
      </c>
      <c r="BG195">
        <v>76</v>
      </c>
      <c r="BH195" t="s">
        <v>97</v>
      </c>
    </row>
    <row r="196" spans="1:60">
      <c r="A196" t="s">
        <v>538</v>
      </c>
      <c r="B196" t="s">
        <v>85</v>
      </c>
      <c r="C196" t="s">
        <v>536</v>
      </c>
      <c r="D196" t="s">
        <v>87</v>
      </c>
      <c r="E196" s="2">
        <f>HYPERLINK("capsilon://?command=openfolder&amp;siteaddress=fidelity.emaiq-na2.net&amp;folderid=FX788DDF9F-84B7-E576-898E-DBA5EC5B0DCD","FX221044")</f>
        <v>0</v>
      </c>
      <c r="F196" t="s">
        <v>19</v>
      </c>
      <c r="G196" t="s">
        <v>19</v>
      </c>
      <c r="H196" t="s">
        <v>88</v>
      </c>
      <c r="I196" t="s">
        <v>539</v>
      </c>
      <c r="J196">
        <v>0</v>
      </c>
      <c r="K196" t="s">
        <v>90</v>
      </c>
      <c r="L196" t="s">
        <v>91</v>
      </c>
      <c r="M196" t="s">
        <v>92</v>
      </c>
      <c r="N196">
        <v>2</v>
      </c>
      <c r="O196" s="1">
        <v>44883.69122685185</v>
      </c>
      <c r="P196" s="1">
        <v>44883.741736111115</v>
      </c>
      <c r="Q196">
        <v>4347</v>
      </c>
      <c r="R196">
        <v>17</v>
      </c>
      <c r="S196" t="b">
        <v>0</v>
      </c>
      <c r="T196" t="s">
        <v>93</v>
      </c>
      <c r="U196" t="b">
        <v>0</v>
      </c>
      <c r="V196" t="s">
        <v>94</v>
      </c>
      <c r="W196" s="1">
        <v>44883.707175925927</v>
      </c>
      <c r="X196">
        <v>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95</v>
      </c>
      <c r="AI196" s="1">
        <v>44883.741736111115</v>
      </c>
      <c r="AJ196">
        <v>10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93</v>
      </c>
      <c r="AU196" t="s">
        <v>93</v>
      </c>
      <c r="AV196" t="s">
        <v>93</v>
      </c>
      <c r="AW196" t="s">
        <v>93</v>
      </c>
      <c r="AX196" t="s">
        <v>93</v>
      </c>
      <c r="AY196" t="s">
        <v>93</v>
      </c>
      <c r="AZ196" t="s">
        <v>93</v>
      </c>
      <c r="BA196" t="s">
        <v>93</v>
      </c>
      <c r="BB196" t="s">
        <v>93</v>
      </c>
      <c r="BC196" t="s">
        <v>93</v>
      </c>
      <c r="BD196" t="s">
        <v>93</v>
      </c>
      <c r="BE196" t="s">
        <v>93</v>
      </c>
      <c r="BF196" t="s">
        <v>513</v>
      </c>
      <c r="BG196">
        <v>72</v>
      </c>
      <c r="BH196" t="s">
        <v>97</v>
      </c>
    </row>
    <row r="197" spans="1:60">
      <c r="A197" t="s">
        <v>540</v>
      </c>
      <c r="B197" t="s">
        <v>85</v>
      </c>
      <c r="C197" t="s">
        <v>541</v>
      </c>
      <c r="D197" t="s">
        <v>87</v>
      </c>
      <c r="E197" s="2">
        <f>HYPERLINK("capsilon://?command=openfolder&amp;siteaddress=fidelity.emaiq-na2.net&amp;folderid=FX3A4283F5-CBB6-CD5B-3D62-9D8A9DBDEE47","FX221130")</f>
        <v>0</v>
      </c>
      <c r="F197" t="s">
        <v>19</v>
      </c>
      <c r="G197" t="s">
        <v>19</v>
      </c>
      <c r="H197" t="s">
        <v>88</v>
      </c>
      <c r="I197" t="s">
        <v>542</v>
      </c>
      <c r="J197">
        <v>28</v>
      </c>
      <c r="K197" t="s">
        <v>90</v>
      </c>
      <c r="L197" t="s">
        <v>91</v>
      </c>
      <c r="M197" t="s">
        <v>92</v>
      </c>
      <c r="N197">
        <v>2</v>
      </c>
      <c r="O197" s="1">
        <v>44883.705289351848</v>
      </c>
      <c r="P197" s="1">
        <v>44883.74255787037</v>
      </c>
      <c r="Q197">
        <v>2967</v>
      </c>
      <c r="R197">
        <v>253</v>
      </c>
      <c r="S197" t="b">
        <v>0</v>
      </c>
      <c r="T197" t="s">
        <v>93</v>
      </c>
      <c r="U197" t="b">
        <v>0</v>
      </c>
      <c r="V197" t="s">
        <v>94</v>
      </c>
      <c r="W197" s="1">
        <v>44883.709293981483</v>
      </c>
      <c r="X197">
        <v>183</v>
      </c>
      <c r="Y197">
        <v>21</v>
      </c>
      <c r="Z197">
        <v>0</v>
      </c>
      <c r="AA197">
        <v>21</v>
      </c>
      <c r="AB197">
        <v>0</v>
      </c>
      <c r="AC197">
        <v>16</v>
      </c>
      <c r="AD197">
        <v>7</v>
      </c>
      <c r="AE197">
        <v>0</v>
      </c>
      <c r="AF197">
        <v>0</v>
      </c>
      <c r="AG197">
        <v>0</v>
      </c>
      <c r="AH197" t="s">
        <v>95</v>
      </c>
      <c r="AI197" s="1">
        <v>44883.74255787037</v>
      </c>
      <c r="AJ197">
        <v>70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93</v>
      </c>
      <c r="AU197" t="s">
        <v>93</v>
      </c>
      <c r="AV197" t="s">
        <v>93</v>
      </c>
      <c r="AW197" t="s">
        <v>93</v>
      </c>
      <c r="AX197" t="s">
        <v>93</v>
      </c>
      <c r="AY197" t="s">
        <v>93</v>
      </c>
      <c r="AZ197" t="s">
        <v>93</v>
      </c>
      <c r="BA197" t="s">
        <v>93</v>
      </c>
      <c r="BB197" t="s">
        <v>93</v>
      </c>
      <c r="BC197" t="s">
        <v>93</v>
      </c>
      <c r="BD197" t="s">
        <v>93</v>
      </c>
      <c r="BE197" t="s">
        <v>93</v>
      </c>
      <c r="BF197" t="s">
        <v>513</v>
      </c>
      <c r="BG197">
        <v>53</v>
      </c>
      <c r="BH197" t="s">
        <v>97</v>
      </c>
    </row>
    <row r="198" spans="1:60">
      <c r="A198" t="s">
        <v>543</v>
      </c>
      <c r="B198" t="s">
        <v>85</v>
      </c>
      <c r="C198" t="s">
        <v>544</v>
      </c>
      <c r="D198" t="s">
        <v>87</v>
      </c>
      <c r="E198" s="2">
        <f>HYPERLINK("capsilon://?command=openfolder&amp;siteaddress=fidelity.emaiq-na2.net&amp;folderid=FX6371DEC8-C822-0415-F2EF-4355CBB73E8E","FX221050")</f>
        <v>0</v>
      </c>
      <c r="F198" t="s">
        <v>19</v>
      </c>
      <c r="G198" t="s">
        <v>19</v>
      </c>
      <c r="H198" t="s">
        <v>88</v>
      </c>
      <c r="I198" t="s">
        <v>545</v>
      </c>
      <c r="J198">
        <v>67</v>
      </c>
      <c r="K198" t="s">
        <v>90</v>
      </c>
      <c r="L198" t="s">
        <v>91</v>
      </c>
      <c r="M198" t="s">
        <v>92</v>
      </c>
      <c r="N198">
        <v>2</v>
      </c>
      <c r="O198" s="1">
        <v>44883.744884259257</v>
      </c>
      <c r="P198" s="1">
        <v>44883.792002314818</v>
      </c>
      <c r="Q198">
        <v>3486</v>
      </c>
      <c r="R198">
        <v>585</v>
      </c>
      <c r="S198" t="b">
        <v>0</v>
      </c>
      <c r="T198" t="s">
        <v>93</v>
      </c>
      <c r="U198" t="b">
        <v>0</v>
      </c>
      <c r="V198" t="s">
        <v>94</v>
      </c>
      <c r="W198" s="1">
        <v>44883.775914351849</v>
      </c>
      <c r="X198">
        <v>293</v>
      </c>
      <c r="Y198">
        <v>52</v>
      </c>
      <c r="Z198">
        <v>0</v>
      </c>
      <c r="AA198">
        <v>52</v>
      </c>
      <c r="AB198">
        <v>0</v>
      </c>
      <c r="AC198">
        <v>8</v>
      </c>
      <c r="AD198">
        <v>15</v>
      </c>
      <c r="AE198">
        <v>0</v>
      </c>
      <c r="AF198">
        <v>0</v>
      </c>
      <c r="AG198">
        <v>0</v>
      </c>
      <c r="AH198" t="s">
        <v>95</v>
      </c>
      <c r="AI198" s="1">
        <v>44883.792002314818</v>
      </c>
      <c r="AJ198">
        <v>292</v>
      </c>
      <c r="AK198">
        <v>4</v>
      </c>
      <c r="AL198">
        <v>0</v>
      </c>
      <c r="AM198">
        <v>4</v>
      </c>
      <c r="AN198">
        <v>0</v>
      </c>
      <c r="AO198">
        <v>4</v>
      </c>
      <c r="AP198">
        <v>11</v>
      </c>
      <c r="AQ198">
        <v>0</v>
      </c>
      <c r="AR198">
        <v>0</v>
      </c>
      <c r="AS198">
        <v>0</v>
      </c>
      <c r="AT198" t="s">
        <v>93</v>
      </c>
      <c r="AU198" t="s">
        <v>93</v>
      </c>
      <c r="AV198" t="s">
        <v>93</v>
      </c>
      <c r="AW198" t="s">
        <v>93</v>
      </c>
      <c r="AX198" t="s">
        <v>93</v>
      </c>
      <c r="AY198" t="s">
        <v>93</v>
      </c>
      <c r="AZ198" t="s">
        <v>93</v>
      </c>
      <c r="BA198" t="s">
        <v>93</v>
      </c>
      <c r="BB198" t="s">
        <v>93</v>
      </c>
      <c r="BC198" t="s">
        <v>93</v>
      </c>
      <c r="BD198" t="s">
        <v>93</v>
      </c>
      <c r="BE198" t="s">
        <v>93</v>
      </c>
      <c r="BF198" t="s">
        <v>513</v>
      </c>
      <c r="BG198">
        <v>67</v>
      </c>
      <c r="BH198" t="s">
        <v>97</v>
      </c>
    </row>
    <row r="199" spans="1:60">
      <c r="A199" t="s">
        <v>546</v>
      </c>
      <c r="B199" t="s">
        <v>85</v>
      </c>
      <c r="C199" t="s">
        <v>544</v>
      </c>
      <c r="D199" t="s">
        <v>87</v>
      </c>
      <c r="E199" s="2">
        <f>HYPERLINK("capsilon://?command=openfolder&amp;siteaddress=fidelity.emaiq-na2.net&amp;folderid=FX6371DEC8-C822-0415-F2EF-4355CBB73E8E","FX221050")</f>
        <v>0</v>
      </c>
      <c r="F199" t="s">
        <v>19</v>
      </c>
      <c r="G199" t="s">
        <v>19</v>
      </c>
      <c r="H199" t="s">
        <v>88</v>
      </c>
      <c r="I199" t="s">
        <v>547</v>
      </c>
      <c r="J199">
        <v>44</v>
      </c>
      <c r="K199" t="s">
        <v>90</v>
      </c>
      <c r="L199" t="s">
        <v>91</v>
      </c>
      <c r="M199" t="s">
        <v>92</v>
      </c>
      <c r="N199">
        <v>2</v>
      </c>
      <c r="O199" s="1">
        <v>44883.745335648149</v>
      </c>
      <c r="P199" s="1">
        <v>44883.793645833335</v>
      </c>
      <c r="Q199">
        <v>3920</v>
      </c>
      <c r="R199">
        <v>254</v>
      </c>
      <c r="S199" t="b">
        <v>0</v>
      </c>
      <c r="T199" t="s">
        <v>93</v>
      </c>
      <c r="U199" t="b">
        <v>0</v>
      </c>
      <c r="V199" t="s">
        <v>94</v>
      </c>
      <c r="W199" s="1">
        <v>44883.777233796296</v>
      </c>
      <c r="X199">
        <v>113</v>
      </c>
      <c r="Y199">
        <v>37</v>
      </c>
      <c r="Z199">
        <v>0</v>
      </c>
      <c r="AA199">
        <v>37</v>
      </c>
      <c r="AB199">
        <v>0</v>
      </c>
      <c r="AC199">
        <v>3</v>
      </c>
      <c r="AD199">
        <v>7</v>
      </c>
      <c r="AE199">
        <v>0</v>
      </c>
      <c r="AF199">
        <v>0</v>
      </c>
      <c r="AG199">
        <v>0</v>
      </c>
      <c r="AH199" t="s">
        <v>95</v>
      </c>
      <c r="AI199" s="1">
        <v>44883.793645833335</v>
      </c>
      <c r="AJ199">
        <v>141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7</v>
      </c>
      <c r="AQ199">
        <v>0</v>
      </c>
      <c r="AR199">
        <v>0</v>
      </c>
      <c r="AS199">
        <v>0</v>
      </c>
      <c r="AT199" t="s">
        <v>93</v>
      </c>
      <c r="AU199" t="s">
        <v>93</v>
      </c>
      <c r="AV199" t="s">
        <v>93</v>
      </c>
      <c r="AW199" t="s">
        <v>93</v>
      </c>
      <c r="AX199" t="s">
        <v>93</v>
      </c>
      <c r="AY199" t="s">
        <v>93</v>
      </c>
      <c r="AZ199" t="s">
        <v>93</v>
      </c>
      <c r="BA199" t="s">
        <v>93</v>
      </c>
      <c r="BB199" t="s">
        <v>93</v>
      </c>
      <c r="BC199" t="s">
        <v>93</v>
      </c>
      <c r="BD199" t="s">
        <v>93</v>
      </c>
      <c r="BE199" t="s">
        <v>93</v>
      </c>
      <c r="BF199" t="s">
        <v>513</v>
      </c>
      <c r="BG199">
        <v>69</v>
      </c>
      <c r="BH199" t="s">
        <v>97</v>
      </c>
    </row>
    <row r="200" spans="1:60">
      <c r="A200" t="s">
        <v>548</v>
      </c>
      <c r="B200" t="s">
        <v>85</v>
      </c>
      <c r="C200" t="s">
        <v>287</v>
      </c>
      <c r="D200" t="s">
        <v>87</v>
      </c>
      <c r="E200" s="2">
        <f>HYPERLINK("capsilon://?command=openfolder&amp;siteaddress=fidelity.emaiq-na2.net&amp;folderid=FX10FA5BD4-2643-04FE-F64B-97B8D7E3E480","FX221072")</f>
        <v>0</v>
      </c>
      <c r="F200" t="s">
        <v>19</v>
      </c>
      <c r="G200" t="s">
        <v>19</v>
      </c>
      <c r="H200" t="s">
        <v>88</v>
      </c>
      <c r="I200" t="s">
        <v>549</v>
      </c>
      <c r="J200">
        <v>44</v>
      </c>
      <c r="K200" t="s">
        <v>90</v>
      </c>
      <c r="L200" t="s">
        <v>91</v>
      </c>
      <c r="M200" t="s">
        <v>92</v>
      </c>
      <c r="N200">
        <v>1</v>
      </c>
      <c r="O200" s="1">
        <v>44866.696770833332</v>
      </c>
      <c r="P200" s="1">
        <v>44866.729259259257</v>
      </c>
      <c r="Q200">
        <v>2662</v>
      </c>
      <c r="R200">
        <v>145</v>
      </c>
      <c r="S200" t="b">
        <v>0</v>
      </c>
      <c r="T200" t="s">
        <v>93</v>
      </c>
      <c r="U200" t="b">
        <v>0</v>
      </c>
      <c r="V200" t="s">
        <v>461</v>
      </c>
      <c r="W200" s="1">
        <v>44866.729259259257</v>
      </c>
      <c r="X200">
        <v>85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44</v>
      </c>
      <c r="AE200">
        <v>37</v>
      </c>
      <c r="AF200">
        <v>0</v>
      </c>
      <c r="AG200">
        <v>4</v>
      </c>
      <c r="AH200" t="s">
        <v>93</v>
      </c>
      <c r="AI200" t="s">
        <v>93</v>
      </c>
      <c r="AJ200" t="s">
        <v>93</v>
      </c>
      <c r="AK200" t="s">
        <v>93</v>
      </c>
      <c r="AL200" t="s">
        <v>93</v>
      </c>
      <c r="AM200" t="s">
        <v>93</v>
      </c>
      <c r="AN200" t="s">
        <v>93</v>
      </c>
      <c r="AO200" t="s">
        <v>93</v>
      </c>
      <c r="AP200" t="s">
        <v>93</v>
      </c>
      <c r="AQ200" t="s">
        <v>93</v>
      </c>
      <c r="AR200" t="s">
        <v>93</v>
      </c>
      <c r="AS200" t="s">
        <v>93</v>
      </c>
      <c r="AT200" t="s">
        <v>93</v>
      </c>
      <c r="AU200" t="s">
        <v>93</v>
      </c>
      <c r="AV200" t="s">
        <v>93</v>
      </c>
      <c r="AW200" t="s">
        <v>93</v>
      </c>
      <c r="AX200" t="s">
        <v>93</v>
      </c>
      <c r="AY200" t="s">
        <v>93</v>
      </c>
      <c r="AZ200" t="s">
        <v>93</v>
      </c>
      <c r="BA200" t="s">
        <v>93</v>
      </c>
      <c r="BB200" t="s">
        <v>93</v>
      </c>
      <c r="BC200" t="s">
        <v>93</v>
      </c>
      <c r="BD200" t="s">
        <v>93</v>
      </c>
      <c r="BE200" t="s">
        <v>93</v>
      </c>
      <c r="BF200" t="s">
        <v>120</v>
      </c>
      <c r="BG200">
        <v>46</v>
      </c>
      <c r="BH200" t="s">
        <v>97</v>
      </c>
    </row>
    <row r="201" spans="1:60">
      <c r="A201" t="s">
        <v>550</v>
      </c>
      <c r="B201" t="s">
        <v>85</v>
      </c>
      <c r="C201" t="s">
        <v>459</v>
      </c>
      <c r="D201" t="s">
        <v>87</v>
      </c>
      <c r="E201" s="2">
        <f>HYPERLINK("capsilon://?command=openfolder&amp;siteaddress=fidelity.emaiq-na2.net&amp;folderid=FX7E350F47-F1E3-91E7-4879-C15DC952B3BA","FX221053")</f>
        <v>0</v>
      </c>
      <c r="F201" t="s">
        <v>19</v>
      </c>
      <c r="G201" t="s">
        <v>19</v>
      </c>
      <c r="H201" t="s">
        <v>88</v>
      </c>
      <c r="I201" t="s">
        <v>460</v>
      </c>
      <c r="J201">
        <v>376</v>
      </c>
      <c r="K201" t="s">
        <v>90</v>
      </c>
      <c r="L201" t="s">
        <v>91</v>
      </c>
      <c r="M201" t="s">
        <v>92</v>
      </c>
      <c r="N201">
        <v>2</v>
      </c>
      <c r="O201" s="1">
        <v>44866.729305555556</v>
      </c>
      <c r="P201" s="1">
        <v>44866.762812499997</v>
      </c>
      <c r="Q201">
        <v>1824</v>
      </c>
      <c r="R201">
        <v>1071</v>
      </c>
      <c r="S201" t="b">
        <v>0</v>
      </c>
      <c r="T201" t="s">
        <v>93</v>
      </c>
      <c r="U201" t="b">
        <v>1</v>
      </c>
      <c r="V201" t="s">
        <v>94</v>
      </c>
      <c r="W201" s="1">
        <v>44866.739027777781</v>
      </c>
      <c r="X201">
        <v>772</v>
      </c>
      <c r="Y201">
        <v>141</v>
      </c>
      <c r="Z201">
        <v>0</v>
      </c>
      <c r="AA201">
        <v>141</v>
      </c>
      <c r="AB201">
        <v>0</v>
      </c>
      <c r="AC201">
        <v>63</v>
      </c>
      <c r="AD201">
        <v>235</v>
      </c>
      <c r="AE201">
        <v>0</v>
      </c>
      <c r="AF201">
        <v>0</v>
      </c>
      <c r="AG201">
        <v>0</v>
      </c>
      <c r="AH201" t="s">
        <v>95</v>
      </c>
      <c r="AI201" s="1">
        <v>44866.762812499997</v>
      </c>
      <c r="AJ201">
        <v>299</v>
      </c>
      <c r="AK201">
        <v>4</v>
      </c>
      <c r="AL201">
        <v>0</v>
      </c>
      <c r="AM201">
        <v>4</v>
      </c>
      <c r="AN201">
        <v>0</v>
      </c>
      <c r="AO201">
        <v>4</v>
      </c>
      <c r="AP201">
        <v>231</v>
      </c>
      <c r="AQ201">
        <v>0</v>
      </c>
      <c r="AR201">
        <v>0</v>
      </c>
      <c r="AS201">
        <v>0</v>
      </c>
      <c r="AT201" t="s">
        <v>93</v>
      </c>
      <c r="AU201" t="s">
        <v>93</v>
      </c>
      <c r="AV201" t="s">
        <v>93</v>
      </c>
      <c r="AW201" t="s">
        <v>93</v>
      </c>
      <c r="AX201" t="s">
        <v>93</v>
      </c>
      <c r="AY201" t="s">
        <v>93</v>
      </c>
      <c r="AZ201" t="s">
        <v>93</v>
      </c>
      <c r="BA201" t="s">
        <v>93</v>
      </c>
      <c r="BB201" t="s">
        <v>93</v>
      </c>
      <c r="BC201" t="s">
        <v>93</v>
      </c>
      <c r="BD201" t="s">
        <v>93</v>
      </c>
      <c r="BE201" t="s">
        <v>93</v>
      </c>
      <c r="BF201" t="s">
        <v>120</v>
      </c>
      <c r="BG201">
        <v>48</v>
      </c>
      <c r="BH201" t="s">
        <v>97</v>
      </c>
    </row>
    <row r="202" spans="1:60">
      <c r="A202" t="s">
        <v>551</v>
      </c>
      <c r="B202" t="s">
        <v>85</v>
      </c>
      <c r="C202" t="s">
        <v>117</v>
      </c>
      <c r="D202" t="s">
        <v>87</v>
      </c>
      <c r="E202" s="2">
        <f>HYPERLINK("capsilon://?command=openfolder&amp;siteaddress=fidelity.emaiq-na2.net&amp;folderid=FX878202D1-0126-C129-91CD-2CAAFF80A683","FX220915")</f>
        <v>0</v>
      </c>
      <c r="F202" t="s">
        <v>19</v>
      </c>
      <c r="G202" t="s">
        <v>19</v>
      </c>
      <c r="H202" t="s">
        <v>88</v>
      </c>
      <c r="I202" t="s">
        <v>552</v>
      </c>
      <c r="J202">
        <v>44</v>
      </c>
      <c r="K202" t="s">
        <v>90</v>
      </c>
      <c r="L202" t="s">
        <v>91</v>
      </c>
      <c r="M202" t="s">
        <v>92</v>
      </c>
      <c r="N202">
        <v>2</v>
      </c>
      <c r="O202" s="1">
        <v>44866.418726851851</v>
      </c>
      <c r="P202" s="1">
        <v>44866.435474537036</v>
      </c>
      <c r="Q202">
        <v>1277</v>
      </c>
      <c r="R202">
        <v>170</v>
      </c>
      <c r="S202" t="b">
        <v>0</v>
      </c>
      <c r="T202" t="s">
        <v>93</v>
      </c>
      <c r="U202" t="b">
        <v>0</v>
      </c>
      <c r="V202" t="s">
        <v>119</v>
      </c>
      <c r="W202" s="1">
        <v>44866.434166666666</v>
      </c>
      <c r="X202">
        <v>77</v>
      </c>
      <c r="Y202">
        <v>37</v>
      </c>
      <c r="Z202">
        <v>0</v>
      </c>
      <c r="AA202">
        <v>37</v>
      </c>
      <c r="AB202">
        <v>0</v>
      </c>
      <c r="AC202">
        <v>6</v>
      </c>
      <c r="AD202">
        <v>7</v>
      </c>
      <c r="AE202">
        <v>0</v>
      </c>
      <c r="AF202">
        <v>0</v>
      </c>
      <c r="AG202">
        <v>0</v>
      </c>
      <c r="AH202" t="s">
        <v>124</v>
      </c>
      <c r="AI202" s="1">
        <v>44866.435474537036</v>
      </c>
      <c r="AJ202">
        <v>93</v>
      </c>
      <c r="AK202">
        <v>0</v>
      </c>
      <c r="AL202">
        <v>0</v>
      </c>
      <c r="AM202">
        <v>0</v>
      </c>
      <c r="AN202">
        <v>0</v>
      </c>
      <c r="AO202">
        <v>4</v>
      </c>
      <c r="AP202">
        <v>7</v>
      </c>
      <c r="AQ202">
        <v>0</v>
      </c>
      <c r="AR202">
        <v>0</v>
      </c>
      <c r="AS202">
        <v>0</v>
      </c>
      <c r="AT202" t="s">
        <v>93</v>
      </c>
      <c r="AU202" t="s">
        <v>93</v>
      </c>
      <c r="AV202" t="s">
        <v>93</v>
      </c>
      <c r="AW202" t="s">
        <v>93</v>
      </c>
      <c r="AX202" t="s">
        <v>93</v>
      </c>
      <c r="AY202" t="s">
        <v>93</v>
      </c>
      <c r="AZ202" t="s">
        <v>93</v>
      </c>
      <c r="BA202" t="s">
        <v>93</v>
      </c>
      <c r="BB202" t="s">
        <v>93</v>
      </c>
      <c r="BC202" t="s">
        <v>93</v>
      </c>
      <c r="BD202" t="s">
        <v>93</v>
      </c>
      <c r="BE202" t="s">
        <v>93</v>
      </c>
      <c r="BF202" t="s">
        <v>120</v>
      </c>
      <c r="BG202">
        <v>24</v>
      </c>
      <c r="BH202" t="s">
        <v>97</v>
      </c>
    </row>
    <row r="203" spans="1:60">
      <c r="A203" t="s">
        <v>553</v>
      </c>
      <c r="B203" t="s">
        <v>85</v>
      </c>
      <c r="C203" t="s">
        <v>287</v>
      </c>
      <c r="D203" t="s">
        <v>87</v>
      </c>
      <c r="E203" s="2">
        <f>HYPERLINK("capsilon://?command=openfolder&amp;siteaddress=fidelity.emaiq-na2.net&amp;folderid=FX10FA5BD4-2643-04FE-F64B-97B8D7E3E480","FX221072")</f>
        <v>0</v>
      </c>
      <c r="F203" t="s">
        <v>19</v>
      </c>
      <c r="G203" t="s">
        <v>19</v>
      </c>
      <c r="H203" t="s">
        <v>88</v>
      </c>
      <c r="I203" t="s">
        <v>549</v>
      </c>
      <c r="J203">
        <v>176</v>
      </c>
      <c r="K203" t="s">
        <v>90</v>
      </c>
      <c r="L203" t="s">
        <v>91</v>
      </c>
      <c r="M203" t="s">
        <v>92</v>
      </c>
      <c r="N203">
        <v>2</v>
      </c>
      <c r="O203" s="1">
        <v>44866.729895833334</v>
      </c>
      <c r="P203" s="1">
        <v>44866.764722222222</v>
      </c>
      <c r="Q203">
        <v>2631</v>
      </c>
      <c r="R203">
        <v>378</v>
      </c>
      <c r="S203" t="b">
        <v>0</v>
      </c>
      <c r="T203" t="s">
        <v>93</v>
      </c>
      <c r="U203" t="b">
        <v>1</v>
      </c>
      <c r="V203" t="s">
        <v>94</v>
      </c>
      <c r="W203" s="1">
        <v>44866.74150462963</v>
      </c>
      <c r="X203">
        <v>213</v>
      </c>
      <c r="Y203">
        <v>75</v>
      </c>
      <c r="Z203">
        <v>0</v>
      </c>
      <c r="AA203">
        <v>75</v>
      </c>
      <c r="AB203">
        <v>74</v>
      </c>
      <c r="AC203">
        <v>28</v>
      </c>
      <c r="AD203">
        <v>101</v>
      </c>
      <c r="AE203">
        <v>0</v>
      </c>
      <c r="AF203">
        <v>0</v>
      </c>
      <c r="AG203">
        <v>0</v>
      </c>
      <c r="AH203" t="s">
        <v>95</v>
      </c>
      <c r="AI203" s="1">
        <v>44866.764722222222</v>
      </c>
      <c r="AJ203">
        <v>165</v>
      </c>
      <c r="AK203">
        <v>2</v>
      </c>
      <c r="AL203">
        <v>0</v>
      </c>
      <c r="AM203">
        <v>2</v>
      </c>
      <c r="AN203">
        <v>74</v>
      </c>
      <c r="AO203">
        <v>2</v>
      </c>
      <c r="AP203">
        <v>99</v>
      </c>
      <c r="AQ203">
        <v>0</v>
      </c>
      <c r="AR203">
        <v>0</v>
      </c>
      <c r="AS203">
        <v>0</v>
      </c>
      <c r="AT203" t="s">
        <v>93</v>
      </c>
      <c r="AU203" t="s">
        <v>93</v>
      </c>
      <c r="AV203" t="s">
        <v>93</v>
      </c>
      <c r="AW203" t="s">
        <v>93</v>
      </c>
      <c r="AX203" t="s">
        <v>93</v>
      </c>
      <c r="AY203" t="s">
        <v>93</v>
      </c>
      <c r="AZ203" t="s">
        <v>93</v>
      </c>
      <c r="BA203" t="s">
        <v>93</v>
      </c>
      <c r="BB203" t="s">
        <v>93</v>
      </c>
      <c r="BC203" t="s">
        <v>93</v>
      </c>
      <c r="BD203" t="s">
        <v>93</v>
      </c>
      <c r="BE203" t="s">
        <v>93</v>
      </c>
      <c r="BF203" t="s">
        <v>120</v>
      </c>
      <c r="BG203">
        <v>50</v>
      </c>
      <c r="BH203" t="s">
        <v>97</v>
      </c>
    </row>
    <row r="204" spans="1:60">
      <c r="A204" t="s">
        <v>554</v>
      </c>
      <c r="B204" t="s">
        <v>85</v>
      </c>
      <c r="C204" t="s">
        <v>129</v>
      </c>
      <c r="D204" t="s">
        <v>87</v>
      </c>
      <c r="E204" s="2">
        <f>HYPERLINK("capsilon://?command=openfolder&amp;siteaddress=fidelity.emaiq-na2.net&amp;folderid=FX021E6087-DC0A-A1F7-9963-64128B121ED2","FX220968")</f>
        <v>0</v>
      </c>
      <c r="F204" t="s">
        <v>19</v>
      </c>
      <c r="G204" t="s">
        <v>19</v>
      </c>
      <c r="H204" t="s">
        <v>88</v>
      </c>
      <c r="I204" t="s">
        <v>555</v>
      </c>
      <c r="J204">
        <v>21</v>
      </c>
      <c r="K204" t="s">
        <v>90</v>
      </c>
      <c r="L204" t="s">
        <v>91</v>
      </c>
      <c r="M204" t="s">
        <v>92</v>
      </c>
      <c r="N204">
        <v>2</v>
      </c>
      <c r="O204" s="1">
        <v>44867.341840277775</v>
      </c>
      <c r="P204" s="1">
        <v>44867.395231481481</v>
      </c>
      <c r="Q204">
        <v>4508</v>
      </c>
      <c r="R204">
        <v>105</v>
      </c>
      <c r="S204" t="b">
        <v>0</v>
      </c>
      <c r="T204" t="s">
        <v>93</v>
      </c>
      <c r="U204" t="b">
        <v>0</v>
      </c>
      <c r="V204" t="s">
        <v>234</v>
      </c>
      <c r="W204" s="1">
        <v>44867.393518518518</v>
      </c>
      <c r="X204">
        <v>62</v>
      </c>
      <c r="Y204">
        <v>0</v>
      </c>
      <c r="Z204">
        <v>0</v>
      </c>
      <c r="AA204">
        <v>0</v>
      </c>
      <c r="AB204">
        <v>9</v>
      </c>
      <c r="AC204">
        <v>0</v>
      </c>
      <c r="AD204">
        <v>21</v>
      </c>
      <c r="AE204">
        <v>0</v>
      </c>
      <c r="AF204">
        <v>0</v>
      </c>
      <c r="AG204">
        <v>0</v>
      </c>
      <c r="AH204" t="s">
        <v>124</v>
      </c>
      <c r="AI204" s="1">
        <v>44867.395231481481</v>
      </c>
      <c r="AJ204">
        <v>43</v>
      </c>
      <c r="AK204">
        <v>0</v>
      </c>
      <c r="AL204">
        <v>0</v>
      </c>
      <c r="AM204">
        <v>0</v>
      </c>
      <c r="AN204">
        <v>9</v>
      </c>
      <c r="AO204">
        <v>0</v>
      </c>
      <c r="AP204">
        <v>21</v>
      </c>
      <c r="AQ204">
        <v>0</v>
      </c>
      <c r="AR204">
        <v>0</v>
      </c>
      <c r="AS204">
        <v>0</v>
      </c>
      <c r="AT204" t="s">
        <v>93</v>
      </c>
      <c r="AU204" t="s">
        <v>93</v>
      </c>
      <c r="AV204" t="s">
        <v>93</v>
      </c>
      <c r="AW204" t="s">
        <v>93</v>
      </c>
      <c r="AX204" t="s">
        <v>93</v>
      </c>
      <c r="AY204" t="s">
        <v>93</v>
      </c>
      <c r="AZ204" t="s">
        <v>93</v>
      </c>
      <c r="BA204" t="s">
        <v>93</v>
      </c>
      <c r="BB204" t="s">
        <v>93</v>
      </c>
      <c r="BC204" t="s">
        <v>93</v>
      </c>
      <c r="BD204" t="s">
        <v>93</v>
      </c>
      <c r="BE204" t="s">
        <v>93</v>
      </c>
      <c r="BF204" t="s">
        <v>556</v>
      </c>
      <c r="BG204">
        <v>76</v>
      </c>
      <c r="BH204" t="s">
        <v>97</v>
      </c>
    </row>
    <row r="205" spans="1:60">
      <c r="A205" t="s">
        <v>557</v>
      </c>
      <c r="B205" t="s">
        <v>85</v>
      </c>
      <c r="C205" t="s">
        <v>279</v>
      </c>
      <c r="D205" t="s">
        <v>87</v>
      </c>
      <c r="E205" s="2">
        <f>HYPERLINK("capsilon://?command=openfolder&amp;siteaddress=fidelity.emaiq-na2.net&amp;folderid=FX7A279F88-AF7B-835A-2C18-6950A6496094","FX221063")</f>
        <v>0</v>
      </c>
      <c r="F205" t="s">
        <v>19</v>
      </c>
      <c r="G205" t="s">
        <v>19</v>
      </c>
      <c r="H205" t="s">
        <v>88</v>
      </c>
      <c r="I205" t="s">
        <v>558</v>
      </c>
      <c r="J205">
        <v>29</v>
      </c>
      <c r="K205" t="s">
        <v>90</v>
      </c>
      <c r="L205" t="s">
        <v>91</v>
      </c>
      <c r="M205" t="s">
        <v>92</v>
      </c>
      <c r="N205">
        <v>2</v>
      </c>
      <c r="O205" s="1">
        <v>44867.368946759256</v>
      </c>
      <c r="P205" s="1">
        <v>44867.39603009259</v>
      </c>
      <c r="Q205">
        <v>2221</v>
      </c>
      <c r="R205">
        <v>119</v>
      </c>
      <c r="S205" t="b">
        <v>0</v>
      </c>
      <c r="T205" t="s">
        <v>93</v>
      </c>
      <c r="U205" t="b">
        <v>0</v>
      </c>
      <c r="V205" t="s">
        <v>234</v>
      </c>
      <c r="W205" s="1">
        <v>44867.394108796296</v>
      </c>
      <c r="X205">
        <v>51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8</v>
      </c>
      <c r="AE205">
        <v>0</v>
      </c>
      <c r="AF205">
        <v>0</v>
      </c>
      <c r="AG205">
        <v>0</v>
      </c>
      <c r="AH205" t="s">
        <v>124</v>
      </c>
      <c r="AI205" s="1">
        <v>44867.39603009259</v>
      </c>
      <c r="AJ205">
        <v>68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8</v>
      </c>
      <c r="AQ205">
        <v>0</v>
      </c>
      <c r="AR205">
        <v>0</v>
      </c>
      <c r="AS205">
        <v>0</v>
      </c>
      <c r="AT205" t="s">
        <v>93</v>
      </c>
      <c r="AU205" t="s">
        <v>93</v>
      </c>
      <c r="AV205" t="s">
        <v>93</v>
      </c>
      <c r="AW205" t="s">
        <v>93</v>
      </c>
      <c r="AX205" t="s">
        <v>93</v>
      </c>
      <c r="AY205" t="s">
        <v>93</v>
      </c>
      <c r="AZ205" t="s">
        <v>93</v>
      </c>
      <c r="BA205" t="s">
        <v>93</v>
      </c>
      <c r="BB205" t="s">
        <v>93</v>
      </c>
      <c r="BC205" t="s">
        <v>93</v>
      </c>
      <c r="BD205" t="s">
        <v>93</v>
      </c>
      <c r="BE205" t="s">
        <v>93</v>
      </c>
      <c r="BF205" t="s">
        <v>556</v>
      </c>
      <c r="BG205">
        <v>39</v>
      </c>
      <c r="BH205" t="s">
        <v>97</v>
      </c>
    </row>
    <row r="206" spans="1:60">
      <c r="A206" t="s">
        <v>559</v>
      </c>
      <c r="B206" t="s">
        <v>85</v>
      </c>
      <c r="C206" t="s">
        <v>560</v>
      </c>
      <c r="D206" t="s">
        <v>87</v>
      </c>
      <c r="E206" s="2">
        <f>HYPERLINK("capsilon://?command=openfolder&amp;siteaddress=fidelity.emaiq-na2.net&amp;folderid=FX5F48ADE9-DBFE-9F6F-6F9B-81CFAF62ECD0","FX220957")</f>
        <v>0</v>
      </c>
      <c r="F206" t="s">
        <v>19</v>
      </c>
      <c r="G206" t="s">
        <v>19</v>
      </c>
      <c r="H206" t="s">
        <v>88</v>
      </c>
      <c r="I206" t="s">
        <v>561</v>
      </c>
      <c r="J206">
        <v>0</v>
      </c>
      <c r="K206" t="s">
        <v>90</v>
      </c>
      <c r="L206" t="s">
        <v>91</v>
      </c>
      <c r="M206" t="s">
        <v>92</v>
      </c>
      <c r="N206">
        <v>2</v>
      </c>
      <c r="O206" s="1">
        <v>44867.384525462963</v>
      </c>
      <c r="P206" s="1">
        <v>44867.396157407406</v>
      </c>
      <c r="Q206">
        <v>981</v>
      </c>
      <c r="R206">
        <v>24</v>
      </c>
      <c r="S206" t="b">
        <v>0</v>
      </c>
      <c r="T206" t="s">
        <v>93</v>
      </c>
      <c r="U206" t="b">
        <v>0</v>
      </c>
      <c r="V206" t="s">
        <v>234</v>
      </c>
      <c r="W206" s="1">
        <v>44867.394270833334</v>
      </c>
      <c r="X206">
        <v>13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124</v>
      </c>
      <c r="AI206" s="1">
        <v>44867.396157407406</v>
      </c>
      <c r="AJ206">
        <v>11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 t="s">
        <v>93</v>
      </c>
      <c r="AU206" t="s">
        <v>93</v>
      </c>
      <c r="AV206" t="s">
        <v>93</v>
      </c>
      <c r="AW206" t="s">
        <v>93</v>
      </c>
      <c r="AX206" t="s">
        <v>93</v>
      </c>
      <c r="AY206" t="s">
        <v>93</v>
      </c>
      <c r="AZ206" t="s">
        <v>93</v>
      </c>
      <c r="BA206" t="s">
        <v>93</v>
      </c>
      <c r="BB206" t="s">
        <v>93</v>
      </c>
      <c r="BC206" t="s">
        <v>93</v>
      </c>
      <c r="BD206" t="s">
        <v>93</v>
      </c>
      <c r="BE206" t="s">
        <v>93</v>
      </c>
      <c r="BF206" t="s">
        <v>556</v>
      </c>
      <c r="BG206">
        <v>16</v>
      </c>
      <c r="BH206" t="s">
        <v>97</v>
      </c>
    </row>
    <row r="207" spans="1:60">
      <c r="A207" t="s">
        <v>562</v>
      </c>
      <c r="B207" t="s">
        <v>85</v>
      </c>
      <c r="C207" t="s">
        <v>560</v>
      </c>
      <c r="D207" t="s">
        <v>87</v>
      </c>
      <c r="E207" s="2">
        <f>HYPERLINK("capsilon://?command=openfolder&amp;siteaddress=fidelity.emaiq-na2.net&amp;folderid=FX5F48ADE9-DBFE-9F6F-6F9B-81CFAF62ECD0","FX220957")</f>
        <v>0</v>
      </c>
      <c r="F207" t="s">
        <v>19</v>
      </c>
      <c r="G207" t="s">
        <v>19</v>
      </c>
      <c r="H207" t="s">
        <v>88</v>
      </c>
      <c r="I207" t="s">
        <v>563</v>
      </c>
      <c r="J207">
        <v>0</v>
      </c>
      <c r="K207" t="s">
        <v>90</v>
      </c>
      <c r="L207" t="s">
        <v>91</v>
      </c>
      <c r="M207" t="s">
        <v>92</v>
      </c>
      <c r="N207">
        <v>2</v>
      </c>
      <c r="O207" s="1">
        <v>44867.384756944448</v>
      </c>
      <c r="P207" s="1">
        <v>44867.396307870367</v>
      </c>
      <c r="Q207">
        <v>977</v>
      </c>
      <c r="R207">
        <v>21</v>
      </c>
      <c r="S207" t="b">
        <v>0</v>
      </c>
      <c r="T207" t="s">
        <v>93</v>
      </c>
      <c r="U207" t="b">
        <v>0</v>
      </c>
      <c r="V207" t="s">
        <v>234</v>
      </c>
      <c r="W207" s="1">
        <v>44867.394386574073</v>
      </c>
      <c r="X207">
        <v>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124</v>
      </c>
      <c r="AI207" s="1">
        <v>44867.396307870367</v>
      </c>
      <c r="AJ207">
        <v>12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 t="s">
        <v>93</v>
      </c>
      <c r="AU207" t="s">
        <v>93</v>
      </c>
      <c r="AV207" t="s">
        <v>93</v>
      </c>
      <c r="AW207" t="s">
        <v>93</v>
      </c>
      <c r="AX207" t="s">
        <v>93</v>
      </c>
      <c r="AY207" t="s">
        <v>93</v>
      </c>
      <c r="AZ207" t="s">
        <v>93</v>
      </c>
      <c r="BA207" t="s">
        <v>93</v>
      </c>
      <c r="BB207" t="s">
        <v>93</v>
      </c>
      <c r="BC207" t="s">
        <v>93</v>
      </c>
      <c r="BD207" t="s">
        <v>93</v>
      </c>
      <c r="BE207" t="s">
        <v>93</v>
      </c>
      <c r="BF207" t="s">
        <v>556</v>
      </c>
      <c r="BG207">
        <v>16</v>
      </c>
      <c r="BH207" t="s">
        <v>97</v>
      </c>
    </row>
    <row r="208" spans="1:60">
      <c r="A208" t="s">
        <v>564</v>
      </c>
      <c r="B208" t="s">
        <v>85</v>
      </c>
      <c r="C208" t="s">
        <v>217</v>
      </c>
      <c r="D208" t="s">
        <v>87</v>
      </c>
      <c r="E208" s="2">
        <f>HYPERLINK("capsilon://?command=openfolder&amp;siteaddress=fidelity.emaiq-na2.net&amp;folderid=FXC097ECBA-A518-A847-B78E-0B523468EDBC","FX221055")</f>
        <v>0</v>
      </c>
      <c r="F208" t="s">
        <v>19</v>
      </c>
      <c r="G208" t="s">
        <v>19</v>
      </c>
      <c r="H208" t="s">
        <v>88</v>
      </c>
      <c r="I208" t="s">
        <v>565</v>
      </c>
      <c r="J208">
        <v>67</v>
      </c>
      <c r="K208" t="s">
        <v>90</v>
      </c>
      <c r="L208" t="s">
        <v>91</v>
      </c>
      <c r="M208" t="s">
        <v>92</v>
      </c>
      <c r="N208">
        <v>2</v>
      </c>
      <c r="O208" s="1">
        <v>44867.398240740738</v>
      </c>
      <c r="P208" s="1">
        <v>44867.43204861111</v>
      </c>
      <c r="Q208">
        <v>2563</v>
      </c>
      <c r="R208">
        <v>358</v>
      </c>
      <c r="S208" t="b">
        <v>0</v>
      </c>
      <c r="T208" t="s">
        <v>93</v>
      </c>
      <c r="U208" t="b">
        <v>0</v>
      </c>
      <c r="V208" t="s">
        <v>234</v>
      </c>
      <c r="W208" s="1">
        <v>44867.417881944442</v>
      </c>
      <c r="X208">
        <v>149</v>
      </c>
      <c r="Y208">
        <v>52</v>
      </c>
      <c r="Z208">
        <v>0</v>
      </c>
      <c r="AA208">
        <v>52</v>
      </c>
      <c r="AB208">
        <v>0</v>
      </c>
      <c r="AC208">
        <v>5</v>
      </c>
      <c r="AD208">
        <v>15</v>
      </c>
      <c r="AE208">
        <v>0</v>
      </c>
      <c r="AF208">
        <v>0</v>
      </c>
      <c r="AG208">
        <v>0</v>
      </c>
      <c r="AH208" t="s">
        <v>124</v>
      </c>
      <c r="AI208" s="1">
        <v>44867.43204861111</v>
      </c>
      <c r="AJ208">
        <v>209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15</v>
      </c>
      <c r="AQ208">
        <v>0</v>
      </c>
      <c r="AR208">
        <v>0</v>
      </c>
      <c r="AS208">
        <v>0</v>
      </c>
      <c r="AT208" t="s">
        <v>93</v>
      </c>
      <c r="AU208" t="s">
        <v>93</v>
      </c>
      <c r="AV208" t="s">
        <v>93</v>
      </c>
      <c r="AW208" t="s">
        <v>93</v>
      </c>
      <c r="AX208" t="s">
        <v>93</v>
      </c>
      <c r="AY208" t="s">
        <v>93</v>
      </c>
      <c r="AZ208" t="s">
        <v>93</v>
      </c>
      <c r="BA208" t="s">
        <v>93</v>
      </c>
      <c r="BB208" t="s">
        <v>93</v>
      </c>
      <c r="BC208" t="s">
        <v>93</v>
      </c>
      <c r="BD208" t="s">
        <v>93</v>
      </c>
      <c r="BE208" t="s">
        <v>93</v>
      </c>
      <c r="BF208" t="s">
        <v>556</v>
      </c>
      <c r="BG208">
        <v>48</v>
      </c>
      <c r="BH208" t="s">
        <v>97</v>
      </c>
    </row>
    <row r="209" spans="1:60">
      <c r="A209" t="s">
        <v>566</v>
      </c>
      <c r="B209" t="s">
        <v>85</v>
      </c>
      <c r="C209" t="s">
        <v>567</v>
      </c>
      <c r="D209" t="s">
        <v>87</v>
      </c>
      <c r="E209" s="2">
        <f>HYPERLINK("capsilon://?command=openfolder&amp;siteaddress=fidelity.emaiq-na2.net&amp;folderid=FXEAB4847F-021B-AC1E-E159-F9D52AA31887","FX221018")</f>
        <v>0</v>
      </c>
      <c r="F209" t="s">
        <v>19</v>
      </c>
      <c r="G209" t="s">
        <v>19</v>
      </c>
      <c r="H209" t="s">
        <v>88</v>
      </c>
      <c r="I209" t="s">
        <v>568</v>
      </c>
      <c r="J209">
        <v>0</v>
      </c>
      <c r="K209" t="s">
        <v>90</v>
      </c>
      <c r="L209" t="s">
        <v>91</v>
      </c>
      <c r="M209" t="s">
        <v>92</v>
      </c>
      <c r="N209">
        <v>2</v>
      </c>
      <c r="O209" s="1">
        <v>44867.434664351851</v>
      </c>
      <c r="P209" s="1">
        <v>44867.461030092592</v>
      </c>
      <c r="Q209">
        <v>2255</v>
      </c>
      <c r="R209">
        <v>23</v>
      </c>
      <c r="S209" t="b">
        <v>0</v>
      </c>
      <c r="T209" t="s">
        <v>93</v>
      </c>
      <c r="U209" t="b">
        <v>0</v>
      </c>
      <c r="V209" t="s">
        <v>119</v>
      </c>
      <c r="W209" s="1">
        <v>44867.456284722219</v>
      </c>
      <c r="X209">
        <v>13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124</v>
      </c>
      <c r="AI209" s="1">
        <v>44867.461030092592</v>
      </c>
      <c r="AJ209">
        <v>10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93</v>
      </c>
      <c r="AU209" t="s">
        <v>93</v>
      </c>
      <c r="AV209" t="s">
        <v>93</v>
      </c>
      <c r="AW209" t="s">
        <v>93</v>
      </c>
      <c r="AX209" t="s">
        <v>93</v>
      </c>
      <c r="AY209" t="s">
        <v>93</v>
      </c>
      <c r="AZ209" t="s">
        <v>93</v>
      </c>
      <c r="BA209" t="s">
        <v>93</v>
      </c>
      <c r="BB209" t="s">
        <v>93</v>
      </c>
      <c r="BC209" t="s">
        <v>93</v>
      </c>
      <c r="BD209" t="s">
        <v>93</v>
      </c>
      <c r="BE209" t="s">
        <v>93</v>
      </c>
      <c r="BF209" t="s">
        <v>556</v>
      </c>
      <c r="BG209">
        <v>37</v>
      </c>
      <c r="BH209" t="s">
        <v>97</v>
      </c>
    </row>
    <row r="210" spans="1:60">
      <c r="A210" t="s">
        <v>569</v>
      </c>
      <c r="B210" t="s">
        <v>85</v>
      </c>
      <c r="C210" t="s">
        <v>570</v>
      </c>
      <c r="D210" t="s">
        <v>87</v>
      </c>
      <c r="E210" s="2">
        <f>HYPERLINK("capsilon://?command=openfolder&amp;siteaddress=fidelity.emaiq-na2.net&amp;folderid=FX8A1E8973-2C36-25EB-0CC1-5312F45804A9","FX220921")</f>
        <v>0</v>
      </c>
      <c r="F210" t="s">
        <v>19</v>
      </c>
      <c r="G210" t="s">
        <v>19</v>
      </c>
      <c r="H210" t="s">
        <v>88</v>
      </c>
      <c r="I210" t="s">
        <v>571</v>
      </c>
      <c r="J210">
        <v>0</v>
      </c>
      <c r="K210" t="s">
        <v>90</v>
      </c>
      <c r="L210" t="s">
        <v>91</v>
      </c>
      <c r="M210" t="s">
        <v>92</v>
      </c>
      <c r="N210">
        <v>2</v>
      </c>
      <c r="O210" s="1">
        <v>44867.48537037037</v>
      </c>
      <c r="P210" s="1">
        <v>44867.495034722226</v>
      </c>
      <c r="Q210">
        <v>708</v>
      </c>
      <c r="R210">
        <v>127</v>
      </c>
      <c r="S210" t="b">
        <v>0</v>
      </c>
      <c r="T210" t="s">
        <v>93</v>
      </c>
      <c r="U210" t="b">
        <v>0</v>
      </c>
      <c r="V210" t="s">
        <v>94</v>
      </c>
      <c r="W210" s="1">
        <v>44867.489004629628</v>
      </c>
      <c r="X210">
        <v>111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95</v>
      </c>
      <c r="AI210" s="1">
        <v>44867.495034722226</v>
      </c>
      <c r="AJ210">
        <v>16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 t="s">
        <v>93</v>
      </c>
      <c r="AU210" t="s">
        <v>93</v>
      </c>
      <c r="AV210" t="s">
        <v>93</v>
      </c>
      <c r="AW210" t="s">
        <v>93</v>
      </c>
      <c r="AX210" t="s">
        <v>93</v>
      </c>
      <c r="AY210" t="s">
        <v>93</v>
      </c>
      <c r="AZ210" t="s">
        <v>93</v>
      </c>
      <c r="BA210" t="s">
        <v>93</v>
      </c>
      <c r="BB210" t="s">
        <v>93</v>
      </c>
      <c r="BC210" t="s">
        <v>93</v>
      </c>
      <c r="BD210" t="s">
        <v>93</v>
      </c>
      <c r="BE210" t="s">
        <v>93</v>
      </c>
      <c r="BF210" t="s">
        <v>556</v>
      </c>
      <c r="BG210">
        <v>13</v>
      </c>
      <c r="BH210" t="s">
        <v>97</v>
      </c>
    </row>
    <row r="211" spans="1:60">
      <c r="A211" t="s">
        <v>572</v>
      </c>
      <c r="B211" t="s">
        <v>85</v>
      </c>
      <c r="C211" t="s">
        <v>570</v>
      </c>
      <c r="D211" t="s">
        <v>87</v>
      </c>
      <c r="E211" s="2">
        <f>HYPERLINK("capsilon://?command=openfolder&amp;siteaddress=fidelity.emaiq-na2.net&amp;folderid=FX8A1E8973-2C36-25EB-0CC1-5312F45804A9","FX220921")</f>
        <v>0</v>
      </c>
      <c r="F211" t="s">
        <v>19</v>
      </c>
      <c r="G211" t="s">
        <v>19</v>
      </c>
      <c r="H211" t="s">
        <v>88</v>
      </c>
      <c r="I211" t="s">
        <v>573</v>
      </c>
      <c r="J211">
        <v>0</v>
      </c>
      <c r="K211" t="s">
        <v>90</v>
      </c>
      <c r="L211" t="s">
        <v>91</v>
      </c>
      <c r="M211" t="s">
        <v>92</v>
      </c>
      <c r="N211">
        <v>2</v>
      </c>
      <c r="O211" s="1">
        <v>44867.508159722223</v>
      </c>
      <c r="P211" s="1">
        <v>44867.538368055553</v>
      </c>
      <c r="Q211">
        <v>2581</v>
      </c>
      <c r="R211">
        <v>29</v>
      </c>
      <c r="S211" t="b">
        <v>0</v>
      </c>
      <c r="T211" t="s">
        <v>93</v>
      </c>
      <c r="U211" t="b">
        <v>0</v>
      </c>
      <c r="V211" t="s">
        <v>94</v>
      </c>
      <c r="W211" s="1">
        <v>44867.516608796293</v>
      </c>
      <c r="X211">
        <v>17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95</v>
      </c>
      <c r="AI211" s="1">
        <v>44867.538368055553</v>
      </c>
      <c r="AJ211">
        <v>12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93</v>
      </c>
      <c r="AU211" t="s">
        <v>93</v>
      </c>
      <c r="AV211" t="s">
        <v>93</v>
      </c>
      <c r="AW211" t="s">
        <v>93</v>
      </c>
      <c r="AX211" t="s">
        <v>93</v>
      </c>
      <c r="AY211" t="s">
        <v>93</v>
      </c>
      <c r="AZ211" t="s">
        <v>93</v>
      </c>
      <c r="BA211" t="s">
        <v>93</v>
      </c>
      <c r="BB211" t="s">
        <v>93</v>
      </c>
      <c r="BC211" t="s">
        <v>93</v>
      </c>
      <c r="BD211" t="s">
        <v>93</v>
      </c>
      <c r="BE211" t="s">
        <v>93</v>
      </c>
      <c r="BF211" t="s">
        <v>556</v>
      </c>
      <c r="BG211">
        <v>43</v>
      </c>
      <c r="BH211" t="s">
        <v>97</v>
      </c>
    </row>
    <row r="212" spans="1:60">
      <c r="A212" t="s">
        <v>574</v>
      </c>
      <c r="B212" t="s">
        <v>85</v>
      </c>
      <c r="C212" t="s">
        <v>117</v>
      </c>
      <c r="D212" t="s">
        <v>87</v>
      </c>
      <c r="E212" s="2">
        <f>HYPERLINK("capsilon://?command=openfolder&amp;siteaddress=fidelity.emaiq-na2.net&amp;folderid=FX878202D1-0126-C129-91CD-2CAAFF80A683","FX220915")</f>
        <v>0</v>
      </c>
      <c r="F212" t="s">
        <v>19</v>
      </c>
      <c r="G212" t="s">
        <v>19</v>
      </c>
      <c r="H212" t="s">
        <v>88</v>
      </c>
      <c r="I212" t="s">
        <v>168</v>
      </c>
      <c r="J212">
        <v>44</v>
      </c>
      <c r="K212" t="s">
        <v>90</v>
      </c>
      <c r="L212" t="s">
        <v>91</v>
      </c>
      <c r="M212" t="s">
        <v>92</v>
      </c>
      <c r="N212">
        <v>2</v>
      </c>
      <c r="O212" s="1">
        <v>44866.418958333335</v>
      </c>
      <c r="P212" s="1">
        <v>44866.436909722222</v>
      </c>
      <c r="Q212">
        <v>1371</v>
      </c>
      <c r="R212">
        <v>180</v>
      </c>
      <c r="S212" t="b">
        <v>0</v>
      </c>
      <c r="T212" t="s">
        <v>93</v>
      </c>
      <c r="U212" t="b">
        <v>0</v>
      </c>
      <c r="V212" t="s">
        <v>119</v>
      </c>
      <c r="W212" s="1">
        <v>44866.435277777775</v>
      </c>
      <c r="X212">
        <v>49</v>
      </c>
      <c r="Y212">
        <v>37</v>
      </c>
      <c r="Z212">
        <v>0</v>
      </c>
      <c r="AA212">
        <v>37</v>
      </c>
      <c r="AB212">
        <v>0</v>
      </c>
      <c r="AC212">
        <v>6</v>
      </c>
      <c r="AD212">
        <v>7</v>
      </c>
      <c r="AE212">
        <v>0</v>
      </c>
      <c r="AF212">
        <v>0</v>
      </c>
      <c r="AG212">
        <v>0</v>
      </c>
      <c r="AH212" t="s">
        <v>124</v>
      </c>
      <c r="AI212" s="1">
        <v>44866.436909722222</v>
      </c>
      <c r="AJ212">
        <v>123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37</v>
      </c>
      <c r="AR212">
        <v>0</v>
      </c>
      <c r="AS212">
        <v>2</v>
      </c>
      <c r="AT212" t="s">
        <v>93</v>
      </c>
      <c r="AU212" t="s">
        <v>93</v>
      </c>
      <c r="AV212" t="s">
        <v>93</v>
      </c>
      <c r="AW212" t="s">
        <v>93</v>
      </c>
      <c r="AX212" t="s">
        <v>93</v>
      </c>
      <c r="AY212" t="s">
        <v>93</v>
      </c>
      <c r="AZ212" t="s">
        <v>93</v>
      </c>
      <c r="BA212" t="s">
        <v>93</v>
      </c>
      <c r="BB212" t="s">
        <v>93</v>
      </c>
      <c r="BC212" t="s">
        <v>93</v>
      </c>
      <c r="BD212" t="s">
        <v>93</v>
      </c>
      <c r="BE212" t="s">
        <v>93</v>
      </c>
      <c r="BF212" t="s">
        <v>120</v>
      </c>
      <c r="BG212">
        <v>25</v>
      </c>
      <c r="BH212" t="s">
        <v>97</v>
      </c>
    </row>
    <row r="213" spans="1:60">
      <c r="A213" t="s">
        <v>575</v>
      </c>
      <c r="B213" t="s">
        <v>85</v>
      </c>
      <c r="C213" t="s">
        <v>576</v>
      </c>
      <c r="D213" t="s">
        <v>87</v>
      </c>
      <c r="E213" s="2">
        <f>HYPERLINK("capsilon://?command=openfolder&amp;siteaddress=fidelity.emaiq-na2.net&amp;folderid=FX533520C5-9DD0-9767-6269-8CD311FA02CE","FX22107")</f>
        <v>0</v>
      </c>
      <c r="F213" t="s">
        <v>19</v>
      </c>
      <c r="G213" t="s">
        <v>19</v>
      </c>
      <c r="H213" t="s">
        <v>88</v>
      </c>
      <c r="I213" t="s">
        <v>577</v>
      </c>
      <c r="J213">
        <v>0</v>
      </c>
      <c r="K213" t="s">
        <v>90</v>
      </c>
      <c r="L213" t="s">
        <v>91</v>
      </c>
      <c r="M213" t="s">
        <v>92</v>
      </c>
      <c r="N213">
        <v>2</v>
      </c>
      <c r="O213" s="1">
        <v>44867.524317129632</v>
      </c>
      <c r="P213" s="1">
        <v>44867.538738425923</v>
      </c>
      <c r="Q213">
        <v>1197</v>
      </c>
      <c r="R213">
        <v>49</v>
      </c>
      <c r="S213" t="b">
        <v>0</v>
      </c>
      <c r="T213" t="s">
        <v>93</v>
      </c>
      <c r="U213" t="b">
        <v>0</v>
      </c>
      <c r="V213" t="s">
        <v>94</v>
      </c>
      <c r="W213" s="1">
        <v>44867.52679398148</v>
      </c>
      <c r="X213">
        <v>22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 t="s">
        <v>95</v>
      </c>
      <c r="AI213" s="1">
        <v>44867.538738425923</v>
      </c>
      <c r="AJ213">
        <v>12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 t="s">
        <v>93</v>
      </c>
      <c r="AU213" t="s">
        <v>93</v>
      </c>
      <c r="AV213" t="s">
        <v>93</v>
      </c>
      <c r="AW213" t="s">
        <v>93</v>
      </c>
      <c r="AX213" t="s">
        <v>93</v>
      </c>
      <c r="AY213" t="s">
        <v>93</v>
      </c>
      <c r="AZ213" t="s">
        <v>93</v>
      </c>
      <c r="BA213" t="s">
        <v>93</v>
      </c>
      <c r="BB213" t="s">
        <v>93</v>
      </c>
      <c r="BC213" t="s">
        <v>93</v>
      </c>
      <c r="BD213" t="s">
        <v>93</v>
      </c>
      <c r="BE213" t="s">
        <v>93</v>
      </c>
      <c r="BF213" t="s">
        <v>556</v>
      </c>
      <c r="BG213">
        <v>20</v>
      </c>
      <c r="BH213" t="s">
        <v>97</v>
      </c>
    </row>
    <row r="214" spans="1:60">
      <c r="A214" t="s">
        <v>578</v>
      </c>
      <c r="B214" t="s">
        <v>85</v>
      </c>
      <c r="C214" t="s">
        <v>576</v>
      </c>
      <c r="D214" t="s">
        <v>87</v>
      </c>
      <c r="E214" s="2">
        <f>HYPERLINK("capsilon://?command=openfolder&amp;siteaddress=fidelity.emaiq-na2.net&amp;folderid=FX533520C5-9DD0-9767-6269-8CD311FA02CE","FX22107")</f>
        <v>0</v>
      </c>
      <c r="F214" t="s">
        <v>19</v>
      </c>
      <c r="G214" t="s">
        <v>19</v>
      </c>
      <c r="H214" t="s">
        <v>88</v>
      </c>
      <c r="I214" t="s">
        <v>579</v>
      </c>
      <c r="J214">
        <v>0</v>
      </c>
      <c r="K214" t="s">
        <v>90</v>
      </c>
      <c r="L214" t="s">
        <v>91</v>
      </c>
      <c r="M214" t="s">
        <v>92</v>
      </c>
      <c r="N214">
        <v>2</v>
      </c>
      <c r="O214" s="1">
        <v>44867.556064814817</v>
      </c>
      <c r="P214" s="1">
        <v>44867.562881944446</v>
      </c>
      <c r="Q214">
        <v>521</v>
      </c>
      <c r="R214">
        <v>68</v>
      </c>
      <c r="S214" t="b">
        <v>0</v>
      </c>
      <c r="T214" t="s">
        <v>93</v>
      </c>
      <c r="U214" t="b">
        <v>0</v>
      </c>
      <c r="V214" t="s">
        <v>94</v>
      </c>
      <c r="W214" s="1">
        <v>44867.561747685184</v>
      </c>
      <c r="X214">
        <v>21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95</v>
      </c>
      <c r="AI214" s="1">
        <v>44867.562881944446</v>
      </c>
      <c r="AJ214">
        <v>47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 t="s">
        <v>93</v>
      </c>
      <c r="AU214" t="s">
        <v>93</v>
      </c>
      <c r="AV214" t="s">
        <v>93</v>
      </c>
      <c r="AW214" t="s">
        <v>93</v>
      </c>
      <c r="AX214" t="s">
        <v>93</v>
      </c>
      <c r="AY214" t="s">
        <v>93</v>
      </c>
      <c r="AZ214" t="s">
        <v>93</v>
      </c>
      <c r="BA214" t="s">
        <v>93</v>
      </c>
      <c r="BB214" t="s">
        <v>93</v>
      </c>
      <c r="BC214" t="s">
        <v>93</v>
      </c>
      <c r="BD214" t="s">
        <v>93</v>
      </c>
      <c r="BE214" t="s">
        <v>93</v>
      </c>
      <c r="BF214" t="s">
        <v>556</v>
      </c>
      <c r="BG214">
        <v>9</v>
      </c>
      <c r="BH214" t="s">
        <v>97</v>
      </c>
    </row>
    <row r="215" spans="1:60">
      <c r="A215" t="s">
        <v>580</v>
      </c>
      <c r="B215" t="s">
        <v>85</v>
      </c>
      <c r="C215" t="s">
        <v>576</v>
      </c>
      <c r="D215" t="s">
        <v>87</v>
      </c>
      <c r="E215" s="2">
        <f>HYPERLINK("capsilon://?command=openfolder&amp;siteaddress=fidelity.emaiq-na2.net&amp;folderid=FX533520C5-9DD0-9767-6269-8CD311FA02CE","FX22107")</f>
        <v>0</v>
      </c>
      <c r="F215" t="s">
        <v>19</v>
      </c>
      <c r="G215" t="s">
        <v>19</v>
      </c>
      <c r="H215" t="s">
        <v>88</v>
      </c>
      <c r="I215" t="s">
        <v>581</v>
      </c>
      <c r="J215">
        <v>0</v>
      </c>
      <c r="K215" t="s">
        <v>90</v>
      </c>
      <c r="L215" t="s">
        <v>91</v>
      </c>
      <c r="M215" t="s">
        <v>92</v>
      </c>
      <c r="N215">
        <v>2</v>
      </c>
      <c r="O215" s="1">
        <v>44867.556180555555</v>
      </c>
      <c r="P215" s="1">
        <v>44867.563009259262</v>
      </c>
      <c r="Q215">
        <v>563</v>
      </c>
      <c r="R215">
        <v>27</v>
      </c>
      <c r="S215" t="b">
        <v>0</v>
      </c>
      <c r="T215" t="s">
        <v>93</v>
      </c>
      <c r="U215" t="b">
        <v>0</v>
      </c>
      <c r="V215" t="s">
        <v>94</v>
      </c>
      <c r="W215" s="1">
        <v>44867.561956018515</v>
      </c>
      <c r="X215">
        <v>17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95</v>
      </c>
      <c r="AI215" s="1">
        <v>44867.563009259262</v>
      </c>
      <c r="AJ215">
        <v>10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 t="s">
        <v>93</v>
      </c>
      <c r="AU215" t="s">
        <v>93</v>
      </c>
      <c r="AV215" t="s">
        <v>93</v>
      </c>
      <c r="AW215" t="s">
        <v>93</v>
      </c>
      <c r="AX215" t="s">
        <v>93</v>
      </c>
      <c r="AY215" t="s">
        <v>93</v>
      </c>
      <c r="AZ215" t="s">
        <v>93</v>
      </c>
      <c r="BA215" t="s">
        <v>93</v>
      </c>
      <c r="BB215" t="s">
        <v>93</v>
      </c>
      <c r="BC215" t="s">
        <v>93</v>
      </c>
      <c r="BD215" t="s">
        <v>93</v>
      </c>
      <c r="BE215" t="s">
        <v>93</v>
      </c>
      <c r="BF215" t="s">
        <v>556</v>
      </c>
      <c r="BG215">
        <v>9</v>
      </c>
      <c r="BH215" t="s">
        <v>97</v>
      </c>
    </row>
    <row r="216" spans="1:60">
      <c r="A216" t="s">
        <v>582</v>
      </c>
      <c r="B216" t="s">
        <v>85</v>
      </c>
      <c r="C216" t="s">
        <v>459</v>
      </c>
      <c r="D216" t="s">
        <v>87</v>
      </c>
      <c r="E216" s="2">
        <f>HYPERLINK("capsilon://?command=openfolder&amp;siteaddress=fidelity.emaiq-na2.net&amp;folderid=FX7E350F47-F1E3-91E7-4879-C15DC952B3BA","FX221053")</f>
        <v>0</v>
      </c>
      <c r="F216" t="s">
        <v>19</v>
      </c>
      <c r="G216" t="s">
        <v>19</v>
      </c>
      <c r="H216" t="s">
        <v>88</v>
      </c>
      <c r="I216" t="s">
        <v>583</v>
      </c>
      <c r="J216">
        <v>21</v>
      </c>
      <c r="K216" t="s">
        <v>90</v>
      </c>
      <c r="L216" t="s">
        <v>91</v>
      </c>
      <c r="M216" t="s">
        <v>92</v>
      </c>
      <c r="N216">
        <v>2</v>
      </c>
      <c r="O216" s="1">
        <v>44867.658275462964</v>
      </c>
      <c r="P216" s="1">
        <v>44867.677210648151</v>
      </c>
      <c r="Q216">
        <v>460</v>
      </c>
      <c r="R216">
        <v>1176</v>
      </c>
      <c r="S216" t="b">
        <v>0</v>
      </c>
      <c r="T216" t="s">
        <v>93</v>
      </c>
      <c r="U216" t="b">
        <v>0</v>
      </c>
      <c r="V216" t="s">
        <v>94</v>
      </c>
      <c r="W216" s="1">
        <v>44867.672280092593</v>
      </c>
      <c r="X216">
        <v>935</v>
      </c>
      <c r="Y216">
        <v>19</v>
      </c>
      <c r="Z216">
        <v>0</v>
      </c>
      <c r="AA216">
        <v>19</v>
      </c>
      <c r="AB216">
        <v>0</v>
      </c>
      <c r="AC216">
        <v>12</v>
      </c>
      <c r="AD216">
        <v>2</v>
      </c>
      <c r="AE216">
        <v>0</v>
      </c>
      <c r="AF216">
        <v>0</v>
      </c>
      <c r="AG216">
        <v>0</v>
      </c>
      <c r="AH216" t="s">
        <v>95</v>
      </c>
      <c r="AI216" s="1">
        <v>44867.677210648151</v>
      </c>
      <c r="AJ216">
        <v>241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1</v>
      </c>
      <c r="AQ216">
        <v>0</v>
      </c>
      <c r="AR216">
        <v>0</v>
      </c>
      <c r="AS216">
        <v>0</v>
      </c>
      <c r="AT216" t="s">
        <v>93</v>
      </c>
      <c r="AU216" t="s">
        <v>93</v>
      </c>
      <c r="AV216" t="s">
        <v>93</v>
      </c>
      <c r="AW216" t="s">
        <v>93</v>
      </c>
      <c r="AX216" t="s">
        <v>93</v>
      </c>
      <c r="AY216" t="s">
        <v>93</v>
      </c>
      <c r="AZ216" t="s">
        <v>93</v>
      </c>
      <c r="BA216" t="s">
        <v>93</v>
      </c>
      <c r="BB216" t="s">
        <v>93</v>
      </c>
      <c r="BC216" t="s">
        <v>93</v>
      </c>
      <c r="BD216" t="s">
        <v>93</v>
      </c>
      <c r="BE216" t="s">
        <v>93</v>
      </c>
      <c r="BF216" t="s">
        <v>556</v>
      </c>
      <c r="BG216">
        <v>27</v>
      </c>
      <c r="BH216" t="s">
        <v>97</v>
      </c>
    </row>
    <row r="217" spans="1:60">
      <c r="A217" t="s">
        <v>584</v>
      </c>
      <c r="B217" t="s">
        <v>85</v>
      </c>
      <c r="C217" t="s">
        <v>585</v>
      </c>
      <c r="D217" t="s">
        <v>87</v>
      </c>
      <c r="E217" s="2">
        <f>HYPERLINK("capsilon://?command=openfolder&amp;siteaddress=fidelity.emaiq-na2.net&amp;folderid=FX99220544-9FB8-6EBF-7F8A-5B4AFD6FF301","FX221043")</f>
        <v>0</v>
      </c>
      <c r="F217" t="s">
        <v>19</v>
      </c>
      <c r="G217" t="s">
        <v>19</v>
      </c>
      <c r="H217" t="s">
        <v>88</v>
      </c>
      <c r="I217" t="s">
        <v>586</v>
      </c>
      <c r="J217">
        <v>28</v>
      </c>
      <c r="K217" t="s">
        <v>90</v>
      </c>
      <c r="L217" t="s">
        <v>91</v>
      </c>
      <c r="M217" t="s">
        <v>92</v>
      </c>
      <c r="N217">
        <v>2</v>
      </c>
      <c r="O217" s="1">
        <v>44867.663055555553</v>
      </c>
      <c r="P217" s="1">
        <v>44867.678506944445</v>
      </c>
      <c r="Q217">
        <v>1153</v>
      </c>
      <c r="R217">
        <v>182</v>
      </c>
      <c r="S217" t="b">
        <v>0</v>
      </c>
      <c r="T217" t="s">
        <v>93</v>
      </c>
      <c r="U217" t="b">
        <v>0</v>
      </c>
      <c r="V217" t="s">
        <v>94</v>
      </c>
      <c r="W217" s="1">
        <v>44867.673101851855</v>
      </c>
      <c r="X217">
        <v>70</v>
      </c>
      <c r="Y217">
        <v>21</v>
      </c>
      <c r="Z217">
        <v>0</v>
      </c>
      <c r="AA217">
        <v>21</v>
      </c>
      <c r="AB217">
        <v>0</v>
      </c>
      <c r="AC217">
        <v>2</v>
      </c>
      <c r="AD217">
        <v>7</v>
      </c>
      <c r="AE217">
        <v>0</v>
      </c>
      <c r="AF217">
        <v>0</v>
      </c>
      <c r="AG217">
        <v>0</v>
      </c>
      <c r="AH217" t="s">
        <v>95</v>
      </c>
      <c r="AI217" s="1">
        <v>44867.678506944445</v>
      </c>
      <c r="AJ217">
        <v>112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93</v>
      </c>
      <c r="AU217" t="s">
        <v>93</v>
      </c>
      <c r="AV217" t="s">
        <v>93</v>
      </c>
      <c r="AW217" t="s">
        <v>93</v>
      </c>
      <c r="AX217" t="s">
        <v>93</v>
      </c>
      <c r="AY217" t="s">
        <v>93</v>
      </c>
      <c r="AZ217" t="s">
        <v>93</v>
      </c>
      <c r="BA217" t="s">
        <v>93</v>
      </c>
      <c r="BB217" t="s">
        <v>93</v>
      </c>
      <c r="BC217" t="s">
        <v>93</v>
      </c>
      <c r="BD217" t="s">
        <v>93</v>
      </c>
      <c r="BE217" t="s">
        <v>93</v>
      </c>
      <c r="BF217" t="s">
        <v>556</v>
      </c>
      <c r="BG217">
        <v>22</v>
      </c>
      <c r="BH217" t="s">
        <v>97</v>
      </c>
    </row>
    <row r="218" spans="1:60">
      <c r="A218" t="s">
        <v>587</v>
      </c>
      <c r="B218" t="s">
        <v>85</v>
      </c>
      <c r="C218" t="s">
        <v>585</v>
      </c>
      <c r="D218" t="s">
        <v>87</v>
      </c>
      <c r="E218" s="2">
        <f>HYPERLINK("capsilon://?command=openfolder&amp;siteaddress=fidelity.emaiq-na2.net&amp;folderid=FX99220544-9FB8-6EBF-7F8A-5B4AFD6FF301","FX221043")</f>
        <v>0</v>
      </c>
      <c r="F218" t="s">
        <v>19</v>
      </c>
      <c r="G218" t="s">
        <v>19</v>
      </c>
      <c r="H218" t="s">
        <v>88</v>
      </c>
      <c r="I218" t="s">
        <v>588</v>
      </c>
      <c r="J218">
        <v>110</v>
      </c>
      <c r="K218" t="s">
        <v>90</v>
      </c>
      <c r="L218" t="s">
        <v>91</v>
      </c>
      <c r="M218" t="s">
        <v>92</v>
      </c>
      <c r="N218">
        <v>2</v>
      </c>
      <c r="O218" s="1">
        <v>44867.663773148146</v>
      </c>
      <c r="P218" s="1">
        <v>44867.680648148147</v>
      </c>
      <c r="Q218">
        <v>1177</v>
      </c>
      <c r="R218">
        <v>281</v>
      </c>
      <c r="S218" t="b">
        <v>0</v>
      </c>
      <c r="T218" t="s">
        <v>93</v>
      </c>
      <c r="U218" t="b">
        <v>0</v>
      </c>
      <c r="V218" t="s">
        <v>94</v>
      </c>
      <c r="W218" s="1">
        <v>44867.67392361111</v>
      </c>
      <c r="X218">
        <v>70</v>
      </c>
      <c r="Y218">
        <v>105</v>
      </c>
      <c r="Z218">
        <v>0</v>
      </c>
      <c r="AA218">
        <v>105</v>
      </c>
      <c r="AB218">
        <v>0</v>
      </c>
      <c r="AC218">
        <v>2</v>
      </c>
      <c r="AD218">
        <v>5</v>
      </c>
      <c r="AE218">
        <v>0</v>
      </c>
      <c r="AF218">
        <v>0</v>
      </c>
      <c r="AG218">
        <v>0</v>
      </c>
      <c r="AH218" t="s">
        <v>95</v>
      </c>
      <c r="AI218" s="1">
        <v>44867.680648148147</v>
      </c>
      <c r="AJ218">
        <v>184</v>
      </c>
      <c r="AK218">
        <v>1</v>
      </c>
      <c r="AL218">
        <v>0</v>
      </c>
      <c r="AM218">
        <v>1</v>
      </c>
      <c r="AN218">
        <v>0</v>
      </c>
      <c r="AO218">
        <v>1</v>
      </c>
      <c r="AP218">
        <v>4</v>
      </c>
      <c r="AQ218">
        <v>0</v>
      </c>
      <c r="AR218">
        <v>0</v>
      </c>
      <c r="AS218">
        <v>0</v>
      </c>
      <c r="AT218" t="s">
        <v>93</v>
      </c>
      <c r="AU218" t="s">
        <v>93</v>
      </c>
      <c r="AV218" t="s">
        <v>93</v>
      </c>
      <c r="AW218" t="s">
        <v>93</v>
      </c>
      <c r="AX218" t="s">
        <v>93</v>
      </c>
      <c r="AY218" t="s">
        <v>93</v>
      </c>
      <c r="AZ218" t="s">
        <v>93</v>
      </c>
      <c r="BA218" t="s">
        <v>93</v>
      </c>
      <c r="BB218" t="s">
        <v>93</v>
      </c>
      <c r="BC218" t="s">
        <v>93</v>
      </c>
      <c r="BD218" t="s">
        <v>93</v>
      </c>
      <c r="BE218" t="s">
        <v>93</v>
      </c>
      <c r="BF218" t="s">
        <v>556</v>
      </c>
      <c r="BG218">
        <v>24</v>
      </c>
      <c r="BH218" t="s">
        <v>97</v>
      </c>
    </row>
    <row r="219" spans="1:60">
      <c r="A219" t="s">
        <v>589</v>
      </c>
      <c r="B219" t="s">
        <v>85</v>
      </c>
      <c r="C219" t="s">
        <v>348</v>
      </c>
      <c r="D219" t="s">
        <v>87</v>
      </c>
      <c r="E219" s="2">
        <f>HYPERLINK("capsilon://?command=openfolder&amp;siteaddress=fidelity.emaiq-na2.net&amp;folderid=FXA3158F3F-C41B-3792-8269-8D9EAA8A6185","FX221056")</f>
        <v>0</v>
      </c>
      <c r="F219" t="s">
        <v>19</v>
      </c>
      <c r="G219" t="s">
        <v>19</v>
      </c>
      <c r="H219" t="s">
        <v>88</v>
      </c>
      <c r="I219" t="s">
        <v>590</v>
      </c>
      <c r="J219">
        <v>28</v>
      </c>
      <c r="K219" t="s">
        <v>90</v>
      </c>
      <c r="L219" t="s">
        <v>91</v>
      </c>
      <c r="M219" t="s">
        <v>92</v>
      </c>
      <c r="N219">
        <v>2</v>
      </c>
      <c r="O219" s="1">
        <v>44866.424201388887</v>
      </c>
      <c r="P219" s="1">
        <v>44866.437731481485</v>
      </c>
      <c r="Q219">
        <v>1079</v>
      </c>
      <c r="R219">
        <v>90</v>
      </c>
      <c r="S219" t="b">
        <v>0</v>
      </c>
      <c r="T219" t="s">
        <v>93</v>
      </c>
      <c r="U219" t="b">
        <v>0</v>
      </c>
      <c r="V219" t="s">
        <v>119</v>
      </c>
      <c r="W219" s="1">
        <v>44866.435520833336</v>
      </c>
      <c r="X219">
        <v>20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124</v>
      </c>
      <c r="AI219" s="1">
        <v>44866.437731481485</v>
      </c>
      <c r="AJ219">
        <v>70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93</v>
      </c>
      <c r="AU219" t="s">
        <v>93</v>
      </c>
      <c r="AV219" t="s">
        <v>93</v>
      </c>
      <c r="AW219" t="s">
        <v>93</v>
      </c>
      <c r="AX219" t="s">
        <v>93</v>
      </c>
      <c r="AY219" t="s">
        <v>93</v>
      </c>
      <c r="AZ219" t="s">
        <v>93</v>
      </c>
      <c r="BA219" t="s">
        <v>93</v>
      </c>
      <c r="BB219" t="s">
        <v>93</v>
      </c>
      <c r="BC219" t="s">
        <v>93</v>
      </c>
      <c r="BD219" t="s">
        <v>93</v>
      </c>
      <c r="BE219" t="s">
        <v>93</v>
      </c>
      <c r="BF219" t="s">
        <v>120</v>
      </c>
      <c r="BG219">
        <v>19</v>
      </c>
      <c r="BH219" t="s">
        <v>97</v>
      </c>
    </row>
    <row r="220" spans="1:60">
      <c r="A220" t="s">
        <v>591</v>
      </c>
      <c r="B220" t="s">
        <v>85</v>
      </c>
      <c r="C220" t="s">
        <v>585</v>
      </c>
      <c r="D220" t="s">
        <v>87</v>
      </c>
      <c r="E220" s="2">
        <f>HYPERLINK("capsilon://?command=openfolder&amp;siteaddress=fidelity.emaiq-na2.net&amp;folderid=FX99220544-9FB8-6EBF-7F8A-5B4AFD6FF301","FX221043")</f>
        <v>0</v>
      </c>
      <c r="F220" t="s">
        <v>19</v>
      </c>
      <c r="G220" t="s">
        <v>19</v>
      </c>
      <c r="H220" t="s">
        <v>88</v>
      </c>
      <c r="I220" t="s">
        <v>592</v>
      </c>
      <c r="J220">
        <v>52</v>
      </c>
      <c r="K220" t="s">
        <v>90</v>
      </c>
      <c r="L220" t="s">
        <v>91</v>
      </c>
      <c r="M220" t="s">
        <v>92</v>
      </c>
      <c r="N220">
        <v>2</v>
      </c>
      <c r="O220" s="1">
        <v>44867.66443287037</v>
      </c>
      <c r="P220" s="1">
        <v>44867.68105324074</v>
      </c>
      <c r="Q220">
        <v>1298</v>
      </c>
      <c r="R220">
        <v>138</v>
      </c>
      <c r="S220" t="b">
        <v>0</v>
      </c>
      <c r="T220" t="s">
        <v>93</v>
      </c>
      <c r="U220" t="b">
        <v>0</v>
      </c>
      <c r="V220" t="s">
        <v>94</v>
      </c>
      <c r="W220" s="1">
        <v>44867.675127314818</v>
      </c>
      <c r="X220">
        <v>104</v>
      </c>
      <c r="Y220">
        <v>0</v>
      </c>
      <c r="Z220">
        <v>0</v>
      </c>
      <c r="AA220">
        <v>0</v>
      </c>
      <c r="AB220">
        <v>47</v>
      </c>
      <c r="AC220">
        <v>0</v>
      </c>
      <c r="AD220">
        <v>52</v>
      </c>
      <c r="AE220">
        <v>0</v>
      </c>
      <c r="AF220">
        <v>0</v>
      </c>
      <c r="AG220">
        <v>0</v>
      </c>
      <c r="AH220" t="s">
        <v>95</v>
      </c>
      <c r="AI220" s="1">
        <v>44867.68105324074</v>
      </c>
      <c r="AJ220">
        <v>34</v>
      </c>
      <c r="AK220">
        <v>0</v>
      </c>
      <c r="AL220">
        <v>0</v>
      </c>
      <c r="AM220">
        <v>0</v>
      </c>
      <c r="AN220">
        <v>47</v>
      </c>
      <c r="AO220">
        <v>0</v>
      </c>
      <c r="AP220">
        <v>52</v>
      </c>
      <c r="AQ220">
        <v>0</v>
      </c>
      <c r="AR220">
        <v>0</v>
      </c>
      <c r="AS220">
        <v>0</v>
      </c>
      <c r="AT220" t="s">
        <v>93</v>
      </c>
      <c r="AU220" t="s">
        <v>93</v>
      </c>
      <c r="AV220" t="s">
        <v>93</v>
      </c>
      <c r="AW220" t="s">
        <v>93</v>
      </c>
      <c r="AX220" t="s">
        <v>93</v>
      </c>
      <c r="AY220" t="s">
        <v>93</v>
      </c>
      <c r="AZ220" t="s">
        <v>93</v>
      </c>
      <c r="BA220" t="s">
        <v>93</v>
      </c>
      <c r="BB220" t="s">
        <v>93</v>
      </c>
      <c r="BC220" t="s">
        <v>93</v>
      </c>
      <c r="BD220" t="s">
        <v>93</v>
      </c>
      <c r="BE220" t="s">
        <v>93</v>
      </c>
      <c r="BF220" t="s">
        <v>556</v>
      </c>
      <c r="BG220">
        <v>23</v>
      </c>
      <c r="BH220" t="s">
        <v>97</v>
      </c>
    </row>
    <row r="221" spans="1:60">
      <c r="A221" t="s">
        <v>593</v>
      </c>
      <c r="B221" t="s">
        <v>85</v>
      </c>
      <c r="C221" t="s">
        <v>594</v>
      </c>
      <c r="D221" t="s">
        <v>87</v>
      </c>
      <c r="E221" s="2">
        <f>HYPERLINK("capsilon://?command=openfolder&amp;siteaddress=fidelity.emaiq-na2.net&amp;folderid=FX329825FE-C783-ECC7-3797-5DE5707D8F41","FX221024")</f>
        <v>0</v>
      </c>
      <c r="F221" t="s">
        <v>19</v>
      </c>
      <c r="G221" t="s">
        <v>19</v>
      </c>
      <c r="H221" t="s">
        <v>88</v>
      </c>
      <c r="I221" t="s">
        <v>595</v>
      </c>
      <c r="J221">
        <v>0</v>
      </c>
      <c r="K221" t="s">
        <v>90</v>
      </c>
      <c r="L221" t="s">
        <v>91</v>
      </c>
      <c r="M221" t="s">
        <v>92</v>
      </c>
      <c r="N221">
        <v>2</v>
      </c>
      <c r="O221" s="1">
        <v>44868.445219907408</v>
      </c>
      <c r="P221" s="1">
        <v>44868.464571759258</v>
      </c>
      <c r="Q221">
        <v>1646</v>
      </c>
      <c r="R221">
        <v>26</v>
      </c>
      <c r="S221" t="b">
        <v>0</v>
      </c>
      <c r="T221" t="s">
        <v>93</v>
      </c>
      <c r="U221" t="b">
        <v>0</v>
      </c>
      <c r="V221" t="s">
        <v>119</v>
      </c>
      <c r="W221" s="1">
        <v>44868.461192129631</v>
      </c>
      <c r="X221">
        <v>16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124</v>
      </c>
      <c r="AI221" s="1">
        <v>44868.464571759258</v>
      </c>
      <c r="AJ221">
        <v>10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 t="s">
        <v>93</v>
      </c>
      <c r="AU221" t="s">
        <v>93</v>
      </c>
      <c r="AV221" t="s">
        <v>93</v>
      </c>
      <c r="AW221" t="s">
        <v>93</v>
      </c>
      <c r="AX221" t="s">
        <v>93</v>
      </c>
      <c r="AY221" t="s">
        <v>93</v>
      </c>
      <c r="AZ221" t="s">
        <v>93</v>
      </c>
      <c r="BA221" t="s">
        <v>93</v>
      </c>
      <c r="BB221" t="s">
        <v>93</v>
      </c>
      <c r="BC221" t="s">
        <v>93</v>
      </c>
      <c r="BD221" t="s">
        <v>93</v>
      </c>
      <c r="BE221" t="s">
        <v>93</v>
      </c>
      <c r="BF221" t="s">
        <v>596</v>
      </c>
      <c r="BG221">
        <v>27</v>
      </c>
      <c r="BH221" t="s">
        <v>97</v>
      </c>
    </row>
    <row r="222" spans="1:60">
      <c r="A222" t="s">
        <v>597</v>
      </c>
      <c r="B222" t="s">
        <v>85</v>
      </c>
      <c r="C222" t="s">
        <v>199</v>
      </c>
      <c r="D222" t="s">
        <v>87</v>
      </c>
      <c r="E222" s="2">
        <f>HYPERLINK("capsilon://?command=openfolder&amp;siteaddress=fidelity.emaiq-na2.net&amp;folderid=FX29726E97-A980-5555-9FDA-81B77BD52FDC","FX22118")</f>
        <v>0</v>
      </c>
      <c r="F222" t="s">
        <v>19</v>
      </c>
      <c r="G222" t="s">
        <v>19</v>
      </c>
      <c r="H222" t="s">
        <v>88</v>
      </c>
      <c r="I222" t="s">
        <v>598</v>
      </c>
      <c r="J222">
        <v>21</v>
      </c>
      <c r="K222" t="s">
        <v>90</v>
      </c>
      <c r="L222" t="s">
        <v>91</v>
      </c>
      <c r="M222" t="s">
        <v>92</v>
      </c>
      <c r="N222">
        <v>2</v>
      </c>
      <c r="O222" s="1">
        <v>44868.49795138889</v>
      </c>
      <c r="P222" s="1">
        <v>44868.530694444446</v>
      </c>
      <c r="Q222">
        <v>1865</v>
      </c>
      <c r="R222">
        <v>964</v>
      </c>
      <c r="S222" t="b">
        <v>0</v>
      </c>
      <c r="T222" t="s">
        <v>93</v>
      </c>
      <c r="U222" t="b">
        <v>0</v>
      </c>
      <c r="V222" t="s">
        <v>94</v>
      </c>
      <c r="W222" s="1">
        <v>44868.507418981484</v>
      </c>
      <c r="X222">
        <v>749</v>
      </c>
      <c r="Y222">
        <v>16</v>
      </c>
      <c r="Z222">
        <v>0</v>
      </c>
      <c r="AA222">
        <v>16</v>
      </c>
      <c r="AB222">
        <v>0</v>
      </c>
      <c r="AC222">
        <v>10</v>
      </c>
      <c r="AD222">
        <v>5</v>
      </c>
      <c r="AE222">
        <v>0</v>
      </c>
      <c r="AF222">
        <v>0</v>
      </c>
      <c r="AG222">
        <v>0</v>
      </c>
      <c r="AH222" t="s">
        <v>95</v>
      </c>
      <c r="AI222" s="1">
        <v>44868.530694444446</v>
      </c>
      <c r="AJ222">
        <v>59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>
        <v>0</v>
      </c>
      <c r="AR222">
        <v>0</v>
      </c>
      <c r="AS222">
        <v>0</v>
      </c>
      <c r="AT222" t="s">
        <v>93</v>
      </c>
      <c r="AU222" t="s">
        <v>93</v>
      </c>
      <c r="AV222" t="s">
        <v>93</v>
      </c>
      <c r="AW222" t="s">
        <v>93</v>
      </c>
      <c r="AX222" t="s">
        <v>93</v>
      </c>
      <c r="AY222" t="s">
        <v>93</v>
      </c>
      <c r="AZ222" t="s">
        <v>93</v>
      </c>
      <c r="BA222" t="s">
        <v>93</v>
      </c>
      <c r="BB222" t="s">
        <v>93</v>
      </c>
      <c r="BC222" t="s">
        <v>93</v>
      </c>
      <c r="BD222" t="s">
        <v>93</v>
      </c>
      <c r="BE222" t="s">
        <v>93</v>
      </c>
      <c r="BF222" t="s">
        <v>596</v>
      </c>
      <c r="BG222">
        <v>47</v>
      </c>
      <c r="BH222" t="s">
        <v>97</v>
      </c>
    </row>
    <row r="223" spans="1:60">
      <c r="A223" t="s">
        <v>599</v>
      </c>
      <c r="B223" t="s">
        <v>85</v>
      </c>
      <c r="C223" t="s">
        <v>348</v>
      </c>
      <c r="D223" t="s">
        <v>87</v>
      </c>
      <c r="E223" s="2">
        <f>HYPERLINK("capsilon://?command=openfolder&amp;siteaddress=fidelity.emaiq-na2.net&amp;folderid=FXA3158F3F-C41B-3792-8269-8D9EAA8A6185","FX221056")</f>
        <v>0</v>
      </c>
      <c r="F223" t="s">
        <v>19</v>
      </c>
      <c r="G223" t="s">
        <v>19</v>
      </c>
      <c r="H223" t="s">
        <v>88</v>
      </c>
      <c r="I223" t="s">
        <v>600</v>
      </c>
      <c r="J223">
        <v>73</v>
      </c>
      <c r="K223" t="s">
        <v>90</v>
      </c>
      <c r="L223" t="s">
        <v>91</v>
      </c>
      <c r="M223" t="s">
        <v>92</v>
      </c>
      <c r="N223">
        <v>2</v>
      </c>
      <c r="O223" s="1">
        <v>44866.42423611111</v>
      </c>
      <c r="P223" s="1">
        <v>44866.440659722219</v>
      </c>
      <c r="Q223">
        <v>1075</v>
      </c>
      <c r="R223">
        <v>344</v>
      </c>
      <c r="S223" t="b">
        <v>0</v>
      </c>
      <c r="T223" t="s">
        <v>93</v>
      </c>
      <c r="U223" t="b">
        <v>0</v>
      </c>
      <c r="V223" t="s">
        <v>119</v>
      </c>
      <c r="W223" s="1">
        <v>44866.436597222222</v>
      </c>
      <c r="X223">
        <v>92</v>
      </c>
      <c r="Y223">
        <v>65</v>
      </c>
      <c r="Z223">
        <v>0</v>
      </c>
      <c r="AA223">
        <v>65</v>
      </c>
      <c r="AB223">
        <v>0</v>
      </c>
      <c r="AC223">
        <v>1</v>
      </c>
      <c r="AD223">
        <v>8</v>
      </c>
      <c r="AE223">
        <v>0</v>
      </c>
      <c r="AF223">
        <v>0</v>
      </c>
      <c r="AG223">
        <v>0</v>
      </c>
      <c r="AH223" t="s">
        <v>124</v>
      </c>
      <c r="AI223" s="1">
        <v>44866.440659722219</v>
      </c>
      <c r="AJ223">
        <v>252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6</v>
      </c>
      <c r="AQ223">
        <v>0</v>
      </c>
      <c r="AR223">
        <v>0</v>
      </c>
      <c r="AS223">
        <v>0</v>
      </c>
      <c r="AT223" t="s">
        <v>93</v>
      </c>
      <c r="AU223" t="s">
        <v>93</v>
      </c>
      <c r="AV223" t="s">
        <v>93</v>
      </c>
      <c r="AW223" t="s">
        <v>93</v>
      </c>
      <c r="AX223" t="s">
        <v>93</v>
      </c>
      <c r="AY223" t="s">
        <v>93</v>
      </c>
      <c r="AZ223" t="s">
        <v>93</v>
      </c>
      <c r="BA223" t="s">
        <v>93</v>
      </c>
      <c r="BB223" t="s">
        <v>93</v>
      </c>
      <c r="BC223" t="s">
        <v>93</v>
      </c>
      <c r="BD223" t="s">
        <v>93</v>
      </c>
      <c r="BE223" t="s">
        <v>93</v>
      </c>
      <c r="BF223" t="s">
        <v>120</v>
      </c>
      <c r="BG223">
        <v>23</v>
      </c>
      <c r="BH223" t="s">
        <v>97</v>
      </c>
    </row>
    <row r="224" spans="1:60">
      <c r="A224" t="s">
        <v>601</v>
      </c>
      <c r="B224" t="s">
        <v>85</v>
      </c>
      <c r="C224" t="s">
        <v>602</v>
      </c>
      <c r="D224" t="s">
        <v>87</v>
      </c>
      <c r="E224" s="2">
        <f>HYPERLINK("capsilon://?command=openfolder&amp;siteaddress=fidelity.emaiq-na2.net&amp;folderid=FX5263DF5F-C5C2-825D-7977-617F1AF1876C","FX22116")</f>
        <v>0</v>
      </c>
      <c r="F224" t="s">
        <v>19</v>
      </c>
      <c r="G224" t="s">
        <v>19</v>
      </c>
      <c r="H224" t="s">
        <v>88</v>
      </c>
      <c r="I224" t="s">
        <v>603</v>
      </c>
      <c r="J224">
        <v>94</v>
      </c>
      <c r="K224" t="s">
        <v>90</v>
      </c>
      <c r="L224" t="s">
        <v>91</v>
      </c>
      <c r="M224" t="s">
        <v>92</v>
      </c>
      <c r="N224">
        <v>2</v>
      </c>
      <c r="O224" s="1">
        <v>44868.568101851852</v>
      </c>
      <c r="P224" s="1">
        <v>44868.654583333337</v>
      </c>
      <c r="Q224">
        <v>7031</v>
      </c>
      <c r="R224">
        <v>441</v>
      </c>
      <c r="S224" t="b">
        <v>0</v>
      </c>
      <c r="T224" t="s">
        <v>93</v>
      </c>
      <c r="U224" t="b">
        <v>0</v>
      </c>
      <c r="V224" t="s">
        <v>94</v>
      </c>
      <c r="W224" s="1">
        <v>44868.602858796294</v>
      </c>
      <c r="X224">
        <v>333</v>
      </c>
      <c r="Y224">
        <v>36</v>
      </c>
      <c r="Z224">
        <v>0</v>
      </c>
      <c r="AA224">
        <v>36</v>
      </c>
      <c r="AB224">
        <v>48</v>
      </c>
      <c r="AC224">
        <v>0</v>
      </c>
      <c r="AD224">
        <v>58</v>
      </c>
      <c r="AE224">
        <v>0</v>
      </c>
      <c r="AF224">
        <v>0</v>
      </c>
      <c r="AG224">
        <v>0</v>
      </c>
      <c r="AH224" t="s">
        <v>95</v>
      </c>
      <c r="AI224" s="1">
        <v>44868.654583333337</v>
      </c>
      <c r="AJ224">
        <v>108</v>
      </c>
      <c r="AK224">
        <v>0</v>
      </c>
      <c r="AL224">
        <v>0</v>
      </c>
      <c r="AM224">
        <v>0</v>
      </c>
      <c r="AN224">
        <v>48</v>
      </c>
      <c r="AO224">
        <v>0</v>
      </c>
      <c r="AP224">
        <v>58</v>
      </c>
      <c r="AQ224">
        <v>0</v>
      </c>
      <c r="AR224">
        <v>0</v>
      </c>
      <c r="AS224">
        <v>0</v>
      </c>
      <c r="AT224" t="s">
        <v>93</v>
      </c>
      <c r="AU224" t="s">
        <v>93</v>
      </c>
      <c r="AV224" t="s">
        <v>93</v>
      </c>
      <c r="AW224" t="s">
        <v>93</v>
      </c>
      <c r="AX224" t="s">
        <v>93</v>
      </c>
      <c r="AY224" t="s">
        <v>93</v>
      </c>
      <c r="AZ224" t="s">
        <v>93</v>
      </c>
      <c r="BA224" t="s">
        <v>93</v>
      </c>
      <c r="BB224" t="s">
        <v>93</v>
      </c>
      <c r="BC224" t="s">
        <v>93</v>
      </c>
      <c r="BD224" t="s">
        <v>93</v>
      </c>
      <c r="BE224" t="s">
        <v>93</v>
      </c>
      <c r="BF224" t="s">
        <v>596</v>
      </c>
      <c r="BG224">
        <v>124</v>
      </c>
      <c r="BH224" t="s">
        <v>97</v>
      </c>
    </row>
    <row r="225" spans="1:60">
      <c r="A225" t="s">
        <v>604</v>
      </c>
      <c r="B225" t="s">
        <v>85</v>
      </c>
      <c r="C225" t="s">
        <v>199</v>
      </c>
      <c r="D225" t="s">
        <v>87</v>
      </c>
      <c r="E225" s="2">
        <f>HYPERLINK("capsilon://?command=openfolder&amp;siteaddress=fidelity.emaiq-na2.net&amp;folderid=FX29726E97-A980-5555-9FDA-81B77BD52FDC","FX22118")</f>
        <v>0</v>
      </c>
      <c r="F225" t="s">
        <v>19</v>
      </c>
      <c r="G225" t="s">
        <v>19</v>
      </c>
      <c r="H225" t="s">
        <v>88</v>
      </c>
      <c r="I225" t="s">
        <v>605</v>
      </c>
      <c r="J225">
        <v>28</v>
      </c>
      <c r="K225" t="s">
        <v>90</v>
      </c>
      <c r="L225" t="s">
        <v>91</v>
      </c>
      <c r="M225" t="s">
        <v>92</v>
      </c>
      <c r="N225">
        <v>2</v>
      </c>
      <c r="O225" s="1">
        <v>44868.574895833335</v>
      </c>
      <c r="P225" s="1">
        <v>44868.656261574077</v>
      </c>
      <c r="Q225">
        <v>6827</v>
      </c>
      <c r="R225">
        <v>203</v>
      </c>
      <c r="S225" t="b">
        <v>0</v>
      </c>
      <c r="T225" t="s">
        <v>93</v>
      </c>
      <c r="U225" t="b">
        <v>0</v>
      </c>
      <c r="V225" t="s">
        <v>94</v>
      </c>
      <c r="W225" s="1">
        <v>44868.60355324074</v>
      </c>
      <c r="X225">
        <v>59</v>
      </c>
      <c r="Y225">
        <v>21</v>
      </c>
      <c r="Z225">
        <v>0</v>
      </c>
      <c r="AA225">
        <v>21</v>
      </c>
      <c r="AB225">
        <v>0</v>
      </c>
      <c r="AC225">
        <v>0</v>
      </c>
      <c r="AD225">
        <v>7</v>
      </c>
      <c r="AE225">
        <v>0</v>
      </c>
      <c r="AF225">
        <v>0</v>
      </c>
      <c r="AG225">
        <v>0</v>
      </c>
      <c r="AH225" t="s">
        <v>95</v>
      </c>
      <c r="AI225" s="1">
        <v>44868.656261574077</v>
      </c>
      <c r="AJ225">
        <v>144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93</v>
      </c>
      <c r="AU225" t="s">
        <v>93</v>
      </c>
      <c r="AV225" t="s">
        <v>93</v>
      </c>
      <c r="AW225" t="s">
        <v>93</v>
      </c>
      <c r="AX225" t="s">
        <v>93</v>
      </c>
      <c r="AY225" t="s">
        <v>93</v>
      </c>
      <c r="AZ225" t="s">
        <v>93</v>
      </c>
      <c r="BA225" t="s">
        <v>93</v>
      </c>
      <c r="BB225" t="s">
        <v>93</v>
      </c>
      <c r="BC225" t="s">
        <v>93</v>
      </c>
      <c r="BD225" t="s">
        <v>93</v>
      </c>
      <c r="BE225" t="s">
        <v>93</v>
      </c>
      <c r="BF225" t="s">
        <v>596</v>
      </c>
      <c r="BG225">
        <v>117</v>
      </c>
      <c r="BH225" t="s">
        <v>97</v>
      </c>
    </row>
    <row r="226" spans="1:60">
      <c r="A226" t="s">
        <v>606</v>
      </c>
      <c r="B226" t="s">
        <v>85</v>
      </c>
      <c r="C226" t="s">
        <v>199</v>
      </c>
      <c r="D226" t="s">
        <v>87</v>
      </c>
      <c r="E226" s="2">
        <f>HYPERLINK("capsilon://?command=openfolder&amp;siteaddress=fidelity.emaiq-na2.net&amp;folderid=FX29726E97-A980-5555-9FDA-81B77BD52FDC","FX22118")</f>
        <v>0</v>
      </c>
      <c r="F226" t="s">
        <v>19</v>
      </c>
      <c r="G226" t="s">
        <v>19</v>
      </c>
      <c r="H226" t="s">
        <v>88</v>
      </c>
      <c r="I226" t="s">
        <v>607</v>
      </c>
      <c r="J226">
        <v>28</v>
      </c>
      <c r="K226" t="s">
        <v>90</v>
      </c>
      <c r="L226" t="s">
        <v>91</v>
      </c>
      <c r="M226" t="s">
        <v>92</v>
      </c>
      <c r="N226">
        <v>2</v>
      </c>
      <c r="O226" s="1">
        <v>44868.575104166666</v>
      </c>
      <c r="P226" s="1">
        <v>44868.658587962964</v>
      </c>
      <c r="Q226">
        <v>6949</v>
      </c>
      <c r="R226">
        <v>264</v>
      </c>
      <c r="S226" t="b">
        <v>0</v>
      </c>
      <c r="T226" t="s">
        <v>93</v>
      </c>
      <c r="U226" t="b">
        <v>0</v>
      </c>
      <c r="V226" t="s">
        <v>94</v>
      </c>
      <c r="W226" s="1">
        <v>44868.604305555556</v>
      </c>
      <c r="X226">
        <v>64</v>
      </c>
      <c r="Y226">
        <v>21</v>
      </c>
      <c r="Z226">
        <v>0</v>
      </c>
      <c r="AA226">
        <v>21</v>
      </c>
      <c r="AB226">
        <v>0</v>
      </c>
      <c r="AC226">
        <v>0</v>
      </c>
      <c r="AD226">
        <v>7</v>
      </c>
      <c r="AE226">
        <v>0</v>
      </c>
      <c r="AF226">
        <v>0</v>
      </c>
      <c r="AG226">
        <v>0</v>
      </c>
      <c r="AH226" t="s">
        <v>95</v>
      </c>
      <c r="AI226" s="1">
        <v>44868.658587962964</v>
      </c>
      <c r="AJ226">
        <v>200</v>
      </c>
      <c r="AK226">
        <v>2</v>
      </c>
      <c r="AL226">
        <v>0</v>
      </c>
      <c r="AM226">
        <v>2</v>
      </c>
      <c r="AN226">
        <v>0</v>
      </c>
      <c r="AO226">
        <v>1</v>
      </c>
      <c r="AP226">
        <v>5</v>
      </c>
      <c r="AQ226">
        <v>0</v>
      </c>
      <c r="AR226">
        <v>0</v>
      </c>
      <c r="AS226">
        <v>0</v>
      </c>
      <c r="AT226" t="s">
        <v>93</v>
      </c>
      <c r="AU226" t="s">
        <v>93</v>
      </c>
      <c r="AV226" t="s">
        <v>93</v>
      </c>
      <c r="AW226" t="s">
        <v>93</v>
      </c>
      <c r="AX226" t="s">
        <v>93</v>
      </c>
      <c r="AY226" t="s">
        <v>93</v>
      </c>
      <c r="AZ226" t="s">
        <v>93</v>
      </c>
      <c r="BA226" t="s">
        <v>93</v>
      </c>
      <c r="BB226" t="s">
        <v>93</v>
      </c>
      <c r="BC226" t="s">
        <v>93</v>
      </c>
      <c r="BD226" t="s">
        <v>93</v>
      </c>
      <c r="BE226" t="s">
        <v>93</v>
      </c>
      <c r="BF226" t="s">
        <v>596</v>
      </c>
      <c r="BG226">
        <v>120</v>
      </c>
      <c r="BH226" t="s">
        <v>97</v>
      </c>
    </row>
    <row r="227" spans="1:60">
      <c r="A227" t="s">
        <v>608</v>
      </c>
      <c r="B227" t="s">
        <v>85</v>
      </c>
      <c r="C227" t="s">
        <v>199</v>
      </c>
      <c r="D227" t="s">
        <v>87</v>
      </c>
      <c r="E227" s="2">
        <f>HYPERLINK("capsilon://?command=openfolder&amp;siteaddress=fidelity.emaiq-na2.net&amp;folderid=FX29726E97-A980-5555-9FDA-81B77BD52FDC","FX22118")</f>
        <v>0</v>
      </c>
      <c r="F227" t="s">
        <v>19</v>
      </c>
      <c r="G227" t="s">
        <v>19</v>
      </c>
      <c r="H227" t="s">
        <v>88</v>
      </c>
      <c r="I227" t="s">
        <v>609</v>
      </c>
      <c r="J227">
        <v>185</v>
      </c>
      <c r="K227" t="s">
        <v>90</v>
      </c>
      <c r="L227" t="s">
        <v>91</v>
      </c>
      <c r="M227" t="s">
        <v>92</v>
      </c>
      <c r="N227">
        <v>1</v>
      </c>
      <c r="O227" s="1">
        <v>44868.575706018521</v>
      </c>
      <c r="P227" s="1">
        <v>44868.605486111112</v>
      </c>
      <c r="Q227">
        <v>2472</v>
      </c>
      <c r="R227">
        <v>101</v>
      </c>
      <c r="S227" t="b">
        <v>0</v>
      </c>
      <c r="T227" t="s">
        <v>93</v>
      </c>
      <c r="U227" t="b">
        <v>0</v>
      </c>
      <c r="V227" t="s">
        <v>94</v>
      </c>
      <c r="W227" s="1">
        <v>44868.605486111112</v>
      </c>
      <c r="X227">
        <v>101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185</v>
      </c>
      <c r="AE227">
        <v>180</v>
      </c>
      <c r="AF227">
        <v>0</v>
      </c>
      <c r="AG227">
        <v>2</v>
      </c>
      <c r="AH227" t="s">
        <v>93</v>
      </c>
      <c r="AI227" t="s">
        <v>93</v>
      </c>
      <c r="AJ227" t="s">
        <v>93</v>
      </c>
      <c r="AK227" t="s">
        <v>93</v>
      </c>
      <c r="AL227" t="s">
        <v>93</v>
      </c>
      <c r="AM227" t="s">
        <v>93</v>
      </c>
      <c r="AN227" t="s">
        <v>93</v>
      </c>
      <c r="AO227" t="s">
        <v>93</v>
      </c>
      <c r="AP227" t="s">
        <v>93</v>
      </c>
      <c r="AQ227" t="s">
        <v>93</v>
      </c>
      <c r="AR227" t="s">
        <v>93</v>
      </c>
      <c r="AS227" t="s">
        <v>93</v>
      </c>
      <c r="AT227" t="s">
        <v>93</v>
      </c>
      <c r="AU227" t="s">
        <v>93</v>
      </c>
      <c r="AV227" t="s">
        <v>93</v>
      </c>
      <c r="AW227" t="s">
        <v>93</v>
      </c>
      <c r="AX227" t="s">
        <v>93</v>
      </c>
      <c r="AY227" t="s">
        <v>93</v>
      </c>
      <c r="AZ227" t="s">
        <v>93</v>
      </c>
      <c r="BA227" t="s">
        <v>93</v>
      </c>
      <c r="BB227" t="s">
        <v>93</v>
      </c>
      <c r="BC227" t="s">
        <v>93</v>
      </c>
      <c r="BD227" t="s">
        <v>93</v>
      </c>
      <c r="BE227" t="s">
        <v>93</v>
      </c>
      <c r="BF227" t="s">
        <v>596</v>
      </c>
      <c r="BG227">
        <v>42</v>
      </c>
      <c r="BH227" t="s">
        <v>97</v>
      </c>
    </row>
    <row r="228" spans="1:60">
      <c r="A228" t="s">
        <v>610</v>
      </c>
      <c r="B228" t="s">
        <v>85</v>
      </c>
      <c r="C228" t="s">
        <v>410</v>
      </c>
      <c r="D228" t="s">
        <v>87</v>
      </c>
      <c r="E228" s="2">
        <f>HYPERLINK("capsilon://?command=openfolder&amp;siteaddress=fidelity.emaiq-na2.net&amp;folderid=FXDFE99AAB-8448-AEA4-A34A-490CB520DD30","FX221036")</f>
        <v>0</v>
      </c>
      <c r="F228" t="s">
        <v>19</v>
      </c>
      <c r="G228" t="s">
        <v>19</v>
      </c>
      <c r="H228" t="s">
        <v>88</v>
      </c>
      <c r="I228" t="s">
        <v>611</v>
      </c>
      <c r="J228">
        <v>67</v>
      </c>
      <c r="K228" t="s">
        <v>90</v>
      </c>
      <c r="L228" t="s">
        <v>91</v>
      </c>
      <c r="M228" t="s">
        <v>92</v>
      </c>
      <c r="N228">
        <v>2</v>
      </c>
      <c r="O228" s="1">
        <v>44868.579942129632</v>
      </c>
      <c r="P228" s="1">
        <v>44868.660694444443</v>
      </c>
      <c r="Q228">
        <v>5334</v>
      </c>
      <c r="R228">
        <v>1643</v>
      </c>
      <c r="S228" t="b">
        <v>0</v>
      </c>
      <c r="T228" t="s">
        <v>93</v>
      </c>
      <c r="U228" t="b">
        <v>0</v>
      </c>
      <c r="V228" t="s">
        <v>94</v>
      </c>
      <c r="W228" s="1">
        <v>44868.622407407405</v>
      </c>
      <c r="X228">
        <v>1462</v>
      </c>
      <c r="Y228">
        <v>52</v>
      </c>
      <c r="Z228">
        <v>0</v>
      </c>
      <c r="AA228">
        <v>52</v>
      </c>
      <c r="AB228">
        <v>0</v>
      </c>
      <c r="AC228">
        <v>2</v>
      </c>
      <c r="AD228">
        <v>15</v>
      </c>
      <c r="AE228">
        <v>0</v>
      </c>
      <c r="AF228">
        <v>0</v>
      </c>
      <c r="AG228">
        <v>0</v>
      </c>
      <c r="AH228" t="s">
        <v>95</v>
      </c>
      <c r="AI228" s="1">
        <v>44868.660694444443</v>
      </c>
      <c r="AJ228">
        <v>181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15</v>
      </c>
      <c r="AQ228">
        <v>0</v>
      </c>
      <c r="AR228">
        <v>0</v>
      </c>
      <c r="AS228">
        <v>0</v>
      </c>
      <c r="AT228" t="s">
        <v>93</v>
      </c>
      <c r="AU228" t="s">
        <v>93</v>
      </c>
      <c r="AV228" t="s">
        <v>93</v>
      </c>
      <c r="AW228" t="s">
        <v>93</v>
      </c>
      <c r="AX228" t="s">
        <v>93</v>
      </c>
      <c r="AY228" t="s">
        <v>93</v>
      </c>
      <c r="AZ228" t="s">
        <v>93</v>
      </c>
      <c r="BA228" t="s">
        <v>93</v>
      </c>
      <c r="BB228" t="s">
        <v>93</v>
      </c>
      <c r="BC228" t="s">
        <v>93</v>
      </c>
      <c r="BD228" t="s">
        <v>93</v>
      </c>
      <c r="BE228" t="s">
        <v>93</v>
      </c>
      <c r="BF228" t="s">
        <v>596</v>
      </c>
      <c r="BG228">
        <v>116</v>
      </c>
      <c r="BH228" t="s">
        <v>97</v>
      </c>
    </row>
    <row r="229" spans="1:60">
      <c r="A229" t="s">
        <v>612</v>
      </c>
      <c r="B229" t="s">
        <v>85</v>
      </c>
      <c r="C229" t="s">
        <v>410</v>
      </c>
      <c r="D229" t="s">
        <v>87</v>
      </c>
      <c r="E229" s="2">
        <f>HYPERLINK("capsilon://?command=openfolder&amp;siteaddress=fidelity.emaiq-na2.net&amp;folderid=FXDFE99AAB-8448-AEA4-A34A-490CB520DD30","FX221036")</f>
        <v>0</v>
      </c>
      <c r="F229" t="s">
        <v>19</v>
      </c>
      <c r="G229" t="s">
        <v>19</v>
      </c>
      <c r="H229" t="s">
        <v>88</v>
      </c>
      <c r="I229" t="s">
        <v>613</v>
      </c>
      <c r="J229">
        <v>67</v>
      </c>
      <c r="K229" t="s">
        <v>90</v>
      </c>
      <c r="L229" t="s">
        <v>91</v>
      </c>
      <c r="M229" t="s">
        <v>92</v>
      </c>
      <c r="N229">
        <v>2</v>
      </c>
      <c r="O229" s="1">
        <v>44868.580243055556</v>
      </c>
      <c r="P229" s="1">
        <v>44868.661527777775</v>
      </c>
      <c r="Q229">
        <v>6926</v>
      </c>
      <c r="R229">
        <v>97</v>
      </c>
      <c r="S229" t="b">
        <v>0</v>
      </c>
      <c r="T229" t="s">
        <v>93</v>
      </c>
      <c r="U229" t="b">
        <v>0</v>
      </c>
      <c r="V229" t="s">
        <v>94</v>
      </c>
      <c r="W229" s="1">
        <v>44868.626620370371</v>
      </c>
      <c r="X229">
        <v>26</v>
      </c>
      <c r="Y229">
        <v>0</v>
      </c>
      <c r="Z229">
        <v>0</v>
      </c>
      <c r="AA229">
        <v>0</v>
      </c>
      <c r="AB229">
        <v>52</v>
      </c>
      <c r="AC229">
        <v>0</v>
      </c>
      <c r="AD229">
        <v>67</v>
      </c>
      <c r="AE229">
        <v>0</v>
      </c>
      <c r="AF229">
        <v>0</v>
      </c>
      <c r="AG229">
        <v>0</v>
      </c>
      <c r="AH229" t="s">
        <v>95</v>
      </c>
      <c r="AI229" s="1">
        <v>44868.661527777775</v>
      </c>
      <c r="AJ229">
        <v>71</v>
      </c>
      <c r="AK229">
        <v>0</v>
      </c>
      <c r="AL229">
        <v>0</v>
      </c>
      <c r="AM229">
        <v>0</v>
      </c>
      <c r="AN229">
        <v>52</v>
      </c>
      <c r="AO229">
        <v>0</v>
      </c>
      <c r="AP229">
        <v>67</v>
      </c>
      <c r="AQ229">
        <v>0</v>
      </c>
      <c r="AR229">
        <v>0</v>
      </c>
      <c r="AS229">
        <v>0</v>
      </c>
      <c r="AT229" t="s">
        <v>93</v>
      </c>
      <c r="AU229" t="s">
        <v>93</v>
      </c>
      <c r="AV229" t="s">
        <v>93</v>
      </c>
      <c r="AW229" t="s">
        <v>93</v>
      </c>
      <c r="AX229" t="s">
        <v>93</v>
      </c>
      <c r="AY229" t="s">
        <v>93</v>
      </c>
      <c r="AZ229" t="s">
        <v>93</v>
      </c>
      <c r="BA229" t="s">
        <v>93</v>
      </c>
      <c r="BB229" t="s">
        <v>93</v>
      </c>
      <c r="BC229" t="s">
        <v>93</v>
      </c>
      <c r="BD229" t="s">
        <v>93</v>
      </c>
      <c r="BE229" t="s">
        <v>93</v>
      </c>
      <c r="BF229" t="s">
        <v>596</v>
      </c>
      <c r="BG229">
        <v>117</v>
      </c>
      <c r="BH229" t="s">
        <v>97</v>
      </c>
    </row>
    <row r="230" spans="1:60">
      <c r="A230" t="s">
        <v>614</v>
      </c>
      <c r="B230" t="s">
        <v>85</v>
      </c>
      <c r="C230" t="s">
        <v>199</v>
      </c>
      <c r="D230" t="s">
        <v>87</v>
      </c>
      <c r="E230" s="2">
        <f>HYPERLINK("capsilon://?command=openfolder&amp;siteaddress=fidelity.emaiq-na2.net&amp;folderid=FX29726E97-A980-5555-9FDA-81B77BD52FDC","FX22118")</f>
        <v>0</v>
      </c>
      <c r="F230" t="s">
        <v>19</v>
      </c>
      <c r="G230" t="s">
        <v>19</v>
      </c>
      <c r="H230" t="s">
        <v>88</v>
      </c>
      <c r="I230" t="s">
        <v>609</v>
      </c>
      <c r="J230">
        <v>209</v>
      </c>
      <c r="K230" t="s">
        <v>90</v>
      </c>
      <c r="L230" t="s">
        <v>91</v>
      </c>
      <c r="M230" t="s">
        <v>92</v>
      </c>
      <c r="N230">
        <v>2</v>
      </c>
      <c r="O230" s="1">
        <v>44868.606805555559</v>
      </c>
      <c r="P230" s="1">
        <v>44868.653321759259</v>
      </c>
      <c r="Q230">
        <v>2965</v>
      </c>
      <c r="R230">
        <v>1054</v>
      </c>
      <c r="S230" t="b">
        <v>0</v>
      </c>
      <c r="T230" t="s">
        <v>93</v>
      </c>
      <c r="U230" t="b">
        <v>1</v>
      </c>
      <c r="V230" t="s">
        <v>94</v>
      </c>
      <c r="W230" s="1">
        <v>44868.626307870371</v>
      </c>
      <c r="X230">
        <v>336</v>
      </c>
      <c r="Y230">
        <v>199</v>
      </c>
      <c r="Z230">
        <v>0</v>
      </c>
      <c r="AA230">
        <v>199</v>
      </c>
      <c r="AB230">
        <v>0</v>
      </c>
      <c r="AC230">
        <v>16</v>
      </c>
      <c r="AD230">
        <v>10</v>
      </c>
      <c r="AE230">
        <v>0</v>
      </c>
      <c r="AF230">
        <v>0</v>
      </c>
      <c r="AG230">
        <v>0</v>
      </c>
      <c r="AH230" t="s">
        <v>95</v>
      </c>
      <c r="AI230" s="1">
        <v>44868.653321759259</v>
      </c>
      <c r="AJ230">
        <v>695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8</v>
      </c>
      <c r="AQ230">
        <v>0</v>
      </c>
      <c r="AR230">
        <v>0</v>
      </c>
      <c r="AS230">
        <v>0</v>
      </c>
      <c r="AT230" t="s">
        <v>93</v>
      </c>
      <c r="AU230" t="s">
        <v>93</v>
      </c>
      <c r="AV230" t="s">
        <v>93</v>
      </c>
      <c r="AW230" t="s">
        <v>93</v>
      </c>
      <c r="AX230" t="s">
        <v>93</v>
      </c>
      <c r="AY230" t="s">
        <v>93</v>
      </c>
      <c r="AZ230" t="s">
        <v>93</v>
      </c>
      <c r="BA230" t="s">
        <v>93</v>
      </c>
      <c r="BB230" t="s">
        <v>93</v>
      </c>
      <c r="BC230" t="s">
        <v>93</v>
      </c>
      <c r="BD230" t="s">
        <v>93</v>
      </c>
      <c r="BE230" t="s">
        <v>93</v>
      </c>
      <c r="BF230" t="s">
        <v>596</v>
      </c>
      <c r="BG230">
        <v>66</v>
      </c>
      <c r="BH230" t="s">
        <v>97</v>
      </c>
    </row>
    <row r="231" spans="1:60">
      <c r="A231" t="s">
        <v>615</v>
      </c>
      <c r="B231" t="s">
        <v>85</v>
      </c>
      <c r="C231" t="s">
        <v>616</v>
      </c>
      <c r="D231" t="s">
        <v>87</v>
      </c>
      <c r="E231" s="2">
        <f>HYPERLINK("capsilon://?command=openfolder&amp;siteaddress=fidelity.emaiq-na2.net&amp;folderid=FX0AAC4934-563F-5F04-E9B8-7103140FAA85","FX221028")</f>
        <v>0</v>
      </c>
      <c r="F231" t="s">
        <v>19</v>
      </c>
      <c r="G231" t="s">
        <v>19</v>
      </c>
      <c r="H231" t="s">
        <v>88</v>
      </c>
      <c r="I231" t="s">
        <v>617</v>
      </c>
      <c r="J231">
        <v>0</v>
      </c>
      <c r="K231" t="s">
        <v>90</v>
      </c>
      <c r="L231" t="s">
        <v>91</v>
      </c>
      <c r="M231" t="s">
        <v>92</v>
      </c>
      <c r="N231">
        <v>2</v>
      </c>
      <c r="O231" s="1">
        <v>44868.617581018516</v>
      </c>
      <c r="P231" s="1">
        <v>44868.661990740744</v>
      </c>
      <c r="Q231">
        <v>3776</v>
      </c>
      <c r="R231">
        <v>61</v>
      </c>
      <c r="S231" t="b">
        <v>0</v>
      </c>
      <c r="T231" t="s">
        <v>93</v>
      </c>
      <c r="U231" t="b">
        <v>0</v>
      </c>
      <c r="V231" t="s">
        <v>94</v>
      </c>
      <c r="W231" s="1">
        <v>44868.626932870371</v>
      </c>
      <c r="X231">
        <v>26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95</v>
      </c>
      <c r="AI231" s="1">
        <v>44868.661990740744</v>
      </c>
      <c r="AJ231">
        <v>13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 t="s">
        <v>93</v>
      </c>
      <c r="AU231" t="s">
        <v>93</v>
      </c>
      <c r="AV231" t="s">
        <v>93</v>
      </c>
      <c r="AW231" t="s">
        <v>93</v>
      </c>
      <c r="AX231" t="s">
        <v>93</v>
      </c>
      <c r="AY231" t="s">
        <v>93</v>
      </c>
      <c r="AZ231" t="s">
        <v>93</v>
      </c>
      <c r="BA231" t="s">
        <v>93</v>
      </c>
      <c r="BB231" t="s">
        <v>93</v>
      </c>
      <c r="BC231" t="s">
        <v>93</v>
      </c>
      <c r="BD231" t="s">
        <v>93</v>
      </c>
      <c r="BE231" t="s">
        <v>93</v>
      </c>
      <c r="BF231" t="s">
        <v>596</v>
      </c>
      <c r="BG231">
        <v>63</v>
      </c>
      <c r="BH231" t="s">
        <v>97</v>
      </c>
    </row>
    <row r="232" spans="1:60">
      <c r="A232" t="s">
        <v>618</v>
      </c>
      <c r="B232" t="s">
        <v>85</v>
      </c>
      <c r="C232" t="s">
        <v>348</v>
      </c>
      <c r="D232" t="s">
        <v>87</v>
      </c>
      <c r="E232" s="2">
        <f>HYPERLINK("capsilon://?command=openfolder&amp;siteaddress=fidelity.emaiq-na2.net&amp;folderid=FXA3158F3F-C41B-3792-8269-8D9EAA8A6185","FX221056")</f>
        <v>0</v>
      </c>
      <c r="F232" t="s">
        <v>19</v>
      </c>
      <c r="G232" t="s">
        <v>19</v>
      </c>
      <c r="H232" t="s">
        <v>88</v>
      </c>
      <c r="I232" t="s">
        <v>619</v>
      </c>
      <c r="J232">
        <v>73</v>
      </c>
      <c r="K232" t="s">
        <v>90</v>
      </c>
      <c r="L232" t="s">
        <v>91</v>
      </c>
      <c r="M232" t="s">
        <v>92</v>
      </c>
      <c r="N232">
        <v>2</v>
      </c>
      <c r="O232" s="1">
        <v>44866.424317129633</v>
      </c>
      <c r="P232" s="1">
        <v>44866.44195601852</v>
      </c>
      <c r="Q232">
        <v>1372</v>
      </c>
      <c r="R232">
        <v>152</v>
      </c>
      <c r="S232" t="b">
        <v>0</v>
      </c>
      <c r="T232" t="s">
        <v>93</v>
      </c>
      <c r="U232" t="b">
        <v>0</v>
      </c>
      <c r="V232" t="s">
        <v>119</v>
      </c>
      <c r="W232" s="1">
        <v>44866.437083333331</v>
      </c>
      <c r="X232">
        <v>41</v>
      </c>
      <c r="Y232">
        <v>65</v>
      </c>
      <c r="Z232">
        <v>0</v>
      </c>
      <c r="AA232">
        <v>65</v>
      </c>
      <c r="AB232">
        <v>0</v>
      </c>
      <c r="AC232">
        <v>1</v>
      </c>
      <c r="AD232">
        <v>8</v>
      </c>
      <c r="AE232">
        <v>0</v>
      </c>
      <c r="AF232">
        <v>0</v>
      </c>
      <c r="AG232">
        <v>0</v>
      </c>
      <c r="AH232" t="s">
        <v>124</v>
      </c>
      <c r="AI232" s="1">
        <v>44866.44195601852</v>
      </c>
      <c r="AJ232">
        <v>111</v>
      </c>
      <c r="AK232">
        <v>2</v>
      </c>
      <c r="AL232">
        <v>0</v>
      </c>
      <c r="AM232">
        <v>2</v>
      </c>
      <c r="AN232">
        <v>0</v>
      </c>
      <c r="AO232">
        <v>2</v>
      </c>
      <c r="AP232">
        <v>6</v>
      </c>
      <c r="AQ232">
        <v>0</v>
      </c>
      <c r="AR232">
        <v>0</v>
      </c>
      <c r="AS232">
        <v>0</v>
      </c>
      <c r="AT232" t="s">
        <v>93</v>
      </c>
      <c r="AU232" t="s">
        <v>93</v>
      </c>
      <c r="AV232" t="s">
        <v>93</v>
      </c>
      <c r="AW232" t="s">
        <v>93</v>
      </c>
      <c r="AX232" t="s">
        <v>93</v>
      </c>
      <c r="AY232" t="s">
        <v>93</v>
      </c>
      <c r="AZ232" t="s">
        <v>93</v>
      </c>
      <c r="BA232" t="s">
        <v>93</v>
      </c>
      <c r="BB232" t="s">
        <v>93</v>
      </c>
      <c r="BC232" t="s">
        <v>93</v>
      </c>
      <c r="BD232" t="s">
        <v>93</v>
      </c>
      <c r="BE232" t="s">
        <v>93</v>
      </c>
      <c r="BF232" t="s">
        <v>120</v>
      </c>
      <c r="BG232">
        <v>25</v>
      </c>
      <c r="BH232" t="s">
        <v>97</v>
      </c>
    </row>
    <row r="233" spans="1:60">
      <c r="A233" t="s">
        <v>620</v>
      </c>
      <c r="B233" t="s">
        <v>85</v>
      </c>
      <c r="C233" t="s">
        <v>616</v>
      </c>
      <c r="D233" t="s">
        <v>87</v>
      </c>
      <c r="E233" s="2">
        <f>HYPERLINK("capsilon://?command=openfolder&amp;siteaddress=fidelity.emaiq-na2.net&amp;folderid=FX0AAC4934-563F-5F04-E9B8-7103140FAA85","FX221028")</f>
        <v>0</v>
      </c>
      <c r="F233" t="s">
        <v>19</v>
      </c>
      <c r="G233" t="s">
        <v>19</v>
      </c>
      <c r="H233" t="s">
        <v>88</v>
      </c>
      <c r="I233" t="s">
        <v>621</v>
      </c>
      <c r="J233">
        <v>0</v>
      </c>
      <c r="K233" t="s">
        <v>90</v>
      </c>
      <c r="L233" t="s">
        <v>91</v>
      </c>
      <c r="M233" t="s">
        <v>92</v>
      </c>
      <c r="N233">
        <v>2</v>
      </c>
      <c r="O233" s="1">
        <v>44868.617673611108</v>
      </c>
      <c r="P233" s="1">
        <v>44868.662256944444</v>
      </c>
      <c r="Q233">
        <v>3808</v>
      </c>
      <c r="R233">
        <v>44</v>
      </c>
      <c r="S233" t="b">
        <v>0</v>
      </c>
      <c r="T233" t="s">
        <v>93</v>
      </c>
      <c r="U233" t="b">
        <v>0</v>
      </c>
      <c r="V233" t="s">
        <v>94</v>
      </c>
      <c r="W233" s="1">
        <v>44868.627233796295</v>
      </c>
      <c r="X233">
        <v>25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95</v>
      </c>
      <c r="AI233" s="1">
        <v>44868.662256944444</v>
      </c>
      <c r="AJ233">
        <v>10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93</v>
      </c>
      <c r="AU233" t="s">
        <v>93</v>
      </c>
      <c r="AV233" t="s">
        <v>93</v>
      </c>
      <c r="AW233" t="s">
        <v>93</v>
      </c>
      <c r="AX233" t="s">
        <v>93</v>
      </c>
      <c r="AY233" t="s">
        <v>93</v>
      </c>
      <c r="AZ233" t="s">
        <v>93</v>
      </c>
      <c r="BA233" t="s">
        <v>93</v>
      </c>
      <c r="BB233" t="s">
        <v>93</v>
      </c>
      <c r="BC233" t="s">
        <v>93</v>
      </c>
      <c r="BD233" t="s">
        <v>93</v>
      </c>
      <c r="BE233" t="s">
        <v>93</v>
      </c>
      <c r="BF233" t="s">
        <v>596</v>
      </c>
      <c r="BG233">
        <v>64</v>
      </c>
      <c r="BH233" t="s">
        <v>97</v>
      </c>
    </row>
    <row r="234" spans="1:60">
      <c r="A234" t="s">
        <v>622</v>
      </c>
      <c r="B234" t="s">
        <v>85</v>
      </c>
      <c r="C234" t="s">
        <v>152</v>
      </c>
      <c r="D234" t="s">
        <v>87</v>
      </c>
      <c r="E234" s="2">
        <f>HYPERLINK("capsilon://?command=openfolder&amp;siteaddress=fidelity.emaiq-na2.net&amp;folderid=FX212C01CC-9CC2-D91F-1EF6-18524205CD6B","FX22117")</f>
        <v>0</v>
      </c>
      <c r="F234" t="s">
        <v>19</v>
      </c>
      <c r="G234" t="s">
        <v>19</v>
      </c>
      <c r="H234" t="s">
        <v>88</v>
      </c>
      <c r="I234" t="s">
        <v>623</v>
      </c>
      <c r="J234">
        <v>194</v>
      </c>
      <c r="K234" t="s">
        <v>90</v>
      </c>
      <c r="L234" t="s">
        <v>91</v>
      </c>
      <c r="M234" t="s">
        <v>92</v>
      </c>
      <c r="N234">
        <v>2</v>
      </c>
      <c r="O234" s="1">
        <v>44869.354039351849</v>
      </c>
      <c r="P234" s="1">
        <v>44869.536608796298</v>
      </c>
      <c r="Q234">
        <v>15044</v>
      </c>
      <c r="R234">
        <v>730</v>
      </c>
      <c r="S234" t="b">
        <v>0</v>
      </c>
      <c r="T234" t="s">
        <v>93</v>
      </c>
      <c r="U234" t="b">
        <v>0</v>
      </c>
      <c r="V234" t="s">
        <v>234</v>
      </c>
      <c r="W234" s="1">
        <v>44869.46502314815</v>
      </c>
      <c r="X234">
        <v>238</v>
      </c>
      <c r="Y234">
        <v>175</v>
      </c>
      <c r="Z234">
        <v>0</v>
      </c>
      <c r="AA234">
        <v>175</v>
      </c>
      <c r="AB234">
        <v>0</v>
      </c>
      <c r="AC234">
        <v>1</v>
      </c>
      <c r="AD234">
        <v>19</v>
      </c>
      <c r="AE234">
        <v>0</v>
      </c>
      <c r="AF234">
        <v>0</v>
      </c>
      <c r="AG234">
        <v>0</v>
      </c>
      <c r="AH234" t="s">
        <v>95</v>
      </c>
      <c r="AI234" s="1">
        <v>44869.536608796298</v>
      </c>
      <c r="AJ234">
        <v>447</v>
      </c>
      <c r="AK234">
        <v>2</v>
      </c>
      <c r="AL234">
        <v>0</v>
      </c>
      <c r="AM234">
        <v>2</v>
      </c>
      <c r="AN234">
        <v>0</v>
      </c>
      <c r="AO234">
        <v>1</v>
      </c>
      <c r="AP234">
        <v>17</v>
      </c>
      <c r="AQ234">
        <v>0</v>
      </c>
      <c r="AR234">
        <v>0</v>
      </c>
      <c r="AS234">
        <v>0</v>
      </c>
      <c r="AT234" t="s">
        <v>93</v>
      </c>
      <c r="AU234" t="s">
        <v>93</v>
      </c>
      <c r="AV234" t="s">
        <v>93</v>
      </c>
      <c r="AW234" t="s">
        <v>93</v>
      </c>
      <c r="AX234" t="s">
        <v>93</v>
      </c>
      <c r="AY234" t="s">
        <v>93</v>
      </c>
      <c r="AZ234" t="s">
        <v>93</v>
      </c>
      <c r="BA234" t="s">
        <v>93</v>
      </c>
      <c r="BB234" t="s">
        <v>93</v>
      </c>
      <c r="BC234" t="s">
        <v>93</v>
      </c>
      <c r="BD234" t="s">
        <v>93</v>
      </c>
      <c r="BE234" t="s">
        <v>93</v>
      </c>
      <c r="BF234" t="s">
        <v>96</v>
      </c>
      <c r="BG234">
        <v>262</v>
      </c>
      <c r="BH234" t="s">
        <v>97</v>
      </c>
    </row>
    <row r="235" spans="1:60">
      <c r="A235" t="s">
        <v>624</v>
      </c>
      <c r="B235" t="s">
        <v>85</v>
      </c>
      <c r="C235" t="s">
        <v>576</v>
      </c>
      <c r="D235" t="s">
        <v>87</v>
      </c>
      <c r="E235" s="2">
        <f>HYPERLINK("capsilon://?command=openfolder&amp;siteaddress=fidelity.emaiq-na2.net&amp;folderid=FX533520C5-9DD0-9767-6269-8CD311FA02CE","FX22107")</f>
        <v>0</v>
      </c>
      <c r="F235" t="s">
        <v>19</v>
      </c>
      <c r="G235" t="s">
        <v>19</v>
      </c>
      <c r="H235" t="s">
        <v>88</v>
      </c>
      <c r="I235" t="s">
        <v>625</v>
      </c>
      <c r="J235">
        <v>44</v>
      </c>
      <c r="K235" t="s">
        <v>90</v>
      </c>
      <c r="L235" t="s">
        <v>91</v>
      </c>
      <c r="M235" t="s">
        <v>92</v>
      </c>
      <c r="N235">
        <v>1</v>
      </c>
      <c r="O235" s="1">
        <v>44869.36309027778</v>
      </c>
      <c r="P235" s="1">
        <v>44869.503796296296</v>
      </c>
      <c r="Q235">
        <v>11973</v>
      </c>
      <c r="R235">
        <v>184</v>
      </c>
      <c r="S235" t="b">
        <v>0</v>
      </c>
      <c r="T235" t="s">
        <v>93</v>
      </c>
      <c r="U235" t="b">
        <v>0</v>
      </c>
      <c r="V235" t="s">
        <v>94</v>
      </c>
      <c r="W235" s="1">
        <v>44869.503796296296</v>
      </c>
      <c r="X235">
        <v>173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44</v>
      </c>
      <c r="AE235">
        <v>37</v>
      </c>
      <c r="AF235">
        <v>0</v>
      </c>
      <c r="AG235">
        <v>1</v>
      </c>
      <c r="AH235" t="s">
        <v>93</v>
      </c>
      <c r="AI235" t="s">
        <v>93</v>
      </c>
      <c r="AJ235" t="s">
        <v>93</v>
      </c>
      <c r="AK235" t="s">
        <v>93</v>
      </c>
      <c r="AL235" t="s">
        <v>93</v>
      </c>
      <c r="AM235" t="s">
        <v>93</v>
      </c>
      <c r="AN235" t="s">
        <v>93</v>
      </c>
      <c r="AO235" t="s">
        <v>93</v>
      </c>
      <c r="AP235" t="s">
        <v>93</v>
      </c>
      <c r="AQ235" t="s">
        <v>93</v>
      </c>
      <c r="AR235" t="s">
        <v>93</v>
      </c>
      <c r="AS235" t="s">
        <v>93</v>
      </c>
      <c r="AT235" t="s">
        <v>93</v>
      </c>
      <c r="AU235" t="s">
        <v>93</v>
      </c>
      <c r="AV235" t="s">
        <v>93</v>
      </c>
      <c r="AW235" t="s">
        <v>93</v>
      </c>
      <c r="AX235" t="s">
        <v>93</v>
      </c>
      <c r="AY235" t="s">
        <v>93</v>
      </c>
      <c r="AZ235" t="s">
        <v>93</v>
      </c>
      <c r="BA235" t="s">
        <v>93</v>
      </c>
      <c r="BB235" t="s">
        <v>93</v>
      </c>
      <c r="BC235" t="s">
        <v>93</v>
      </c>
      <c r="BD235" t="s">
        <v>93</v>
      </c>
      <c r="BE235" t="s">
        <v>93</v>
      </c>
      <c r="BF235" t="s">
        <v>96</v>
      </c>
      <c r="BG235">
        <v>202</v>
      </c>
      <c r="BH235" t="s">
        <v>97</v>
      </c>
    </row>
    <row r="236" spans="1:60">
      <c r="A236" t="s">
        <v>626</v>
      </c>
      <c r="B236" t="s">
        <v>85</v>
      </c>
      <c r="C236" t="s">
        <v>576</v>
      </c>
      <c r="D236" t="s">
        <v>87</v>
      </c>
      <c r="E236" s="2">
        <f>HYPERLINK("capsilon://?command=openfolder&amp;siteaddress=fidelity.emaiq-na2.net&amp;folderid=FX533520C5-9DD0-9767-6269-8CD311FA02CE","FX22107")</f>
        <v>0</v>
      </c>
      <c r="F236" t="s">
        <v>19</v>
      </c>
      <c r="G236" t="s">
        <v>19</v>
      </c>
      <c r="H236" t="s">
        <v>88</v>
      </c>
      <c r="I236" t="s">
        <v>627</v>
      </c>
      <c r="J236">
        <v>44</v>
      </c>
      <c r="K236" t="s">
        <v>90</v>
      </c>
      <c r="L236" t="s">
        <v>91</v>
      </c>
      <c r="M236" t="s">
        <v>92</v>
      </c>
      <c r="N236">
        <v>2</v>
      </c>
      <c r="O236" s="1">
        <v>44869.374328703707</v>
      </c>
      <c r="P236" s="1">
        <v>44869.53733796296</v>
      </c>
      <c r="Q236">
        <v>13993</v>
      </c>
      <c r="R236">
        <v>91</v>
      </c>
      <c r="S236" t="b">
        <v>0</v>
      </c>
      <c r="T236" t="s">
        <v>93</v>
      </c>
      <c r="U236" t="b">
        <v>0</v>
      </c>
      <c r="V236" t="s">
        <v>94</v>
      </c>
      <c r="W236" s="1">
        <v>44869.504143518519</v>
      </c>
      <c r="X236">
        <v>29</v>
      </c>
      <c r="Y236">
        <v>0</v>
      </c>
      <c r="Z236">
        <v>0</v>
      </c>
      <c r="AA236">
        <v>0</v>
      </c>
      <c r="AB236">
        <v>37</v>
      </c>
      <c r="AC236">
        <v>0</v>
      </c>
      <c r="AD236">
        <v>44</v>
      </c>
      <c r="AE236">
        <v>0</v>
      </c>
      <c r="AF236">
        <v>0</v>
      </c>
      <c r="AG236">
        <v>0</v>
      </c>
      <c r="AH236" t="s">
        <v>95</v>
      </c>
      <c r="AI236" s="1">
        <v>44869.53733796296</v>
      </c>
      <c r="AJ236">
        <v>62</v>
      </c>
      <c r="AK236">
        <v>0</v>
      </c>
      <c r="AL236">
        <v>0</v>
      </c>
      <c r="AM236">
        <v>0</v>
      </c>
      <c r="AN236">
        <v>37</v>
      </c>
      <c r="AO236">
        <v>0</v>
      </c>
      <c r="AP236">
        <v>44</v>
      </c>
      <c r="AQ236">
        <v>0</v>
      </c>
      <c r="AR236">
        <v>0</v>
      </c>
      <c r="AS236">
        <v>0</v>
      </c>
      <c r="AT236" t="s">
        <v>93</v>
      </c>
      <c r="AU236" t="s">
        <v>93</v>
      </c>
      <c r="AV236" t="s">
        <v>93</v>
      </c>
      <c r="AW236" t="s">
        <v>93</v>
      </c>
      <c r="AX236" t="s">
        <v>93</v>
      </c>
      <c r="AY236" t="s">
        <v>93</v>
      </c>
      <c r="AZ236" t="s">
        <v>93</v>
      </c>
      <c r="BA236" t="s">
        <v>93</v>
      </c>
      <c r="BB236" t="s">
        <v>93</v>
      </c>
      <c r="BC236" t="s">
        <v>93</v>
      </c>
      <c r="BD236" t="s">
        <v>93</v>
      </c>
      <c r="BE236" t="s">
        <v>93</v>
      </c>
      <c r="BF236" t="s">
        <v>96</v>
      </c>
      <c r="BG236">
        <v>234</v>
      </c>
      <c r="BH236" t="s">
        <v>97</v>
      </c>
    </row>
    <row r="237" spans="1:60">
      <c r="A237" t="s">
        <v>628</v>
      </c>
      <c r="B237" t="s">
        <v>85</v>
      </c>
      <c r="C237" t="s">
        <v>629</v>
      </c>
      <c r="D237" t="s">
        <v>87</v>
      </c>
      <c r="E237" s="2">
        <f>HYPERLINK("capsilon://?command=openfolder&amp;siteaddress=fidelity.emaiq-na2.net&amp;folderid=FX184ADA58-F748-3C32-F6A2-32D0350E9AC0","FX221065")</f>
        <v>0</v>
      </c>
      <c r="F237" t="s">
        <v>19</v>
      </c>
      <c r="G237" t="s">
        <v>19</v>
      </c>
      <c r="H237" t="s">
        <v>88</v>
      </c>
      <c r="I237" t="s">
        <v>630</v>
      </c>
      <c r="J237">
        <v>155</v>
      </c>
      <c r="K237" t="s">
        <v>90</v>
      </c>
      <c r="L237" t="s">
        <v>91</v>
      </c>
      <c r="M237" t="s">
        <v>92</v>
      </c>
      <c r="N237">
        <v>1</v>
      </c>
      <c r="O237" s="1">
        <v>44869.424027777779</v>
      </c>
      <c r="P237" s="1">
        <v>44869.505277777775</v>
      </c>
      <c r="Q237">
        <v>6922</v>
      </c>
      <c r="R237">
        <v>98</v>
      </c>
      <c r="S237" t="b">
        <v>0</v>
      </c>
      <c r="T237" t="s">
        <v>93</v>
      </c>
      <c r="U237" t="b">
        <v>0</v>
      </c>
      <c r="V237" t="s">
        <v>94</v>
      </c>
      <c r="W237" s="1">
        <v>44869.505277777775</v>
      </c>
      <c r="X237">
        <v>98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155</v>
      </c>
      <c r="AE237">
        <v>150</v>
      </c>
      <c r="AF237">
        <v>0</v>
      </c>
      <c r="AG237">
        <v>2</v>
      </c>
      <c r="AH237" t="s">
        <v>93</v>
      </c>
      <c r="AI237" t="s">
        <v>93</v>
      </c>
      <c r="AJ237" t="s">
        <v>93</v>
      </c>
      <c r="AK237" t="s">
        <v>93</v>
      </c>
      <c r="AL237" t="s">
        <v>93</v>
      </c>
      <c r="AM237" t="s">
        <v>93</v>
      </c>
      <c r="AN237" t="s">
        <v>93</v>
      </c>
      <c r="AO237" t="s">
        <v>93</v>
      </c>
      <c r="AP237" t="s">
        <v>93</v>
      </c>
      <c r="AQ237" t="s">
        <v>93</v>
      </c>
      <c r="AR237" t="s">
        <v>93</v>
      </c>
      <c r="AS237" t="s">
        <v>93</v>
      </c>
      <c r="AT237" t="s">
        <v>93</v>
      </c>
      <c r="AU237" t="s">
        <v>93</v>
      </c>
      <c r="AV237" t="s">
        <v>93</v>
      </c>
      <c r="AW237" t="s">
        <v>93</v>
      </c>
      <c r="AX237" t="s">
        <v>93</v>
      </c>
      <c r="AY237" t="s">
        <v>93</v>
      </c>
      <c r="AZ237" t="s">
        <v>93</v>
      </c>
      <c r="BA237" t="s">
        <v>93</v>
      </c>
      <c r="BB237" t="s">
        <v>93</v>
      </c>
      <c r="BC237" t="s">
        <v>93</v>
      </c>
      <c r="BD237" t="s">
        <v>93</v>
      </c>
      <c r="BE237" t="s">
        <v>93</v>
      </c>
      <c r="BF237" t="s">
        <v>96</v>
      </c>
      <c r="BG237">
        <v>117</v>
      </c>
      <c r="BH237" t="s">
        <v>97</v>
      </c>
    </row>
    <row r="238" spans="1:60">
      <c r="A238" t="s">
        <v>631</v>
      </c>
      <c r="B238" t="s">
        <v>85</v>
      </c>
      <c r="C238" t="s">
        <v>560</v>
      </c>
      <c r="D238" t="s">
        <v>87</v>
      </c>
      <c r="E238" s="2">
        <f>HYPERLINK("capsilon://?command=openfolder&amp;siteaddress=fidelity.emaiq-na2.net&amp;folderid=FX5F48ADE9-DBFE-9F6F-6F9B-81CFAF62ECD0","FX220957")</f>
        <v>0</v>
      </c>
      <c r="F238" t="s">
        <v>19</v>
      </c>
      <c r="G238" t="s">
        <v>19</v>
      </c>
      <c r="H238" t="s">
        <v>88</v>
      </c>
      <c r="I238" t="s">
        <v>632</v>
      </c>
      <c r="J238">
        <v>44</v>
      </c>
      <c r="K238" t="s">
        <v>90</v>
      </c>
      <c r="L238" t="s">
        <v>91</v>
      </c>
      <c r="M238" t="s">
        <v>92</v>
      </c>
      <c r="N238">
        <v>2</v>
      </c>
      <c r="O238" s="1">
        <v>44869.426145833335</v>
      </c>
      <c r="P238" s="1">
        <v>44869.537928240738</v>
      </c>
      <c r="Q238">
        <v>9591</v>
      </c>
      <c r="R238">
        <v>67</v>
      </c>
      <c r="S238" t="b">
        <v>0</v>
      </c>
      <c r="T238" t="s">
        <v>93</v>
      </c>
      <c r="U238" t="b">
        <v>0</v>
      </c>
      <c r="V238" t="s">
        <v>94</v>
      </c>
      <c r="W238" s="1">
        <v>44869.51662037037</v>
      </c>
      <c r="X238">
        <v>16</v>
      </c>
      <c r="Y238">
        <v>0</v>
      </c>
      <c r="Z238">
        <v>0</v>
      </c>
      <c r="AA238">
        <v>0</v>
      </c>
      <c r="AB238">
        <v>37</v>
      </c>
      <c r="AC238">
        <v>0</v>
      </c>
      <c r="AD238">
        <v>44</v>
      </c>
      <c r="AE238">
        <v>0</v>
      </c>
      <c r="AF238">
        <v>0</v>
      </c>
      <c r="AG238">
        <v>0</v>
      </c>
      <c r="AH238" t="s">
        <v>95</v>
      </c>
      <c r="AI238" s="1">
        <v>44869.537928240738</v>
      </c>
      <c r="AJ238">
        <v>51</v>
      </c>
      <c r="AK238">
        <v>0</v>
      </c>
      <c r="AL238">
        <v>0</v>
      </c>
      <c r="AM238">
        <v>0</v>
      </c>
      <c r="AN238">
        <v>37</v>
      </c>
      <c r="AO238">
        <v>0</v>
      </c>
      <c r="AP238">
        <v>44</v>
      </c>
      <c r="AQ238">
        <v>0</v>
      </c>
      <c r="AR238">
        <v>0</v>
      </c>
      <c r="AS238">
        <v>0</v>
      </c>
      <c r="AT238" t="s">
        <v>93</v>
      </c>
      <c r="AU238" t="s">
        <v>93</v>
      </c>
      <c r="AV238" t="s">
        <v>93</v>
      </c>
      <c r="AW238" t="s">
        <v>93</v>
      </c>
      <c r="AX238" t="s">
        <v>93</v>
      </c>
      <c r="AY238" t="s">
        <v>93</v>
      </c>
      <c r="AZ238" t="s">
        <v>93</v>
      </c>
      <c r="BA238" t="s">
        <v>93</v>
      </c>
      <c r="BB238" t="s">
        <v>93</v>
      </c>
      <c r="BC238" t="s">
        <v>93</v>
      </c>
      <c r="BD238" t="s">
        <v>93</v>
      </c>
      <c r="BE238" t="s">
        <v>93</v>
      </c>
      <c r="BF238" t="s">
        <v>96</v>
      </c>
      <c r="BG238">
        <v>160</v>
      </c>
      <c r="BH238" t="s">
        <v>97</v>
      </c>
    </row>
    <row r="239" spans="1:60">
      <c r="A239" t="s">
        <v>633</v>
      </c>
      <c r="B239" t="s">
        <v>85</v>
      </c>
      <c r="C239" t="s">
        <v>634</v>
      </c>
      <c r="D239" t="s">
        <v>87</v>
      </c>
      <c r="E239" s="2">
        <f>HYPERLINK("capsilon://?command=openfolder&amp;siteaddress=fidelity.emaiq-na2.net&amp;folderid=FXF8D8E1D7-0311-965E-5FF8-22FCF6914F41","FX221061")</f>
        <v>0</v>
      </c>
      <c r="F239" t="s">
        <v>19</v>
      </c>
      <c r="G239" t="s">
        <v>19</v>
      </c>
      <c r="H239" t="s">
        <v>88</v>
      </c>
      <c r="I239" t="s">
        <v>635</v>
      </c>
      <c r="J239">
        <v>73</v>
      </c>
      <c r="K239" t="s">
        <v>90</v>
      </c>
      <c r="L239" t="s">
        <v>91</v>
      </c>
      <c r="M239" t="s">
        <v>92</v>
      </c>
      <c r="N239">
        <v>2</v>
      </c>
      <c r="O239" s="1">
        <v>44869.473796296297</v>
      </c>
      <c r="P239" s="1">
        <v>44869.539803240739</v>
      </c>
      <c r="Q239">
        <v>5362</v>
      </c>
      <c r="R239">
        <v>341</v>
      </c>
      <c r="S239" t="b">
        <v>0</v>
      </c>
      <c r="T239" t="s">
        <v>93</v>
      </c>
      <c r="U239" t="b">
        <v>0</v>
      </c>
      <c r="V239" t="s">
        <v>94</v>
      </c>
      <c r="W239" s="1">
        <v>44869.518703703703</v>
      </c>
      <c r="X239">
        <v>179</v>
      </c>
      <c r="Y239">
        <v>58</v>
      </c>
      <c r="Z239">
        <v>0</v>
      </c>
      <c r="AA239">
        <v>58</v>
      </c>
      <c r="AB239">
        <v>0</v>
      </c>
      <c r="AC239">
        <v>5</v>
      </c>
      <c r="AD239">
        <v>15</v>
      </c>
      <c r="AE239">
        <v>0</v>
      </c>
      <c r="AF239">
        <v>0</v>
      </c>
      <c r="AG239">
        <v>0</v>
      </c>
      <c r="AH239" t="s">
        <v>95</v>
      </c>
      <c r="AI239" s="1">
        <v>44869.539803240739</v>
      </c>
      <c r="AJ239">
        <v>162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15</v>
      </c>
      <c r="AQ239">
        <v>0</v>
      </c>
      <c r="AR239">
        <v>0</v>
      </c>
      <c r="AS239">
        <v>0</v>
      </c>
      <c r="AT239" t="s">
        <v>93</v>
      </c>
      <c r="AU239" t="s">
        <v>93</v>
      </c>
      <c r="AV239" t="s">
        <v>93</v>
      </c>
      <c r="AW239" t="s">
        <v>93</v>
      </c>
      <c r="AX239" t="s">
        <v>93</v>
      </c>
      <c r="AY239" t="s">
        <v>93</v>
      </c>
      <c r="AZ239" t="s">
        <v>93</v>
      </c>
      <c r="BA239" t="s">
        <v>93</v>
      </c>
      <c r="BB239" t="s">
        <v>93</v>
      </c>
      <c r="BC239" t="s">
        <v>93</v>
      </c>
      <c r="BD239" t="s">
        <v>93</v>
      </c>
      <c r="BE239" t="s">
        <v>93</v>
      </c>
      <c r="BF239" t="s">
        <v>96</v>
      </c>
      <c r="BG239">
        <v>95</v>
      </c>
      <c r="BH239" t="s">
        <v>97</v>
      </c>
    </row>
    <row r="240" spans="1:60">
      <c r="A240" t="s">
        <v>636</v>
      </c>
      <c r="B240" t="s">
        <v>85</v>
      </c>
      <c r="C240" t="s">
        <v>634</v>
      </c>
      <c r="D240" t="s">
        <v>87</v>
      </c>
      <c r="E240" s="2">
        <f>HYPERLINK("capsilon://?command=openfolder&amp;siteaddress=fidelity.emaiq-na2.net&amp;folderid=FXF8D8E1D7-0311-965E-5FF8-22FCF6914F41","FX221061")</f>
        <v>0</v>
      </c>
      <c r="F240" t="s">
        <v>19</v>
      </c>
      <c r="G240" t="s">
        <v>19</v>
      </c>
      <c r="H240" t="s">
        <v>88</v>
      </c>
      <c r="I240" t="s">
        <v>637</v>
      </c>
      <c r="J240">
        <v>28</v>
      </c>
      <c r="K240" t="s">
        <v>90</v>
      </c>
      <c r="L240" t="s">
        <v>91</v>
      </c>
      <c r="M240" t="s">
        <v>92</v>
      </c>
      <c r="N240">
        <v>2</v>
      </c>
      <c r="O240" s="1">
        <v>44869.473900462966</v>
      </c>
      <c r="P240" s="1">
        <v>44869.540960648148</v>
      </c>
      <c r="Q240">
        <v>5528</v>
      </c>
      <c r="R240">
        <v>266</v>
      </c>
      <c r="S240" t="b">
        <v>0</v>
      </c>
      <c r="T240" t="s">
        <v>93</v>
      </c>
      <c r="U240" t="b">
        <v>0</v>
      </c>
      <c r="V240" t="s">
        <v>94</v>
      </c>
      <c r="W240" s="1">
        <v>44869.520648148151</v>
      </c>
      <c r="X240">
        <v>167</v>
      </c>
      <c r="Y240">
        <v>21</v>
      </c>
      <c r="Z240">
        <v>0</v>
      </c>
      <c r="AA240">
        <v>21</v>
      </c>
      <c r="AB240">
        <v>0</v>
      </c>
      <c r="AC240">
        <v>1</v>
      </c>
      <c r="AD240">
        <v>7</v>
      </c>
      <c r="AE240">
        <v>0</v>
      </c>
      <c r="AF240">
        <v>0</v>
      </c>
      <c r="AG240">
        <v>0</v>
      </c>
      <c r="AH240" t="s">
        <v>95</v>
      </c>
      <c r="AI240" s="1">
        <v>44869.540960648148</v>
      </c>
      <c r="AJ240">
        <v>99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93</v>
      </c>
      <c r="AU240" t="s">
        <v>93</v>
      </c>
      <c r="AV240" t="s">
        <v>93</v>
      </c>
      <c r="AW240" t="s">
        <v>93</v>
      </c>
      <c r="AX240" t="s">
        <v>93</v>
      </c>
      <c r="AY240" t="s">
        <v>93</v>
      </c>
      <c r="AZ240" t="s">
        <v>93</v>
      </c>
      <c r="BA240" t="s">
        <v>93</v>
      </c>
      <c r="BB240" t="s">
        <v>93</v>
      </c>
      <c r="BC240" t="s">
        <v>93</v>
      </c>
      <c r="BD240" t="s">
        <v>93</v>
      </c>
      <c r="BE240" t="s">
        <v>93</v>
      </c>
      <c r="BF240" t="s">
        <v>96</v>
      </c>
      <c r="BG240">
        <v>96</v>
      </c>
      <c r="BH240" t="s">
        <v>97</v>
      </c>
    </row>
    <row r="241" spans="1:60">
      <c r="A241" t="s">
        <v>638</v>
      </c>
      <c r="B241" t="s">
        <v>85</v>
      </c>
      <c r="C241" t="s">
        <v>634</v>
      </c>
      <c r="D241" t="s">
        <v>87</v>
      </c>
      <c r="E241" s="2">
        <f>HYPERLINK("capsilon://?command=openfolder&amp;siteaddress=fidelity.emaiq-na2.net&amp;folderid=FXF8D8E1D7-0311-965E-5FF8-22FCF6914F41","FX221061")</f>
        <v>0</v>
      </c>
      <c r="F241" t="s">
        <v>19</v>
      </c>
      <c r="G241" t="s">
        <v>19</v>
      </c>
      <c r="H241" t="s">
        <v>88</v>
      </c>
      <c r="I241" t="s">
        <v>639</v>
      </c>
      <c r="J241">
        <v>73</v>
      </c>
      <c r="K241" t="s">
        <v>90</v>
      </c>
      <c r="L241" t="s">
        <v>91</v>
      </c>
      <c r="M241" t="s">
        <v>92</v>
      </c>
      <c r="N241">
        <v>2</v>
      </c>
      <c r="O241" s="1">
        <v>44869.474016203705</v>
      </c>
      <c r="P241" s="1">
        <v>44869.542962962965</v>
      </c>
      <c r="Q241">
        <v>5701</v>
      </c>
      <c r="R241">
        <v>256</v>
      </c>
      <c r="S241" t="b">
        <v>0</v>
      </c>
      <c r="T241" t="s">
        <v>93</v>
      </c>
      <c r="U241" t="b">
        <v>0</v>
      </c>
      <c r="V241" t="s">
        <v>94</v>
      </c>
      <c r="W241" s="1">
        <v>44869.521620370368</v>
      </c>
      <c r="X241">
        <v>83</v>
      </c>
      <c r="Y241">
        <v>58</v>
      </c>
      <c r="Z241">
        <v>0</v>
      </c>
      <c r="AA241">
        <v>58</v>
      </c>
      <c r="AB241">
        <v>0</v>
      </c>
      <c r="AC241">
        <v>5</v>
      </c>
      <c r="AD241">
        <v>15</v>
      </c>
      <c r="AE241">
        <v>0</v>
      </c>
      <c r="AF241">
        <v>0</v>
      </c>
      <c r="AG241">
        <v>0</v>
      </c>
      <c r="AH241" t="s">
        <v>95</v>
      </c>
      <c r="AI241" s="1">
        <v>44869.542962962965</v>
      </c>
      <c r="AJ241">
        <v>173</v>
      </c>
      <c r="AK241">
        <v>3</v>
      </c>
      <c r="AL241">
        <v>0</v>
      </c>
      <c r="AM241">
        <v>3</v>
      </c>
      <c r="AN241">
        <v>0</v>
      </c>
      <c r="AO241">
        <v>2</v>
      </c>
      <c r="AP241">
        <v>12</v>
      </c>
      <c r="AQ241">
        <v>0</v>
      </c>
      <c r="AR241">
        <v>0</v>
      </c>
      <c r="AS241">
        <v>0</v>
      </c>
      <c r="AT241" t="s">
        <v>93</v>
      </c>
      <c r="AU241" t="s">
        <v>93</v>
      </c>
      <c r="AV241" t="s">
        <v>93</v>
      </c>
      <c r="AW241" t="s">
        <v>93</v>
      </c>
      <c r="AX241" t="s">
        <v>93</v>
      </c>
      <c r="AY241" t="s">
        <v>93</v>
      </c>
      <c r="AZ241" t="s">
        <v>93</v>
      </c>
      <c r="BA241" t="s">
        <v>93</v>
      </c>
      <c r="BB241" t="s">
        <v>93</v>
      </c>
      <c r="BC241" t="s">
        <v>93</v>
      </c>
      <c r="BD241" t="s">
        <v>93</v>
      </c>
      <c r="BE241" t="s">
        <v>93</v>
      </c>
      <c r="BF241" t="s">
        <v>96</v>
      </c>
      <c r="BG241">
        <v>99</v>
      </c>
      <c r="BH241" t="s">
        <v>97</v>
      </c>
    </row>
    <row r="242" spans="1:60">
      <c r="A242" t="s">
        <v>640</v>
      </c>
      <c r="B242" t="s">
        <v>85</v>
      </c>
      <c r="C242" t="s">
        <v>576</v>
      </c>
      <c r="D242" t="s">
        <v>87</v>
      </c>
      <c r="E242" s="2">
        <f>HYPERLINK("capsilon://?command=openfolder&amp;siteaddress=fidelity.emaiq-na2.net&amp;folderid=FX533520C5-9DD0-9767-6269-8CD311FA02CE","FX22107")</f>
        <v>0</v>
      </c>
      <c r="F242" t="s">
        <v>19</v>
      </c>
      <c r="G242" t="s">
        <v>19</v>
      </c>
      <c r="H242" t="s">
        <v>88</v>
      </c>
      <c r="I242" t="s">
        <v>625</v>
      </c>
      <c r="J242">
        <v>67</v>
      </c>
      <c r="K242" t="s">
        <v>90</v>
      </c>
      <c r="L242" t="s">
        <v>91</v>
      </c>
      <c r="M242" t="s">
        <v>92</v>
      </c>
      <c r="N242">
        <v>2</v>
      </c>
      <c r="O242" s="1">
        <v>44869.504525462966</v>
      </c>
      <c r="P242" s="1">
        <v>44869.524710648147</v>
      </c>
      <c r="Q242">
        <v>704</v>
      </c>
      <c r="R242">
        <v>1040</v>
      </c>
      <c r="S242" t="b">
        <v>0</v>
      </c>
      <c r="T242" t="s">
        <v>93</v>
      </c>
      <c r="U242" t="b">
        <v>1</v>
      </c>
      <c r="V242" t="s">
        <v>94</v>
      </c>
      <c r="W242" s="1">
        <v>44869.512638888889</v>
      </c>
      <c r="X242">
        <v>635</v>
      </c>
      <c r="Y242">
        <v>52</v>
      </c>
      <c r="Z242">
        <v>0</v>
      </c>
      <c r="AA242">
        <v>52</v>
      </c>
      <c r="AB242">
        <v>0</v>
      </c>
      <c r="AC242">
        <v>20</v>
      </c>
      <c r="AD242">
        <v>15</v>
      </c>
      <c r="AE242">
        <v>0</v>
      </c>
      <c r="AF242">
        <v>0</v>
      </c>
      <c r="AG242">
        <v>0</v>
      </c>
      <c r="AH242" t="s">
        <v>95</v>
      </c>
      <c r="AI242" s="1">
        <v>44869.524710648147</v>
      </c>
      <c r="AJ242">
        <v>405</v>
      </c>
      <c r="AK242">
        <v>6</v>
      </c>
      <c r="AL242">
        <v>0</v>
      </c>
      <c r="AM242">
        <v>6</v>
      </c>
      <c r="AN242">
        <v>0</v>
      </c>
      <c r="AO242">
        <v>5</v>
      </c>
      <c r="AP242">
        <v>9</v>
      </c>
      <c r="AQ242">
        <v>0</v>
      </c>
      <c r="AR242">
        <v>0</v>
      </c>
      <c r="AS242">
        <v>0</v>
      </c>
      <c r="AT242" t="s">
        <v>93</v>
      </c>
      <c r="AU242" t="s">
        <v>93</v>
      </c>
      <c r="AV242" t="s">
        <v>93</v>
      </c>
      <c r="AW242" t="s">
        <v>93</v>
      </c>
      <c r="AX242" t="s">
        <v>93</v>
      </c>
      <c r="AY242" t="s">
        <v>93</v>
      </c>
      <c r="AZ242" t="s">
        <v>93</v>
      </c>
      <c r="BA242" t="s">
        <v>93</v>
      </c>
      <c r="BB242" t="s">
        <v>93</v>
      </c>
      <c r="BC242" t="s">
        <v>93</v>
      </c>
      <c r="BD242" t="s">
        <v>93</v>
      </c>
      <c r="BE242" t="s">
        <v>93</v>
      </c>
      <c r="BF242" t="s">
        <v>96</v>
      </c>
      <c r="BG242">
        <v>29</v>
      </c>
      <c r="BH242" t="s">
        <v>97</v>
      </c>
    </row>
    <row r="243" spans="1:60">
      <c r="A243" t="s">
        <v>641</v>
      </c>
      <c r="B243" t="s">
        <v>85</v>
      </c>
      <c r="C243" t="s">
        <v>629</v>
      </c>
      <c r="D243" t="s">
        <v>87</v>
      </c>
      <c r="E243" s="2">
        <f>HYPERLINK("capsilon://?command=openfolder&amp;siteaddress=fidelity.emaiq-na2.net&amp;folderid=FX184ADA58-F748-3C32-F6A2-32D0350E9AC0","FX221065")</f>
        <v>0</v>
      </c>
      <c r="F243" t="s">
        <v>19</v>
      </c>
      <c r="G243" t="s">
        <v>19</v>
      </c>
      <c r="H243" t="s">
        <v>88</v>
      </c>
      <c r="I243" t="s">
        <v>630</v>
      </c>
      <c r="J243">
        <v>182</v>
      </c>
      <c r="K243" t="s">
        <v>90</v>
      </c>
      <c r="L243" t="s">
        <v>91</v>
      </c>
      <c r="M243" t="s">
        <v>92</v>
      </c>
      <c r="N243">
        <v>2</v>
      </c>
      <c r="O243" s="1">
        <v>44869.506249999999</v>
      </c>
      <c r="P243" s="1">
        <v>44869.531423611108</v>
      </c>
      <c r="Q243">
        <v>1270</v>
      </c>
      <c r="R243">
        <v>905</v>
      </c>
      <c r="S243" t="b">
        <v>0</v>
      </c>
      <c r="T243" t="s">
        <v>93</v>
      </c>
      <c r="U243" t="b">
        <v>1</v>
      </c>
      <c r="V243" t="s">
        <v>94</v>
      </c>
      <c r="W243" s="1">
        <v>44869.516423611109</v>
      </c>
      <c r="X243">
        <v>326</v>
      </c>
      <c r="Y243">
        <v>169</v>
      </c>
      <c r="Z243">
        <v>0</v>
      </c>
      <c r="AA243">
        <v>169</v>
      </c>
      <c r="AB243">
        <v>0</v>
      </c>
      <c r="AC243">
        <v>15</v>
      </c>
      <c r="AD243">
        <v>13</v>
      </c>
      <c r="AE243">
        <v>0</v>
      </c>
      <c r="AF243">
        <v>0</v>
      </c>
      <c r="AG243">
        <v>0</v>
      </c>
      <c r="AH243" t="s">
        <v>95</v>
      </c>
      <c r="AI243" s="1">
        <v>44869.531423611108</v>
      </c>
      <c r="AJ243">
        <v>579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13</v>
      </c>
      <c r="AQ243">
        <v>0</v>
      </c>
      <c r="AR243">
        <v>0</v>
      </c>
      <c r="AS243">
        <v>0</v>
      </c>
      <c r="AT243" t="s">
        <v>93</v>
      </c>
      <c r="AU243" t="s">
        <v>93</v>
      </c>
      <c r="AV243" t="s">
        <v>93</v>
      </c>
      <c r="AW243" t="s">
        <v>93</v>
      </c>
      <c r="AX243" t="s">
        <v>93</v>
      </c>
      <c r="AY243" t="s">
        <v>93</v>
      </c>
      <c r="AZ243" t="s">
        <v>93</v>
      </c>
      <c r="BA243" t="s">
        <v>93</v>
      </c>
      <c r="BB243" t="s">
        <v>93</v>
      </c>
      <c r="BC243" t="s">
        <v>93</v>
      </c>
      <c r="BD243" t="s">
        <v>93</v>
      </c>
      <c r="BE243" t="s">
        <v>93</v>
      </c>
      <c r="BF243" t="s">
        <v>96</v>
      </c>
      <c r="BG243">
        <v>36</v>
      </c>
      <c r="BH243" t="s">
        <v>97</v>
      </c>
    </row>
    <row r="244" spans="1:60">
      <c r="A244" t="s">
        <v>642</v>
      </c>
      <c r="B244" t="s">
        <v>85</v>
      </c>
      <c r="C244" t="s">
        <v>196</v>
      </c>
      <c r="D244" t="s">
        <v>87</v>
      </c>
      <c r="E244" s="2">
        <f>HYPERLINK("capsilon://?command=openfolder&amp;siteaddress=fidelity.emaiq-na2.net&amp;folderid=FXAC50B67A-3BE8-3CB4-E19D-1F164CE103AD","FX221110")</f>
        <v>0</v>
      </c>
      <c r="F244" t="s">
        <v>19</v>
      </c>
      <c r="G244" t="s">
        <v>19</v>
      </c>
      <c r="H244" t="s">
        <v>88</v>
      </c>
      <c r="I244" t="s">
        <v>643</v>
      </c>
      <c r="J244">
        <v>29</v>
      </c>
      <c r="K244" t="s">
        <v>90</v>
      </c>
      <c r="L244" t="s">
        <v>91</v>
      </c>
      <c r="M244" t="s">
        <v>92</v>
      </c>
      <c r="N244">
        <v>2</v>
      </c>
      <c r="O244" s="1">
        <v>44869.556238425925</v>
      </c>
      <c r="P244" s="1">
        <v>44869.688726851855</v>
      </c>
      <c r="Q244">
        <v>11296</v>
      </c>
      <c r="R244">
        <v>151</v>
      </c>
      <c r="S244" t="b">
        <v>0</v>
      </c>
      <c r="T244" t="s">
        <v>93</v>
      </c>
      <c r="U244" t="b">
        <v>0</v>
      </c>
      <c r="V244" t="s">
        <v>94</v>
      </c>
      <c r="W244" s="1">
        <v>44869.615451388891</v>
      </c>
      <c r="X244">
        <v>88</v>
      </c>
      <c r="Y244">
        <v>21</v>
      </c>
      <c r="Z244">
        <v>0</v>
      </c>
      <c r="AA244">
        <v>21</v>
      </c>
      <c r="AB244">
        <v>0</v>
      </c>
      <c r="AC244">
        <v>1</v>
      </c>
      <c r="AD244">
        <v>8</v>
      </c>
      <c r="AE244">
        <v>0</v>
      </c>
      <c r="AF244">
        <v>0</v>
      </c>
      <c r="AG244">
        <v>0</v>
      </c>
      <c r="AH244" t="s">
        <v>95</v>
      </c>
      <c r="AI244" s="1">
        <v>44869.688726851855</v>
      </c>
      <c r="AJ244">
        <v>63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8</v>
      </c>
      <c r="AQ244">
        <v>0</v>
      </c>
      <c r="AR244">
        <v>0</v>
      </c>
      <c r="AS244">
        <v>0</v>
      </c>
      <c r="AT244" t="s">
        <v>93</v>
      </c>
      <c r="AU244" t="s">
        <v>93</v>
      </c>
      <c r="AV244" t="s">
        <v>93</v>
      </c>
      <c r="AW244" t="s">
        <v>93</v>
      </c>
      <c r="AX244" t="s">
        <v>93</v>
      </c>
      <c r="AY244" t="s">
        <v>93</v>
      </c>
      <c r="AZ244" t="s">
        <v>93</v>
      </c>
      <c r="BA244" t="s">
        <v>93</v>
      </c>
      <c r="BB244" t="s">
        <v>93</v>
      </c>
      <c r="BC244" t="s">
        <v>93</v>
      </c>
      <c r="BD244" t="s">
        <v>93</v>
      </c>
      <c r="BE244" t="s">
        <v>93</v>
      </c>
      <c r="BF244" t="s">
        <v>96</v>
      </c>
      <c r="BG244">
        <v>190</v>
      </c>
      <c r="BH244" t="s">
        <v>97</v>
      </c>
    </row>
    <row r="245" spans="1:60">
      <c r="A245" t="s">
        <v>644</v>
      </c>
      <c r="B245" t="s">
        <v>85</v>
      </c>
      <c r="C245" t="s">
        <v>196</v>
      </c>
      <c r="D245" t="s">
        <v>87</v>
      </c>
      <c r="E245" s="2">
        <f>HYPERLINK("capsilon://?command=openfolder&amp;siteaddress=fidelity.emaiq-na2.net&amp;folderid=FXAC50B67A-3BE8-3CB4-E19D-1F164CE103AD","FX221110")</f>
        <v>0</v>
      </c>
      <c r="F245" t="s">
        <v>19</v>
      </c>
      <c r="G245" t="s">
        <v>19</v>
      </c>
      <c r="H245" t="s">
        <v>88</v>
      </c>
      <c r="I245" t="s">
        <v>645</v>
      </c>
      <c r="J245">
        <v>160</v>
      </c>
      <c r="K245" t="s">
        <v>90</v>
      </c>
      <c r="L245" t="s">
        <v>91</v>
      </c>
      <c r="M245" t="s">
        <v>92</v>
      </c>
      <c r="N245">
        <v>1</v>
      </c>
      <c r="O245" s="1">
        <v>44869.556354166663</v>
      </c>
      <c r="P245" s="1">
        <v>44869.616597222222</v>
      </c>
      <c r="Q245">
        <v>5107</v>
      </c>
      <c r="R245">
        <v>98</v>
      </c>
      <c r="S245" t="b">
        <v>0</v>
      </c>
      <c r="T245" t="s">
        <v>93</v>
      </c>
      <c r="U245" t="b">
        <v>0</v>
      </c>
      <c r="V245" t="s">
        <v>94</v>
      </c>
      <c r="W245" s="1">
        <v>44869.616597222222</v>
      </c>
      <c r="X245">
        <v>98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160</v>
      </c>
      <c r="AE245">
        <v>155</v>
      </c>
      <c r="AF245">
        <v>0</v>
      </c>
      <c r="AG245">
        <v>2</v>
      </c>
      <c r="AH245" t="s">
        <v>93</v>
      </c>
      <c r="AI245" t="s">
        <v>93</v>
      </c>
      <c r="AJ245" t="s">
        <v>93</v>
      </c>
      <c r="AK245" t="s">
        <v>93</v>
      </c>
      <c r="AL245" t="s">
        <v>93</v>
      </c>
      <c r="AM245" t="s">
        <v>93</v>
      </c>
      <c r="AN245" t="s">
        <v>93</v>
      </c>
      <c r="AO245" t="s">
        <v>93</v>
      </c>
      <c r="AP245" t="s">
        <v>93</v>
      </c>
      <c r="AQ245" t="s">
        <v>93</v>
      </c>
      <c r="AR245" t="s">
        <v>93</v>
      </c>
      <c r="AS245" t="s">
        <v>93</v>
      </c>
      <c r="AT245" t="s">
        <v>93</v>
      </c>
      <c r="AU245" t="s">
        <v>93</v>
      </c>
      <c r="AV245" t="s">
        <v>93</v>
      </c>
      <c r="AW245" t="s">
        <v>93</v>
      </c>
      <c r="AX245" t="s">
        <v>93</v>
      </c>
      <c r="AY245" t="s">
        <v>93</v>
      </c>
      <c r="AZ245" t="s">
        <v>93</v>
      </c>
      <c r="BA245" t="s">
        <v>93</v>
      </c>
      <c r="BB245" t="s">
        <v>93</v>
      </c>
      <c r="BC245" t="s">
        <v>93</v>
      </c>
      <c r="BD245" t="s">
        <v>93</v>
      </c>
      <c r="BE245" t="s">
        <v>93</v>
      </c>
      <c r="BF245" t="s">
        <v>96</v>
      </c>
      <c r="BG245">
        <v>86</v>
      </c>
      <c r="BH245" t="s">
        <v>97</v>
      </c>
    </row>
    <row r="246" spans="1:60">
      <c r="A246" t="s">
        <v>646</v>
      </c>
      <c r="B246" t="s">
        <v>85</v>
      </c>
      <c r="C246" t="s">
        <v>196</v>
      </c>
      <c r="D246" t="s">
        <v>87</v>
      </c>
      <c r="E246" s="2">
        <f>HYPERLINK("capsilon://?command=openfolder&amp;siteaddress=fidelity.emaiq-na2.net&amp;folderid=FXAC50B67A-3BE8-3CB4-E19D-1F164CE103AD","FX221110")</f>
        <v>0</v>
      </c>
      <c r="F246" t="s">
        <v>19</v>
      </c>
      <c r="G246" t="s">
        <v>19</v>
      </c>
      <c r="H246" t="s">
        <v>88</v>
      </c>
      <c r="I246" t="s">
        <v>645</v>
      </c>
      <c r="J246">
        <v>184</v>
      </c>
      <c r="K246" t="s">
        <v>90</v>
      </c>
      <c r="L246" t="s">
        <v>91</v>
      </c>
      <c r="M246" t="s">
        <v>92</v>
      </c>
      <c r="N246">
        <v>2</v>
      </c>
      <c r="O246" s="1">
        <v>44869.617280092592</v>
      </c>
      <c r="P246" s="1">
        <v>44869.687986111108</v>
      </c>
      <c r="Q246">
        <v>5232</v>
      </c>
      <c r="R246">
        <v>877</v>
      </c>
      <c r="S246" t="b">
        <v>0</v>
      </c>
      <c r="T246" t="s">
        <v>93</v>
      </c>
      <c r="U246" t="b">
        <v>1</v>
      </c>
      <c r="V246" t="s">
        <v>94</v>
      </c>
      <c r="W246" s="1">
        <v>44869.624490740738</v>
      </c>
      <c r="X246">
        <v>616</v>
      </c>
      <c r="Y246">
        <v>122</v>
      </c>
      <c r="Z246">
        <v>0</v>
      </c>
      <c r="AA246">
        <v>122</v>
      </c>
      <c r="AB246">
        <v>0</v>
      </c>
      <c r="AC246">
        <v>47</v>
      </c>
      <c r="AD246">
        <v>62</v>
      </c>
      <c r="AE246">
        <v>0</v>
      </c>
      <c r="AF246">
        <v>0</v>
      </c>
      <c r="AG246">
        <v>0</v>
      </c>
      <c r="AH246" t="s">
        <v>95</v>
      </c>
      <c r="AI246" s="1">
        <v>44869.687986111108</v>
      </c>
      <c r="AJ246">
        <v>255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62</v>
      </c>
      <c r="AQ246">
        <v>0</v>
      </c>
      <c r="AR246">
        <v>0</v>
      </c>
      <c r="AS246">
        <v>0</v>
      </c>
      <c r="AT246" t="s">
        <v>93</v>
      </c>
      <c r="AU246" t="s">
        <v>93</v>
      </c>
      <c r="AV246" t="s">
        <v>93</v>
      </c>
      <c r="AW246" t="s">
        <v>93</v>
      </c>
      <c r="AX246" t="s">
        <v>93</v>
      </c>
      <c r="AY246" t="s">
        <v>93</v>
      </c>
      <c r="AZ246" t="s">
        <v>93</v>
      </c>
      <c r="BA246" t="s">
        <v>93</v>
      </c>
      <c r="BB246" t="s">
        <v>93</v>
      </c>
      <c r="BC246" t="s">
        <v>93</v>
      </c>
      <c r="BD246" t="s">
        <v>93</v>
      </c>
      <c r="BE246" t="s">
        <v>93</v>
      </c>
      <c r="BF246" t="s">
        <v>96</v>
      </c>
      <c r="BG246">
        <v>101</v>
      </c>
      <c r="BH24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647</v>
      </c>
      <c r="C1" s="3" t="s">
        <v>648</v>
      </c>
      <c r="D1" s="3" t="s">
        <v>649</v>
      </c>
    </row>
    <row r="2" spans="1:4">
      <c r="A2" t="s">
        <v>120</v>
      </c>
      <c r="B2">
        <v>25</v>
      </c>
      <c r="C2">
        <v>0</v>
      </c>
      <c r="D2">
        <v>25</v>
      </c>
    </row>
    <row r="3" spans="1:4">
      <c r="A3" t="s">
        <v>556</v>
      </c>
      <c r="B3">
        <v>15</v>
      </c>
      <c r="C3">
        <v>0</v>
      </c>
      <c r="D3">
        <v>15</v>
      </c>
    </row>
    <row r="4" spans="1:4">
      <c r="A4" t="s">
        <v>596</v>
      </c>
      <c r="B4">
        <v>11</v>
      </c>
      <c r="C4">
        <v>0</v>
      </c>
      <c r="D4">
        <v>11</v>
      </c>
    </row>
    <row r="5" spans="1:4">
      <c r="A5" t="s">
        <v>96</v>
      </c>
      <c r="B5">
        <v>22</v>
      </c>
      <c r="C5">
        <v>0</v>
      </c>
      <c r="D5">
        <v>22</v>
      </c>
    </row>
    <row r="6" spans="1:4">
      <c r="A6" t="s">
        <v>125</v>
      </c>
      <c r="B6">
        <v>27</v>
      </c>
      <c r="C6">
        <v>0</v>
      </c>
      <c r="D6">
        <v>27</v>
      </c>
    </row>
    <row r="7" spans="1:4">
      <c r="A7" t="s">
        <v>194</v>
      </c>
      <c r="B7">
        <v>12</v>
      </c>
      <c r="C7">
        <v>0</v>
      </c>
      <c r="D7">
        <v>12</v>
      </c>
    </row>
    <row r="8" spans="1:4">
      <c r="A8" t="s">
        <v>221</v>
      </c>
      <c r="B8">
        <v>13</v>
      </c>
      <c r="C8">
        <v>0</v>
      </c>
      <c r="D8">
        <v>13</v>
      </c>
    </row>
    <row r="9" spans="1:4">
      <c r="A9" t="s">
        <v>260</v>
      </c>
      <c r="B9">
        <v>12</v>
      </c>
      <c r="C9">
        <v>0</v>
      </c>
      <c r="D9">
        <v>12</v>
      </c>
    </row>
    <row r="10" spans="1:4">
      <c r="A10" t="s">
        <v>289</v>
      </c>
      <c r="B10">
        <v>22</v>
      </c>
      <c r="C10">
        <v>0</v>
      </c>
      <c r="D10">
        <v>22</v>
      </c>
    </row>
    <row r="11" spans="1:4">
      <c r="A11" t="s">
        <v>344</v>
      </c>
      <c r="B11">
        <v>29</v>
      </c>
      <c r="C11">
        <v>0</v>
      </c>
      <c r="D11">
        <v>29</v>
      </c>
    </row>
    <row r="12" spans="1:4">
      <c r="A12" t="s">
        <v>408</v>
      </c>
      <c r="B12">
        <v>22</v>
      </c>
      <c r="C12">
        <v>0</v>
      </c>
      <c r="D12">
        <v>22</v>
      </c>
    </row>
    <row r="13" spans="1:4">
      <c r="A13" t="s">
        <v>465</v>
      </c>
      <c r="B13">
        <v>21</v>
      </c>
      <c r="C13">
        <v>0</v>
      </c>
      <c r="D13">
        <v>21</v>
      </c>
    </row>
    <row r="14" spans="1:4">
      <c r="A14" t="s">
        <v>513</v>
      </c>
      <c r="B14">
        <v>14</v>
      </c>
      <c r="C14">
        <v>0</v>
      </c>
      <c r="D1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2022-11-19T13:00:01Z</dcterms:created>
  <dcterms:modified xsi:type="dcterms:W3CDTF">2022-11-20T13:32:31Z</dcterms:modified>
  <cp:category/>
  <cp:contentStatus/>
</cp:coreProperties>
</file>