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02"/>
  <workbookPr defaultThemeVersion="166925"/>
  <xr:revisionPtr revIDLastSave="0" documentId="11_522C1075889E800581E482CA9A71C76CD6C3E9D4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Report Properties" sheetId="1" r:id="rId1"/>
    <sheet name="DATA_VALIDATION" sheetId="2" r:id="rId2"/>
    <sheet name="SLA SUMMARY REPORT" sheetId="3" r:id="rId3"/>
  </sheets>
  <calcPr calcId="191028" refMode="R1C1" iterateCount="0" calcOnSave="0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05" i="2" l="1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<sst xmlns="http://schemas.openxmlformats.org/spreadsheetml/2006/main" count="9088" uniqueCount="761">
  <si>
    <t>Site Address:</t>
  </si>
  <si>
    <t>fidelity.emaiq-na2.net</t>
  </si>
  <si>
    <t>Report Name:</t>
  </si>
  <si>
    <t>MTD Completed Workitem Report</t>
  </si>
  <si>
    <t>Report Type:</t>
  </si>
  <si>
    <t>Completed Workitem Report</t>
  </si>
  <si>
    <t>Report Period:</t>
  </si>
  <si>
    <t>Month-to-date</t>
  </si>
  <si>
    <t>Queue Id:</t>
  </si>
  <si>
    <t>QUE539C1DFD-8309-0589-CD0D-B55CB7A44B4A</t>
  </si>
  <si>
    <t>Queue Name:</t>
  </si>
  <si>
    <t>**Data Validation</t>
  </si>
  <si>
    <t>Report Date/Time:</t>
  </si>
  <si>
    <t>Report Timezone:</t>
  </si>
  <si>
    <t>Eastern Time</t>
  </si>
  <si>
    <t>Start Time:</t>
  </si>
  <si>
    <t>End Time:</t>
  </si>
  <si>
    <t>Distribution List:</t>
  </si>
  <si>
    <t>aparnaramchandra.chavan@ice.com</t>
  </si>
  <si>
    <t/>
  </si>
  <si>
    <t>rohit.mawal@ice.com</t>
  </si>
  <si>
    <t>santosh.khandale@ice.com</t>
  </si>
  <si>
    <t>amrutavasant.erande@ice.com</t>
  </si>
  <si>
    <t>akash.maske@ice.com</t>
  </si>
  <si>
    <t>ashishrajaram.sutar@ice.com</t>
  </si>
  <si>
    <t>kishoragastin.gunjal@ice.com</t>
  </si>
  <si>
    <t>Workitem ID</t>
  </si>
  <si>
    <t>Workitem Type Name</t>
  </si>
  <si>
    <t>Folder Identifier</t>
  </si>
  <si>
    <t>Work Context</t>
  </si>
  <si>
    <t>Folder ID</t>
  </si>
  <si>
    <t>Inbox ID</t>
  </si>
  <si>
    <t>Thread ID</t>
  </si>
  <si>
    <t>Payload Type</t>
  </si>
  <si>
    <t>Payload Ref</t>
  </si>
  <si>
    <t>Work Unit Count</t>
  </si>
  <si>
    <t>Disposition status</t>
  </si>
  <si>
    <t>Command ID</t>
  </si>
  <si>
    <t>Disposition Context</t>
  </si>
  <si>
    <t>Pass# at time of Completion</t>
  </si>
  <si>
    <t>Workitem Creation Date</t>
  </si>
  <si>
    <t>Workitem Completion Date</t>
  </si>
  <si>
    <t>Waiting Time in Queue (in Seconds)</t>
  </si>
  <si>
    <t>Total duration for all Passes</t>
  </si>
  <si>
    <t>Escalated</t>
  </si>
  <si>
    <t>Picked By</t>
  </si>
  <si>
    <t>Prioritized</t>
  </si>
  <si>
    <t>Pass#1 Complete By(User name)</t>
  </si>
  <si>
    <t>Pass#1 Completed On(Date/Time)</t>
  </si>
  <si>
    <t>Duration for Pass#1 Complete (Seconds)</t>
  </si>
  <si>
    <t>Pass#1 Fields Validated By User</t>
  </si>
  <si>
    <t>Pass#1 Fields Validated By System</t>
  </si>
  <si>
    <t>Pass#1 Total Fields Validated</t>
  </si>
  <si>
    <t>Pass#1 Fields Invalidated</t>
  </si>
  <si>
    <t>Pass#1 Fields Corrected</t>
  </si>
  <si>
    <t>Pass#1 Total Fields Notvalidated</t>
  </si>
  <si>
    <t>Pass#1 Total Fields Purged</t>
  </si>
  <si>
    <t>Pass#1 Documents Excluded</t>
  </si>
  <si>
    <t>Pass#1 Documents Sorted/Updated</t>
  </si>
  <si>
    <t>Pass#2 Complete By(User name)</t>
  </si>
  <si>
    <t>Pass#2 Completed On(Date/Time)</t>
  </si>
  <si>
    <t>Duration for Pass#2 Complete (Seconds)</t>
  </si>
  <si>
    <t>Pass#2 Fields Validated By User</t>
  </si>
  <si>
    <t>Pass#2 Fields Validated By System</t>
  </si>
  <si>
    <t>Pass#2 Total Fields Validated</t>
  </si>
  <si>
    <t>Pass#2 Fields Invalidated</t>
  </si>
  <si>
    <t>Pass#2 Fields Corrected</t>
  </si>
  <si>
    <t>Pass#2 Total Fields Notvalidated</t>
  </si>
  <si>
    <t>Pass#2 Total Fields Purged</t>
  </si>
  <si>
    <t>Pass#2 Documents Excluded</t>
  </si>
  <si>
    <t>Pass#2 Documents Sorted/Updated</t>
  </si>
  <si>
    <t>Pass#3 Complete By(User name)</t>
  </si>
  <si>
    <t>Pass#3 Completed On(Date/Time)</t>
  </si>
  <si>
    <t>Duration for Pass#3 Complete (Seconds)</t>
  </si>
  <si>
    <t>Pass#3 Fields Validated By User</t>
  </si>
  <si>
    <t>Pass#3 Fields Validated By System</t>
  </si>
  <si>
    <t>Pass#3 Total Fields Validated</t>
  </si>
  <si>
    <t>Pass#3 Fields Invalidated</t>
  </si>
  <si>
    <t>Pass#3 Fields Corrected</t>
  </si>
  <si>
    <t>Pass#3 Total Fields Notvalidated</t>
  </si>
  <si>
    <t>Pass#3 Total Fields Purged</t>
  </si>
  <si>
    <t>Pass#3 Documents Excluded</t>
  </si>
  <si>
    <t>Pass#3 Documents Sorted/Updated</t>
  </si>
  <si>
    <t>Workitem Creation Date(DD-MM-YYYY)</t>
  </si>
  <si>
    <t>Total Time In Queue(in Minutes)</t>
  </si>
  <si>
    <t>Overdue Status(Y/N)</t>
  </si>
  <si>
    <t>WI230110</t>
  </si>
  <si>
    <t>DATA_VALIDATION</t>
  </si>
  <si>
    <t>1442211622</t>
  </si>
  <si>
    <t>Folder</t>
  </si>
  <si>
    <t>Mailitem</t>
  </si>
  <si>
    <t>MI2301297</t>
  </si>
  <si>
    <t>COMPLETED</t>
  </si>
  <si>
    <t>MARK_AS_COMPLETED</t>
  </si>
  <si>
    <t>Queue</t>
  </si>
  <si>
    <t>N/A</t>
  </si>
  <si>
    <t>Sunny Yadav</t>
  </si>
  <si>
    <t>Sumit Jarhad</t>
  </si>
  <si>
    <t>03-01-2023</t>
  </si>
  <si>
    <t>NO</t>
  </si>
  <si>
    <t>WI2301102</t>
  </si>
  <si>
    <t>1572212795</t>
  </si>
  <si>
    <t>MI23013094</t>
  </si>
  <si>
    <t>Bhagyashree Takawale</t>
  </si>
  <si>
    <t>11-01-2023</t>
  </si>
  <si>
    <t>WI2301103</t>
  </si>
  <si>
    <t>MI23013096</t>
  </si>
  <si>
    <t>WI2301104</t>
  </si>
  <si>
    <t>MI23013098</t>
  </si>
  <si>
    <t>WI2301105</t>
  </si>
  <si>
    <t>MI23013100</t>
  </si>
  <si>
    <t>WI2301106</t>
  </si>
  <si>
    <t>MI23013102</t>
  </si>
  <si>
    <t>WI2301107</t>
  </si>
  <si>
    <t>MI23013104</t>
  </si>
  <si>
    <t>WI2301108</t>
  </si>
  <si>
    <t>1572212815</t>
  </si>
  <si>
    <t>MI23013123</t>
  </si>
  <si>
    <t>WI2301109</t>
  </si>
  <si>
    <t>MI23013139</t>
  </si>
  <si>
    <t>WI230111</t>
  </si>
  <si>
    <t>MI2301301</t>
  </si>
  <si>
    <t>WI2301110</t>
  </si>
  <si>
    <t>1442209576</t>
  </si>
  <si>
    <t>MI23013150</t>
  </si>
  <si>
    <t>WI2301111</t>
  </si>
  <si>
    <t>1572301892</t>
  </si>
  <si>
    <t>MI23013160</t>
  </si>
  <si>
    <t>WI2301112</t>
  </si>
  <si>
    <t>MI23013162</t>
  </si>
  <si>
    <t>WI2301113</t>
  </si>
  <si>
    <t>MI23013164</t>
  </si>
  <si>
    <t>WI2301114</t>
  </si>
  <si>
    <t>MI23013166</t>
  </si>
  <si>
    <t>WI2301115</t>
  </si>
  <si>
    <t>MI23013168</t>
  </si>
  <si>
    <t>WI2301116</t>
  </si>
  <si>
    <t>MI23013170</t>
  </si>
  <si>
    <t>WI2301117</t>
  </si>
  <si>
    <t>1572212832</t>
  </si>
  <si>
    <t>MI23013275</t>
  </si>
  <si>
    <t>WI2301118</t>
  </si>
  <si>
    <t>MI23013277</t>
  </si>
  <si>
    <t>WI2301119</t>
  </si>
  <si>
    <t>1572212873</t>
  </si>
  <si>
    <t>MI23013323</t>
  </si>
  <si>
    <t>WI2301120</t>
  </si>
  <si>
    <t>MI23013325</t>
  </si>
  <si>
    <t>WI2301121</t>
  </si>
  <si>
    <t>WI2301122</t>
  </si>
  <si>
    <t>1572301888</t>
  </si>
  <si>
    <t>MI23013387</t>
  </si>
  <si>
    <t>Prajwal Kendre</t>
  </si>
  <si>
    <t>Akash Pawar</t>
  </si>
  <si>
    <t>12-01-2023</t>
  </si>
  <si>
    <t>WI2301123</t>
  </si>
  <si>
    <t>1452210494</t>
  </si>
  <si>
    <t>MI23013644</t>
  </si>
  <si>
    <t>WI2301124</t>
  </si>
  <si>
    <t>1572212819</t>
  </si>
  <si>
    <t>MI23013711</t>
  </si>
  <si>
    <t>WI2301125</t>
  </si>
  <si>
    <t>MI23013744</t>
  </si>
  <si>
    <t>WI2301127</t>
  </si>
  <si>
    <t>MI23013851</t>
  </si>
  <si>
    <t>13-01-2023</t>
  </si>
  <si>
    <t>WI2301128</t>
  </si>
  <si>
    <t>MI23013853</t>
  </si>
  <si>
    <t>WI2301129</t>
  </si>
  <si>
    <t>1432301153</t>
  </si>
  <si>
    <t>MI23013869</t>
  </si>
  <si>
    <t>Rituja Bhuse</t>
  </si>
  <si>
    <t>WI2301130</t>
  </si>
  <si>
    <t>1442211634</t>
  </si>
  <si>
    <t>MI23013887</t>
  </si>
  <si>
    <t>WI2301131</t>
  </si>
  <si>
    <t>MI23013889</t>
  </si>
  <si>
    <t>WI2301132</t>
  </si>
  <si>
    <t>MI23013891</t>
  </si>
  <si>
    <t>WI2301133</t>
  </si>
  <si>
    <t>MI23013896</t>
  </si>
  <si>
    <t>WI2301134</t>
  </si>
  <si>
    <t>1572208460</t>
  </si>
  <si>
    <t>MI23013926</t>
  </si>
  <si>
    <t>WI2301135</t>
  </si>
  <si>
    <t>1572212797</t>
  </si>
  <si>
    <t>MI23014013</t>
  </si>
  <si>
    <t>WI2301136</t>
  </si>
  <si>
    <t>MI23014015</t>
  </si>
  <si>
    <t>WI2301137</t>
  </si>
  <si>
    <t>WI2301138</t>
  </si>
  <si>
    <t>1572301896</t>
  </si>
  <si>
    <t>MI23014055</t>
  </si>
  <si>
    <t>WI2301140</t>
  </si>
  <si>
    <t>1442202218</t>
  </si>
  <si>
    <t>MI23014137</t>
  </si>
  <si>
    <t>WI2301141</t>
  </si>
  <si>
    <t>MI23014139</t>
  </si>
  <si>
    <t>WI2301142</t>
  </si>
  <si>
    <t>WI2301143</t>
  </si>
  <si>
    <t>1442210605</t>
  </si>
  <si>
    <t>MI23014210</t>
  </si>
  <si>
    <t>WI2301144</t>
  </si>
  <si>
    <t>MI23014212</t>
  </si>
  <si>
    <t>WI2301145</t>
  </si>
  <si>
    <t>MI23014214</t>
  </si>
  <si>
    <t>WI2301146</t>
  </si>
  <si>
    <t>MI23014216</t>
  </si>
  <si>
    <t>WI2301147</t>
  </si>
  <si>
    <t>MI23014218</t>
  </si>
  <si>
    <t>WI2301148</t>
  </si>
  <si>
    <t>MI23014220</t>
  </si>
  <si>
    <t>WI2301149</t>
  </si>
  <si>
    <t>MI23014222</t>
  </si>
  <si>
    <t>WI230115</t>
  </si>
  <si>
    <t>1572212851</t>
  </si>
  <si>
    <t>MI2301464</t>
  </si>
  <si>
    <t>WI2301150</t>
  </si>
  <si>
    <t>MI23014224</t>
  </si>
  <si>
    <t>WI2301151</t>
  </si>
  <si>
    <t>MI23014226</t>
  </si>
  <si>
    <t>WI2301152</t>
  </si>
  <si>
    <t>MI23014453</t>
  </si>
  <si>
    <t>Saloni Uttekar</t>
  </si>
  <si>
    <t>17-01-2023</t>
  </si>
  <si>
    <t>WI2301153</t>
  </si>
  <si>
    <t>MI23014499</t>
  </si>
  <si>
    <t>WI2301154</t>
  </si>
  <si>
    <t>MI23014661</t>
  </si>
  <si>
    <t>Swapnil Ambesange</t>
  </si>
  <si>
    <t>WI2301156</t>
  </si>
  <si>
    <t>1442212640</t>
  </si>
  <si>
    <t>MI23014756</t>
  </si>
  <si>
    <t>WI2301157</t>
  </si>
  <si>
    <t>WI2301158</t>
  </si>
  <si>
    <t>MI23015008</t>
  </si>
  <si>
    <t>18-01-2023</t>
  </si>
  <si>
    <t>WI2301159</t>
  </si>
  <si>
    <t>MI23015011</t>
  </si>
  <si>
    <t>WI230116</t>
  </si>
  <si>
    <t>MI2301466</t>
  </si>
  <si>
    <t>WI2301160</t>
  </si>
  <si>
    <t>1442202154</t>
  </si>
  <si>
    <t>MI23015018</t>
  </si>
  <si>
    <t>WI2301161</t>
  </si>
  <si>
    <t>MI23015021</t>
  </si>
  <si>
    <t>WI2301162</t>
  </si>
  <si>
    <t>1442212649</t>
  </si>
  <si>
    <t>MI23015066</t>
  </si>
  <si>
    <t>WI2301163</t>
  </si>
  <si>
    <t>MI23015068</t>
  </si>
  <si>
    <t>WI2301165</t>
  </si>
  <si>
    <t>MI23015156</t>
  </si>
  <si>
    <t>WI2301166</t>
  </si>
  <si>
    <t>1572301882</t>
  </si>
  <si>
    <t>MI23015286</t>
  </si>
  <si>
    <t>Shubham Karwate</t>
  </si>
  <si>
    <t>WI2301167</t>
  </si>
  <si>
    <t>MI23015291</t>
  </si>
  <si>
    <t>WI2301168</t>
  </si>
  <si>
    <t>1572301919</t>
  </si>
  <si>
    <t>MI23015302</t>
  </si>
  <si>
    <t>WI2301169</t>
  </si>
  <si>
    <t>MI23015304</t>
  </si>
  <si>
    <t>WI230117</t>
  </si>
  <si>
    <t>MI2301468</t>
  </si>
  <si>
    <t>WI2301170</t>
  </si>
  <si>
    <t>MI23015306</t>
  </si>
  <si>
    <t>WI2301171</t>
  </si>
  <si>
    <t>MI23015364</t>
  </si>
  <si>
    <t>WI2301172</t>
  </si>
  <si>
    <t>MI23015367</t>
  </si>
  <si>
    <t>WI2301173</t>
  </si>
  <si>
    <t>MI23015370</t>
  </si>
  <si>
    <t>WI2301174</t>
  </si>
  <si>
    <t>MI23015373</t>
  </si>
  <si>
    <t>WI2301175</t>
  </si>
  <si>
    <t>MI23015376</t>
  </si>
  <si>
    <t>WI2301176</t>
  </si>
  <si>
    <t>MI23015380</t>
  </si>
  <si>
    <t>WI2301177</t>
  </si>
  <si>
    <t>MI23015384</t>
  </si>
  <si>
    <t>WI2301178</t>
  </si>
  <si>
    <t>1442212655</t>
  </si>
  <si>
    <t>MI23015383</t>
  </si>
  <si>
    <t>WI2301179</t>
  </si>
  <si>
    <t>MI23015388</t>
  </si>
  <si>
    <t>WI230118</t>
  </si>
  <si>
    <t>MI2301470</t>
  </si>
  <si>
    <t>WI2301180</t>
  </si>
  <si>
    <t>MI23015391</t>
  </si>
  <si>
    <t>WI2301181</t>
  </si>
  <si>
    <t>MI23015394</t>
  </si>
  <si>
    <t>WI2301182</t>
  </si>
  <si>
    <t>MI23015407</t>
  </si>
  <si>
    <t>WI2301183</t>
  </si>
  <si>
    <t>MI23015404</t>
  </si>
  <si>
    <t>WI2301184</t>
  </si>
  <si>
    <t>MI23015400</t>
  </si>
  <si>
    <t>WI2301185</t>
  </si>
  <si>
    <t>MI23015397</t>
  </si>
  <si>
    <t>WI2301186</t>
  </si>
  <si>
    <t>WI2301187</t>
  </si>
  <si>
    <t>WI2301188</t>
  </si>
  <si>
    <t>WI2301189</t>
  </si>
  <si>
    <t>WI2301190</t>
  </si>
  <si>
    <t>WI2301191</t>
  </si>
  <si>
    <t>WI2301192</t>
  </si>
  <si>
    <t>WI2301193</t>
  </si>
  <si>
    <t>1572212818</t>
  </si>
  <si>
    <t>MI23015460</t>
  </si>
  <si>
    <t>WI2301194</t>
  </si>
  <si>
    <t>MI23015462</t>
  </si>
  <si>
    <t>WI2301195</t>
  </si>
  <si>
    <t>MI23015465</t>
  </si>
  <si>
    <t>WI2301196</t>
  </si>
  <si>
    <t>MI23015466</t>
  </si>
  <si>
    <t>WI2301197</t>
  </si>
  <si>
    <t>MI23015474</t>
  </si>
  <si>
    <t>WI2301198</t>
  </si>
  <si>
    <t>MI23015476</t>
  </si>
  <si>
    <t>WI2301199</t>
  </si>
  <si>
    <t>MI23015478</t>
  </si>
  <si>
    <t>WI23012</t>
  </si>
  <si>
    <t>1572212867</t>
  </si>
  <si>
    <t>MI230164</t>
  </si>
  <si>
    <t>WI230120</t>
  </si>
  <si>
    <t>1572212847</t>
  </si>
  <si>
    <t>MI2301565</t>
  </si>
  <si>
    <t>WI2301202</t>
  </si>
  <si>
    <t>1442210603</t>
  </si>
  <si>
    <t>MI23015633</t>
  </si>
  <si>
    <t>Nilesh Thakur</t>
  </si>
  <si>
    <t>WI2301203</t>
  </si>
  <si>
    <t>MI23015639</t>
  </si>
  <si>
    <t>WI2301204</t>
  </si>
  <si>
    <t>1572301879</t>
  </si>
  <si>
    <t>MI23015648</t>
  </si>
  <si>
    <t>WI2301205</t>
  </si>
  <si>
    <t>MI23015650</t>
  </si>
  <si>
    <t>WI2301206</t>
  </si>
  <si>
    <t>MI23015652</t>
  </si>
  <si>
    <t>WI2301207</t>
  </si>
  <si>
    <t>MI23015667</t>
  </si>
  <si>
    <t>Prathamesh Amte</t>
  </si>
  <si>
    <t>19-01-2023</t>
  </si>
  <si>
    <t>WI2301208</t>
  </si>
  <si>
    <t>WI2301209</t>
  </si>
  <si>
    <t>MI23015764</t>
  </si>
  <si>
    <t>WI2301210</t>
  </si>
  <si>
    <t>MI23015766</t>
  </si>
  <si>
    <t>WI2301211</t>
  </si>
  <si>
    <t>1572212870</t>
  </si>
  <si>
    <t>MI23015788</t>
  </si>
  <si>
    <t>WI2301212</t>
  </si>
  <si>
    <t>MI23015790</t>
  </si>
  <si>
    <t>WI2301213</t>
  </si>
  <si>
    <t>1572212864</t>
  </si>
  <si>
    <t>MI23015838</t>
  </si>
  <si>
    <t>WI2301214</t>
  </si>
  <si>
    <t>MI23015840</t>
  </si>
  <si>
    <t>WI2301215</t>
  </si>
  <si>
    <t>MI23015836</t>
  </si>
  <si>
    <t>WI2301216</t>
  </si>
  <si>
    <t>MI23015856</t>
  </si>
  <si>
    <t>WI2301217</t>
  </si>
  <si>
    <t>WI2301218</t>
  </si>
  <si>
    <t>1572211765</t>
  </si>
  <si>
    <t>MI23015926</t>
  </si>
  <si>
    <t>WI2301219</t>
  </si>
  <si>
    <t>MI23015928</t>
  </si>
  <si>
    <t>WI230122</t>
  </si>
  <si>
    <t>1572211767</t>
  </si>
  <si>
    <t>MI2301645</t>
  </si>
  <si>
    <t>04-01-2023</t>
  </si>
  <si>
    <t>WI2301220</t>
  </si>
  <si>
    <t>MI23015930</t>
  </si>
  <si>
    <t>WI2301221</t>
  </si>
  <si>
    <t>MI23015932</t>
  </si>
  <si>
    <t>WI2301222</t>
  </si>
  <si>
    <t>MI23016030</t>
  </si>
  <si>
    <t>WI2301223</t>
  </si>
  <si>
    <t>MI23016094</t>
  </si>
  <si>
    <t>WI2301224</t>
  </si>
  <si>
    <t>1572301909</t>
  </si>
  <si>
    <t>MI23016113</t>
  </si>
  <si>
    <t>WI2301225</t>
  </si>
  <si>
    <t>MI23016115</t>
  </si>
  <si>
    <t>WI2301226</t>
  </si>
  <si>
    <t>MI23016117</t>
  </si>
  <si>
    <t>WI2301227</t>
  </si>
  <si>
    <t>MI23016119</t>
  </si>
  <si>
    <t>WI2301228</t>
  </si>
  <si>
    <t>WI2301229</t>
  </si>
  <si>
    <t>WI230123</t>
  </si>
  <si>
    <t>1572207290</t>
  </si>
  <si>
    <t>MI2301649</t>
  </si>
  <si>
    <t>WI2301233</t>
  </si>
  <si>
    <t>MI23016210</t>
  </si>
  <si>
    <t>20-01-2023</t>
  </si>
  <si>
    <t>WI2301234</t>
  </si>
  <si>
    <t>MI23016212</t>
  </si>
  <si>
    <t>WI2301235</t>
  </si>
  <si>
    <t>WI230124</t>
  </si>
  <si>
    <t>MI2301651</t>
  </si>
  <si>
    <t>WI2301241</t>
  </si>
  <si>
    <t>1432212149</t>
  </si>
  <si>
    <t>MI23016439</t>
  </si>
  <si>
    <t>WI2301242</t>
  </si>
  <si>
    <t>MI23016441</t>
  </si>
  <si>
    <t>WI2301243</t>
  </si>
  <si>
    <t>MI23016446</t>
  </si>
  <si>
    <t>WI2301244</t>
  </si>
  <si>
    <t>MI23016448</t>
  </si>
  <si>
    <t>WI2301245</t>
  </si>
  <si>
    <t>MI23016443</t>
  </si>
  <si>
    <t>WI2301246</t>
  </si>
  <si>
    <t>MI23016451</t>
  </si>
  <si>
    <t>WI2301247</t>
  </si>
  <si>
    <t>MI23016453</t>
  </si>
  <si>
    <t>WI2301248</t>
  </si>
  <si>
    <t>MI23016499</t>
  </si>
  <si>
    <t>WI2301249</t>
  </si>
  <si>
    <t>MI23016530</t>
  </si>
  <si>
    <t>23-01-2023</t>
  </si>
  <si>
    <t>WI230125</t>
  </si>
  <si>
    <t>MI2301653</t>
  </si>
  <si>
    <t>WI2301250</t>
  </si>
  <si>
    <t>MI23016534</t>
  </si>
  <si>
    <t>WI2301252</t>
  </si>
  <si>
    <t>MI23016688</t>
  </si>
  <si>
    <t>WI2301253</t>
  </si>
  <si>
    <t>MI23016787</t>
  </si>
  <si>
    <t>WI2301254</t>
  </si>
  <si>
    <t>MI23016790</t>
  </si>
  <si>
    <t>WI2301255</t>
  </si>
  <si>
    <t>MI23016905</t>
  </si>
  <si>
    <t>24-01-2023</t>
  </si>
  <si>
    <t>WI2301256</t>
  </si>
  <si>
    <t>MI23016947</t>
  </si>
  <si>
    <t>WI2301257</t>
  </si>
  <si>
    <t>MI23016961</t>
  </si>
  <si>
    <t>WI2301258</t>
  </si>
  <si>
    <t>WI2301259</t>
  </si>
  <si>
    <t>1442206461</t>
  </si>
  <si>
    <t>MI23016989</t>
  </si>
  <si>
    <t>WI230126</t>
  </si>
  <si>
    <t>MI2301655</t>
  </si>
  <si>
    <t>WI2301260</t>
  </si>
  <si>
    <t>MI23016992</t>
  </si>
  <si>
    <t>WI2301261</t>
  </si>
  <si>
    <t>MI23016994</t>
  </si>
  <si>
    <t>WI2301262</t>
  </si>
  <si>
    <t>WI2301263</t>
  </si>
  <si>
    <t>WI2301264</t>
  </si>
  <si>
    <t>MI23017056</t>
  </si>
  <si>
    <t>WI2301265</t>
  </si>
  <si>
    <t>MI23017058</t>
  </si>
  <si>
    <t>WI2301266</t>
  </si>
  <si>
    <t>MI23017060</t>
  </si>
  <si>
    <t>WI2301267</t>
  </si>
  <si>
    <t>MI23017086</t>
  </si>
  <si>
    <t>WI2301268</t>
  </si>
  <si>
    <t>MI23017088</t>
  </si>
  <si>
    <t>WI2301269</t>
  </si>
  <si>
    <t>MI23017100</t>
  </si>
  <si>
    <t>WI230127</t>
  </si>
  <si>
    <t>MI2301671</t>
  </si>
  <si>
    <t>WI2301270</t>
  </si>
  <si>
    <t>MI23017193</t>
  </si>
  <si>
    <t>WI2301271</t>
  </si>
  <si>
    <t>1572301941</t>
  </si>
  <si>
    <t>MI23017290</t>
  </si>
  <si>
    <t>25-01-2023</t>
  </si>
  <si>
    <t>WI2301272</t>
  </si>
  <si>
    <t>MI23017294</t>
  </si>
  <si>
    <t>WI2301273</t>
  </si>
  <si>
    <t>MI23017296</t>
  </si>
  <si>
    <t>Ganesh Bavdiwale</t>
  </si>
  <si>
    <t>WI2301274</t>
  </si>
  <si>
    <t>MI23017464</t>
  </si>
  <si>
    <t>WI2301275</t>
  </si>
  <si>
    <t>MI23017562</t>
  </si>
  <si>
    <t>WI2301276</t>
  </si>
  <si>
    <t>1572211758</t>
  </si>
  <si>
    <t>MI23017564</t>
  </si>
  <si>
    <t>WI2301277</t>
  </si>
  <si>
    <t>MI23017566</t>
  </si>
  <si>
    <t>WI2301278</t>
  </si>
  <si>
    <t>MI23017568</t>
  </si>
  <si>
    <t>WI2301279</t>
  </si>
  <si>
    <t>WI230128</t>
  </si>
  <si>
    <t>MI2301673</t>
  </si>
  <si>
    <t>WI2301280</t>
  </si>
  <si>
    <t>MI23017667</t>
  </si>
  <si>
    <t>WI2301281</t>
  </si>
  <si>
    <t>MI23017670</t>
  </si>
  <si>
    <t>WI2301282</t>
  </si>
  <si>
    <t>MI23017711</t>
  </si>
  <si>
    <t>WI2301283</t>
  </si>
  <si>
    <t>WI2301284</t>
  </si>
  <si>
    <t>WI2301285</t>
  </si>
  <si>
    <t>1572301920</t>
  </si>
  <si>
    <t>MI23017760</t>
  </si>
  <si>
    <t>26-01-2023</t>
  </si>
  <si>
    <t>WI2301286</t>
  </si>
  <si>
    <t>1572206024</t>
  </si>
  <si>
    <t>MI23017810</t>
  </si>
  <si>
    <t>Varsha Dombale</t>
  </si>
  <si>
    <t>WI2301287</t>
  </si>
  <si>
    <t>1572301948</t>
  </si>
  <si>
    <t>MI23017890</t>
  </si>
  <si>
    <t>WI2301288</t>
  </si>
  <si>
    <t>MI23017886</t>
  </si>
  <si>
    <t>WI2301289</t>
  </si>
  <si>
    <t>MI23017918</t>
  </si>
  <si>
    <t>WI230129</t>
  </si>
  <si>
    <t>MI2301678</t>
  </si>
  <si>
    <t>WI2301290</t>
  </si>
  <si>
    <t>WI2301291</t>
  </si>
  <si>
    <t>MI23017941</t>
  </si>
  <si>
    <t>WI2301292</t>
  </si>
  <si>
    <t>MI23018041</t>
  </si>
  <si>
    <t>WI2301293</t>
  </si>
  <si>
    <t>1572212860</t>
  </si>
  <si>
    <t>MI23018044</t>
  </si>
  <si>
    <t>WI2301294</t>
  </si>
  <si>
    <t>1572301959</t>
  </si>
  <si>
    <t>MI23018131</t>
  </si>
  <si>
    <t>WI2301295</t>
  </si>
  <si>
    <t>MI23018134</t>
  </si>
  <si>
    <t>WI2301296</t>
  </si>
  <si>
    <t>MI23018137</t>
  </si>
  <si>
    <t>WI2301299</t>
  </si>
  <si>
    <t>1442212652</t>
  </si>
  <si>
    <t>MI23018274</t>
  </si>
  <si>
    <t>WI23013</t>
  </si>
  <si>
    <t>MI230166</t>
  </si>
  <si>
    <t>WI230130</t>
  </si>
  <si>
    <t>MI2301679</t>
  </si>
  <si>
    <t>WI2301300</t>
  </si>
  <si>
    <t>MI23018276</t>
  </si>
  <si>
    <t>WI2301301</t>
  </si>
  <si>
    <t>MI23018278</t>
  </si>
  <si>
    <t>WI2301303</t>
  </si>
  <si>
    <t>1572208389</t>
  </si>
  <si>
    <t>MI23018373</t>
  </si>
  <si>
    <t>WI2301304</t>
  </si>
  <si>
    <t>MI23018378</t>
  </si>
  <si>
    <t>WI2301305</t>
  </si>
  <si>
    <t>MI23018403</t>
  </si>
  <si>
    <t>WI2301306</t>
  </si>
  <si>
    <t>WI2301307</t>
  </si>
  <si>
    <t>MI23018427</t>
  </si>
  <si>
    <t>27-01-2023</t>
  </si>
  <si>
    <t>WI2301308</t>
  </si>
  <si>
    <t>MI23018431</t>
  </si>
  <si>
    <t>WI2301309</t>
  </si>
  <si>
    <t>MI23018437</t>
  </si>
  <si>
    <t>WI230131</t>
  </si>
  <si>
    <t>MI2301686</t>
  </si>
  <si>
    <t>WI2301310</t>
  </si>
  <si>
    <t>WI2301311</t>
  </si>
  <si>
    <t>MI23018515</t>
  </si>
  <si>
    <t>WI2301313</t>
  </si>
  <si>
    <t>MI23018520</t>
  </si>
  <si>
    <t>WI2301314</t>
  </si>
  <si>
    <t>MI23018522</t>
  </si>
  <si>
    <t>WI2301315</t>
  </si>
  <si>
    <t>WI2301316</t>
  </si>
  <si>
    <t>WI2301317</t>
  </si>
  <si>
    <t>1572301936</t>
  </si>
  <si>
    <t>MI23018581</t>
  </si>
  <si>
    <t>WI2301318</t>
  </si>
  <si>
    <t>MI23018585</t>
  </si>
  <si>
    <t>WI2301319</t>
  </si>
  <si>
    <t>MI23018589</t>
  </si>
  <si>
    <t>WI230132</t>
  </si>
  <si>
    <t>MI2301716</t>
  </si>
  <si>
    <t>WI2301320</t>
  </si>
  <si>
    <t>1572301938</t>
  </si>
  <si>
    <t>MI23018637</t>
  </si>
  <si>
    <t>WI2301321</t>
  </si>
  <si>
    <t>MI23018639</t>
  </si>
  <si>
    <t>WI2301322</t>
  </si>
  <si>
    <t>WI2301323</t>
  </si>
  <si>
    <t>WI2301324</t>
  </si>
  <si>
    <t>MI23018660</t>
  </si>
  <si>
    <t>WI2301325</t>
  </si>
  <si>
    <t>WI2301326</t>
  </si>
  <si>
    <t>1442211618</t>
  </si>
  <si>
    <t>MI23018783</t>
  </si>
  <si>
    <t>WI2301327</t>
  </si>
  <si>
    <t>MI23018785</t>
  </si>
  <si>
    <t>WI2301328</t>
  </si>
  <si>
    <t>WI2301329</t>
  </si>
  <si>
    <t>WI230133</t>
  </si>
  <si>
    <t>MI2301718</t>
  </si>
  <si>
    <t>WI2301330</t>
  </si>
  <si>
    <t>MI23018813</t>
  </si>
  <si>
    <t>WI2301331</t>
  </si>
  <si>
    <t>MI23018944</t>
  </si>
  <si>
    <t>30-01-2023</t>
  </si>
  <si>
    <t>WI2301333</t>
  </si>
  <si>
    <t>1572212857</t>
  </si>
  <si>
    <t>MI23018973</t>
  </si>
  <si>
    <t>WI2301334</t>
  </si>
  <si>
    <t>MI23018975</t>
  </si>
  <si>
    <t>WI2301335</t>
  </si>
  <si>
    <t>MI23019092</t>
  </si>
  <si>
    <t>WI2301336</t>
  </si>
  <si>
    <t>1572301984</t>
  </si>
  <si>
    <t>MI23019132</t>
  </si>
  <si>
    <t>WI2301337</t>
  </si>
  <si>
    <t>MI23019135</t>
  </si>
  <si>
    <t>WI2301338</t>
  </si>
  <si>
    <t>MI23019138</t>
  </si>
  <si>
    <t>WI230134</t>
  </si>
  <si>
    <t>1572211702</t>
  </si>
  <si>
    <t>MI2301723</t>
  </si>
  <si>
    <t>WI2301340</t>
  </si>
  <si>
    <t>1572212836</t>
  </si>
  <si>
    <t>MI23019282</t>
  </si>
  <si>
    <t>WI2301341</t>
  </si>
  <si>
    <t>MI23019318</t>
  </si>
  <si>
    <t>WI2301343</t>
  </si>
  <si>
    <t>MI23019379</t>
  </si>
  <si>
    <t>WI2301344</t>
  </si>
  <si>
    <t>MI23019381</t>
  </si>
  <si>
    <t>WI230135</t>
  </si>
  <si>
    <t>WI230136</t>
  </si>
  <si>
    <t>WI230137</t>
  </si>
  <si>
    <t>1572210631</t>
  </si>
  <si>
    <t>MI2301724</t>
  </si>
  <si>
    <t>WI230138</t>
  </si>
  <si>
    <t>1572211727</t>
  </si>
  <si>
    <t>MI2301725</t>
  </si>
  <si>
    <t>WI230139</t>
  </si>
  <si>
    <t>MI2301726</t>
  </si>
  <si>
    <t>WI23014</t>
  </si>
  <si>
    <t>MI230168</t>
  </si>
  <si>
    <t>WI230140</t>
  </si>
  <si>
    <t>MI2301727</t>
  </si>
  <si>
    <t>WI230141</t>
  </si>
  <si>
    <t>MI2301760</t>
  </si>
  <si>
    <t>WI230142</t>
  </si>
  <si>
    <t>WI230144</t>
  </si>
  <si>
    <t>MI2301814</t>
  </si>
  <si>
    <t>WI230145</t>
  </si>
  <si>
    <t>MI2301812</t>
  </si>
  <si>
    <t>WI230146</t>
  </si>
  <si>
    <t>1572209527</t>
  </si>
  <si>
    <t>MI2301861</t>
  </si>
  <si>
    <t>WI230147</t>
  </si>
  <si>
    <t>1572209573</t>
  </si>
  <si>
    <t>MI2301971</t>
  </si>
  <si>
    <t>05-01-2023</t>
  </si>
  <si>
    <t>WI230148</t>
  </si>
  <si>
    <t>MI2301973</t>
  </si>
  <si>
    <t>WI230149</t>
  </si>
  <si>
    <t>MI2301972</t>
  </si>
  <si>
    <t>WI230150</t>
  </si>
  <si>
    <t>MI2301974</t>
  </si>
  <si>
    <t>WI230151</t>
  </si>
  <si>
    <t>MI23011075</t>
  </si>
  <si>
    <t>WI230152</t>
  </si>
  <si>
    <t>MI23011124</t>
  </si>
  <si>
    <t>WI230153</t>
  </si>
  <si>
    <t>WI230154</t>
  </si>
  <si>
    <t>1572212825</t>
  </si>
  <si>
    <t>MI23011138</t>
  </si>
  <si>
    <t>WI230156</t>
  </si>
  <si>
    <t>1572211730</t>
  </si>
  <si>
    <t>MI23011244</t>
  </si>
  <si>
    <t>WI230159</t>
  </si>
  <si>
    <t>MI23011357</t>
  </si>
  <si>
    <t>WI23016</t>
  </si>
  <si>
    <t>WI230160</t>
  </si>
  <si>
    <t>MI23011361</t>
  </si>
  <si>
    <t>WI230161</t>
  </si>
  <si>
    <t>MI23011362</t>
  </si>
  <si>
    <t>WI230163</t>
  </si>
  <si>
    <t>MI23011410</t>
  </si>
  <si>
    <t>WI230164</t>
  </si>
  <si>
    <t>MI23011513</t>
  </si>
  <si>
    <t>06-01-2023</t>
  </si>
  <si>
    <t>WI230165</t>
  </si>
  <si>
    <t>MI23011607</t>
  </si>
  <si>
    <t>Sharlee Charate</t>
  </si>
  <si>
    <t>WI230166</t>
  </si>
  <si>
    <t>1432212147</t>
  </si>
  <si>
    <t>MI23011609</t>
  </si>
  <si>
    <t>WI230167</t>
  </si>
  <si>
    <t>MI23011611</t>
  </si>
  <si>
    <t>WI230168</t>
  </si>
  <si>
    <t>MI23011613</t>
  </si>
  <si>
    <t>WI23017</t>
  </si>
  <si>
    <t>1572211749</t>
  </si>
  <si>
    <t>MI2301144</t>
  </si>
  <si>
    <t>WI230170</t>
  </si>
  <si>
    <t>MI23011816</t>
  </si>
  <si>
    <t>WI230171</t>
  </si>
  <si>
    <t>MI23011818</t>
  </si>
  <si>
    <t>WI230172</t>
  </si>
  <si>
    <t>1572208458</t>
  </si>
  <si>
    <t>MI23011916</t>
  </si>
  <si>
    <t>09-01-2023</t>
  </si>
  <si>
    <t>WI230174</t>
  </si>
  <si>
    <t>MI23012091</t>
  </si>
  <si>
    <t>WI230175</t>
  </si>
  <si>
    <t>MI23012096</t>
  </si>
  <si>
    <t>WI230176</t>
  </si>
  <si>
    <t>MI23012100</t>
  </si>
  <si>
    <t>WI230177</t>
  </si>
  <si>
    <t>MI23012102</t>
  </si>
  <si>
    <t>WI230178</t>
  </si>
  <si>
    <t>MI23012098</t>
  </si>
  <si>
    <t>WI230179</t>
  </si>
  <si>
    <t>MI23012104</t>
  </si>
  <si>
    <t>WI23018</t>
  </si>
  <si>
    <t>WI230180</t>
  </si>
  <si>
    <t>WI230181</t>
  </si>
  <si>
    <t>MI23012195</t>
  </si>
  <si>
    <t>WI230182</t>
  </si>
  <si>
    <t>WI230183</t>
  </si>
  <si>
    <t>1572212810</t>
  </si>
  <si>
    <t>MI23012236</t>
  </si>
  <si>
    <t>WI230184</t>
  </si>
  <si>
    <t>WI230185</t>
  </si>
  <si>
    <t>1572210669</t>
  </si>
  <si>
    <t>MI23012402</t>
  </si>
  <si>
    <t>10-01-2023</t>
  </si>
  <si>
    <t>WI230186</t>
  </si>
  <si>
    <t>MI23012543</t>
  </si>
  <si>
    <t>WI230187</t>
  </si>
  <si>
    <t>MI23012602</t>
  </si>
  <si>
    <t>WI230188</t>
  </si>
  <si>
    <t>MI23012606</t>
  </si>
  <si>
    <t>WI230189</t>
  </si>
  <si>
    <t>MI23012604</t>
  </si>
  <si>
    <t>WI23019</t>
  </si>
  <si>
    <t>MI2301266</t>
  </si>
  <si>
    <t>WI230190</t>
  </si>
  <si>
    <t>WI230191</t>
  </si>
  <si>
    <t>MI23012694</t>
  </si>
  <si>
    <t>WI230192</t>
  </si>
  <si>
    <t>MI23012696</t>
  </si>
  <si>
    <t>WI230193</t>
  </si>
  <si>
    <t>MI23012698</t>
  </si>
  <si>
    <t>WI230194</t>
  </si>
  <si>
    <t>MI23012781</t>
  </si>
  <si>
    <t>WI230195</t>
  </si>
  <si>
    <t>MI23012783</t>
  </si>
  <si>
    <t>WI230196</t>
  </si>
  <si>
    <t>1572209568</t>
  </si>
  <si>
    <t>MI23012905</t>
  </si>
  <si>
    <t>WI230199</t>
  </si>
  <si>
    <t>MI23013047</t>
  </si>
  <si>
    <t>Daily Volume</t>
  </si>
  <si>
    <t>Overdue Count</t>
  </si>
  <si>
    <t>SLA Met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</si>
</sst>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indexed="8"/>
      <name val="Calibri"/>
      <family val="2"/>
      <scheme val="minor"/>
    </font>
    <font>
      <u/>
      <sz val="11"/>
      <color indexed="12"/>
      <name val="Calibri"/>
    </font>
    <font>
      <b/>
      <sz val="11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 applyAlignment="1">
      <alignment horizontal="left"/>
    </xf>
    <xf numFmtId="0" fontId="1" fillId="0" borderId="0" xfId="0" applyFont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7"/>
  <sheetViews>
    <sheetView tabSelected="1" workbookViewId="0">
      <selection activeCell="B1" sqref="B1"/>
    </sheetView>
  </sheetViews>
  <sheetFormatPr defaultRowHeight="15"/>
  <cols>
    <col min="1" max="1" width="17.5703125" customWidth="1"/>
    <col min="2" max="2" width="44.85546875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s="1">
        <v>44957.333350439818</v>
      </c>
    </row>
    <row r="8" spans="1:2">
      <c r="A8" t="s">
        <v>13</v>
      </c>
      <c r="B8" t="s">
        <v>14</v>
      </c>
    </row>
    <row r="9" spans="1:2">
      <c r="A9" t="s">
        <v>15</v>
      </c>
      <c r="B9" s="1">
        <v>44927</v>
      </c>
    </row>
    <row r="10" spans="1:2">
      <c r="A10" t="s">
        <v>16</v>
      </c>
      <c r="B10" s="1">
        <v>44957.333350439818</v>
      </c>
    </row>
    <row r="11" spans="1:2">
      <c r="A11" t="s">
        <v>17</v>
      </c>
      <c r="B11" t="s">
        <v>18</v>
      </c>
    </row>
    <row r="12" spans="1:2">
      <c r="A12" t="s">
        <v>19</v>
      </c>
      <c r="B12" t="s">
        <v>20</v>
      </c>
    </row>
    <row r="13" spans="1:2">
      <c r="A13" t="s">
        <v>19</v>
      </c>
      <c r="B13" t="s">
        <v>21</v>
      </c>
    </row>
    <row r="14" spans="1:2">
      <c r="A14" t="s">
        <v>19</v>
      </c>
      <c r="B14" t="s">
        <v>22</v>
      </c>
    </row>
    <row r="15" spans="1:2">
      <c r="A15" t="s">
        <v>19</v>
      </c>
      <c r="B15" t="s">
        <v>23</v>
      </c>
    </row>
    <row r="16" spans="1:2">
      <c r="A16" t="s">
        <v>19</v>
      </c>
      <c r="B16" t="s">
        <v>24</v>
      </c>
    </row>
    <row r="17" spans="1:2">
      <c r="A17" t="s">
        <v>19</v>
      </c>
      <c r="B17" t="s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H305"/>
  <sheetViews>
    <sheetView workbookViewId="0"/>
  </sheetViews>
  <sheetFormatPr defaultRowHeight="15"/>
  <cols>
    <col min="1" max="1" width="12.7109375" customWidth="1"/>
    <col min="2" max="2" width="21" customWidth="1"/>
    <col min="3" max="3" width="15.7109375" customWidth="1"/>
    <col min="4" max="4" width="13.7109375" customWidth="1"/>
    <col min="5" max="5" width="9.140625" customWidth="1"/>
    <col min="6" max="6" width="8.5703125" customWidth="1"/>
    <col min="7" max="7" width="10" customWidth="1"/>
    <col min="8" max="8" width="13.140625" customWidth="1"/>
    <col min="9" max="9" width="11.7109375" customWidth="1"/>
    <col min="10" max="10" width="16.42578125" customWidth="1"/>
    <col min="11" max="11" width="17.140625" customWidth="1"/>
    <col min="12" max="12" width="12.85546875" customWidth="1"/>
    <col min="13" max="13" width="18.85546875" customWidth="1"/>
    <col min="14" max="14" width="26.5703125" customWidth="1"/>
    <col min="15" max="15" width="23.42578125" customWidth="1"/>
    <col min="16" max="16" width="26.140625" customWidth="1"/>
    <col min="17" max="17" width="33.5703125" customWidth="1"/>
    <col min="18" max="18" width="26.42578125" customWidth="1"/>
    <col min="19" max="19" width="9.5703125" customWidth="1"/>
    <col min="20" max="20" width="9.7109375" customWidth="1"/>
    <col min="21" max="21" width="10.42578125" customWidth="1"/>
    <col min="22" max="22" width="30.42578125" customWidth="1"/>
    <col min="23" max="23" width="32" customWidth="1"/>
    <col min="24" max="24" width="37.5703125" customWidth="1"/>
    <col min="25" max="25" width="29.5703125" customWidth="1"/>
    <col min="26" max="26" width="32" customWidth="1"/>
    <col min="27" max="27" width="27.28515625" customWidth="1"/>
    <col min="28" max="28" width="23.7109375" customWidth="1"/>
    <col min="29" max="29" width="22.42578125" customWidth="1"/>
    <col min="30" max="30" width="30.42578125" customWidth="1"/>
    <col min="31" max="31" width="25" customWidth="1"/>
    <col min="32" max="32" width="26.7109375" customWidth="1"/>
    <col min="33" max="33" width="33.42578125" customWidth="1"/>
    <col min="34" max="34" width="30.42578125" customWidth="1"/>
    <col min="35" max="35" width="32" customWidth="1"/>
    <col min="36" max="36" width="37.5703125" customWidth="1"/>
    <col min="37" max="37" width="29.5703125" customWidth="1"/>
    <col min="38" max="38" width="32" customWidth="1"/>
    <col min="39" max="39" width="27.28515625" customWidth="1"/>
    <col min="40" max="40" width="23.7109375" customWidth="1"/>
    <col min="41" max="41" width="22.42578125" customWidth="1"/>
    <col min="42" max="42" width="30.42578125" customWidth="1"/>
    <col min="43" max="43" width="25" customWidth="1"/>
    <col min="44" max="44" width="26.7109375" customWidth="1"/>
    <col min="45" max="45" width="33.42578125" customWidth="1"/>
    <col min="46" max="46" width="30.42578125" customWidth="1"/>
    <col min="47" max="47" width="32" customWidth="1"/>
    <col min="48" max="48" width="37.5703125" customWidth="1"/>
    <col min="49" max="49" width="29.5703125" customWidth="1"/>
    <col min="50" max="50" width="32" customWidth="1"/>
    <col min="51" max="51" width="27.28515625" customWidth="1"/>
    <col min="52" max="52" width="23.7109375" customWidth="1"/>
    <col min="53" max="53" width="22.42578125" customWidth="1"/>
    <col min="54" max="54" width="30.42578125" customWidth="1"/>
    <col min="55" max="55" width="25" customWidth="1"/>
    <col min="56" max="56" width="26.7109375" customWidth="1"/>
    <col min="57" max="57" width="33.42578125" customWidth="1"/>
    <col min="58" max="58" width="37.28515625" customWidth="1"/>
    <col min="59" max="59" width="30.7109375" customWidth="1"/>
    <col min="60" max="60" width="20" customWidth="1"/>
  </cols>
  <sheetData>
    <row r="1" spans="1:60">
      <c r="A1" s="3" t="s">
        <v>26</v>
      </c>
      <c r="B1" s="3" t="s">
        <v>27</v>
      </c>
      <c r="C1" s="3" t="s">
        <v>28</v>
      </c>
      <c r="D1" s="3" t="s">
        <v>29</v>
      </c>
      <c r="E1" s="3" t="s">
        <v>30</v>
      </c>
      <c r="F1" s="3" t="s">
        <v>31</v>
      </c>
      <c r="G1" s="3" t="s">
        <v>32</v>
      </c>
      <c r="H1" s="3" t="s">
        <v>33</v>
      </c>
      <c r="I1" s="3" t="s">
        <v>34</v>
      </c>
      <c r="J1" s="3" t="s">
        <v>35</v>
      </c>
      <c r="K1" s="3" t="s">
        <v>36</v>
      </c>
      <c r="L1" s="3" t="s">
        <v>37</v>
      </c>
      <c r="M1" s="3" t="s">
        <v>38</v>
      </c>
      <c r="N1" s="3" t="s">
        <v>39</v>
      </c>
      <c r="O1" s="3" t="s">
        <v>40</v>
      </c>
      <c r="P1" s="3" t="s">
        <v>41</v>
      </c>
      <c r="Q1" s="3" t="s">
        <v>42</v>
      </c>
      <c r="R1" s="3" t="s">
        <v>43</v>
      </c>
      <c r="S1" s="3" t="s">
        <v>44</v>
      </c>
      <c r="T1" s="3" t="s">
        <v>45</v>
      </c>
      <c r="U1" s="3" t="s">
        <v>46</v>
      </c>
      <c r="V1" s="3" t="s">
        <v>47</v>
      </c>
      <c r="W1" s="3" t="s">
        <v>48</v>
      </c>
      <c r="X1" s="3" t="s">
        <v>49</v>
      </c>
      <c r="Y1" s="3" t="s">
        <v>50</v>
      </c>
      <c r="Z1" s="3" t="s">
        <v>51</v>
      </c>
      <c r="AA1" s="3" t="s">
        <v>52</v>
      </c>
      <c r="AB1" s="3" t="s">
        <v>53</v>
      </c>
      <c r="AC1" s="3" t="s">
        <v>54</v>
      </c>
      <c r="AD1" s="3" t="s">
        <v>55</v>
      </c>
      <c r="AE1" s="3" t="s">
        <v>56</v>
      </c>
      <c r="AF1" s="3" t="s">
        <v>57</v>
      </c>
      <c r="AG1" s="3" t="s">
        <v>58</v>
      </c>
      <c r="AH1" s="3" t="s">
        <v>59</v>
      </c>
      <c r="AI1" s="3" t="s">
        <v>60</v>
      </c>
      <c r="AJ1" s="3" t="s">
        <v>61</v>
      </c>
      <c r="AK1" s="3" t="s">
        <v>62</v>
      </c>
      <c r="AL1" s="3" t="s">
        <v>63</v>
      </c>
      <c r="AM1" s="3" t="s">
        <v>64</v>
      </c>
      <c r="AN1" s="3" t="s">
        <v>65</v>
      </c>
      <c r="AO1" s="3" t="s">
        <v>66</v>
      </c>
      <c r="AP1" s="3" t="s">
        <v>67</v>
      </c>
      <c r="AQ1" s="3" t="s">
        <v>68</v>
      </c>
      <c r="AR1" s="3" t="s">
        <v>69</v>
      </c>
      <c r="AS1" s="3" t="s">
        <v>70</v>
      </c>
      <c r="AT1" s="3" t="s">
        <v>71</v>
      </c>
      <c r="AU1" s="3" t="s">
        <v>72</v>
      </c>
      <c r="AV1" s="3" t="s">
        <v>73</v>
      </c>
      <c r="AW1" s="3" t="s">
        <v>74</v>
      </c>
      <c r="AX1" s="3" t="s">
        <v>75</v>
      </c>
      <c r="AY1" s="3" t="s">
        <v>76</v>
      </c>
      <c r="AZ1" s="3" t="s">
        <v>77</v>
      </c>
      <c r="BA1" s="3" t="s">
        <v>78</v>
      </c>
      <c r="BB1" s="3" t="s">
        <v>79</v>
      </c>
      <c r="BC1" s="3" t="s">
        <v>80</v>
      </c>
      <c r="BD1" s="3" t="s">
        <v>81</v>
      </c>
      <c r="BE1" s="3" t="s">
        <v>82</v>
      </c>
      <c r="BF1" s="3" t="s">
        <v>83</v>
      </c>
      <c r="BG1" s="3" t="s">
        <v>84</v>
      </c>
      <c r="BH1" s="3" t="s">
        <v>85</v>
      </c>
    </row>
    <row r="2" spans="1:60">
      <c r="A2" t="s">
        <v>86</v>
      </c>
      <c r="B2" t="s">
        <v>87</v>
      </c>
      <c r="C2" t="s">
        <v>88</v>
      </c>
      <c r="D2" t="s">
        <v>89</v>
      </c>
      <c r="E2" s="2" t="str">
        <f>HYPERLINK("capsilon://?command=openfolder&amp;siteaddress=fidelity.emaiq-na2.net&amp;folderid=FX891E98FF-FE55-3185-7D2E-DE367A238B8D","FX221219")</f>
        <v>FX221219</v>
      </c>
      <c r="F2" t="s">
        <v>19</v>
      </c>
      <c r="G2" t="s">
        <v>19</v>
      </c>
      <c r="H2" t="s">
        <v>90</v>
      </c>
      <c r="I2" t="s">
        <v>91</v>
      </c>
      <c r="J2">
        <v>0</v>
      </c>
      <c r="K2" t="s">
        <v>92</v>
      </c>
      <c r="L2" t="s">
        <v>93</v>
      </c>
      <c r="M2" t="s">
        <v>94</v>
      </c>
      <c r="N2">
        <v>2</v>
      </c>
      <c r="O2" s="1">
        <v>44929.587743055556</v>
      </c>
      <c r="P2" s="1">
        <v>44929.589733796296</v>
      </c>
      <c r="Q2">
        <v>87</v>
      </c>
      <c r="R2">
        <v>85</v>
      </c>
      <c r="S2" t="b">
        <v>0</v>
      </c>
      <c r="T2" t="s">
        <v>95</v>
      </c>
      <c r="U2" t="b">
        <v>0</v>
      </c>
      <c r="V2" t="s">
        <v>96</v>
      </c>
      <c r="W2" s="1">
        <v>44929.588564814818</v>
      </c>
      <c r="X2">
        <v>64</v>
      </c>
      <c r="Y2">
        <v>0</v>
      </c>
      <c r="Z2">
        <v>0</v>
      </c>
      <c r="AA2">
        <v>0</v>
      </c>
      <c r="AB2">
        <v>16</v>
      </c>
      <c r="AC2">
        <v>0</v>
      </c>
      <c r="AD2">
        <v>0</v>
      </c>
      <c r="AE2">
        <v>0</v>
      </c>
      <c r="AF2">
        <v>0</v>
      </c>
      <c r="AG2">
        <v>0</v>
      </c>
      <c r="AH2" t="s">
        <v>97</v>
      </c>
      <c r="AI2" s="1">
        <v>44929.589733796296</v>
      </c>
      <c r="AJ2">
        <v>21</v>
      </c>
      <c r="AK2">
        <v>0</v>
      </c>
      <c r="AL2">
        <v>0</v>
      </c>
      <c r="AM2">
        <v>0</v>
      </c>
      <c r="AN2">
        <v>16</v>
      </c>
      <c r="AO2">
        <v>0</v>
      </c>
      <c r="AP2">
        <v>0</v>
      </c>
      <c r="AQ2">
        <v>0</v>
      </c>
      <c r="AR2">
        <v>0</v>
      </c>
      <c r="AS2">
        <v>0</v>
      </c>
      <c r="AT2" t="s">
        <v>95</v>
      </c>
      <c r="AU2" t="s">
        <v>95</v>
      </c>
      <c r="AV2" t="s">
        <v>95</v>
      </c>
      <c r="AW2" t="s">
        <v>95</v>
      </c>
      <c r="AX2" t="s">
        <v>95</v>
      </c>
      <c r="AY2" t="s">
        <v>95</v>
      </c>
      <c r="AZ2" t="s">
        <v>95</v>
      </c>
      <c r="BA2" t="s">
        <v>95</v>
      </c>
      <c r="BB2" t="s">
        <v>95</v>
      </c>
      <c r="BC2" t="s">
        <v>95</v>
      </c>
      <c r="BD2" t="s">
        <v>95</v>
      </c>
      <c r="BE2" t="s">
        <v>95</v>
      </c>
      <c r="BF2" t="s">
        <v>98</v>
      </c>
      <c r="BG2">
        <v>2</v>
      </c>
      <c r="BH2" t="s">
        <v>99</v>
      </c>
    </row>
    <row r="3" spans="1:60">
      <c r="A3" t="s">
        <v>100</v>
      </c>
      <c r="B3" t="s">
        <v>87</v>
      </c>
      <c r="C3" t="s">
        <v>101</v>
      </c>
      <c r="D3" t="s">
        <v>89</v>
      </c>
      <c r="E3" s="2" t="str">
        <f>HYPERLINK("capsilon://?command=openfolder&amp;siteaddress=fidelity.emaiq-na2.net&amp;folderid=FX3EC95960-9669-667A-868A-867A0124C780","FX23014")</f>
        <v>FX23014</v>
      </c>
      <c r="F3" t="s">
        <v>19</v>
      </c>
      <c r="G3" t="s">
        <v>19</v>
      </c>
      <c r="H3" t="s">
        <v>90</v>
      </c>
      <c r="I3" t="s">
        <v>102</v>
      </c>
      <c r="J3">
        <v>68</v>
      </c>
      <c r="K3" t="s">
        <v>92</v>
      </c>
      <c r="L3" t="s">
        <v>93</v>
      </c>
      <c r="M3" t="s">
        <v>94</v>
      </c>
      <c r="N3">
        <v>2</v>
      </c>
      <c r="O3" s="1">
        <v>44937.60292824074</v>
      </c>
      <c r="P3" s="1">
        <v>44937.611678240741</v>
      </c>
      <c r="Q3">
        <v>460</v>
      </c>
      <c r="R3">
        <v>296</v>
      </c>
      <c r="S3" t="b">
        <v>0</v>
      </c>
      <c r="T3" t="s">
        <v>95</v>
      </c>
      <c r="U3" t="b">
        <v>0</v>
      </c>
      <c r="V3" t="s">
        <v>96</v>
      </c>
      <c r="W3" s="1">
        <v>44937.61</v>
      </c>
      <c r="X3">
        <v>174</v>
      </c>
      <c r="Y3">
        <v>58</v>
      </c>
      <c r="Z3">
        <v>0</v>
      </c>
      <c r="AA3">
        <v>58</v>
      </c>
      <c r="AB3">
        <v>0</v>
      </c>
      <c r="AC3">
        <v>5</v>
      </c>
      <c r="AD3">
        <v>10</v>
      </c>
      <c r="AE3">
        <v>0</v>
      </c>
      <c r="AF3">
        <v>0</v>
      </c>
      <c r="AG3">
        <v>0</v>
      </c>
      <c r="AH3" t="s">
        <v>103</v>
      </c>
      <c r="AI3" s="1">
        <v>44937.611678240741</v>
      </c>
      <c r="AJ3">
        <v>101</v>
      </c>
      <c r="AK3">
        <v>0</v>
      </c>
      <c r="AL3">
        <v>0</v>
      </c>
      <c r="AM3">
        <v>0</v>
      </c>
      <c r="AN3">
        <v>0</v>
      </c>
      <c r="AO3">
        <v>0</v>
      </c>
      <c r="AP3">
        <v>10</v>
      </c>
      <c r="AQ3">
        <v>0</v>
      </c>
      <c r="AR3">
        <v>0</v>
      </c>
      <c r="AS3">
        <v>0</v>
      </c>
      <c r="AT3" t="s">
        <v>95</v>
      </c>
      <c r="AU3" t="s">
        <v>95</v>
      </c>
      <c r="AV3" t="s">
        <v>95</v>
      </c>
      <c r="AW3" t="s">
        <v>95</v>
      </c>
      <c r="AX3" t="s">
        <v>95</v>
      </c>
      <c r="AY3" t="s">
        <v>95</v>
      </c>
      <c r="AZ3" t="s">
        <v>95</v>
      </c>
      <c r="BA3" t="s">
        <v>95</v>
      </c>
      <c r="BB3" t="s">
        <v>95</v>
      </c>
      <c r="BC3" t="s">
        <v>95</v>
      </c>
      <c r="BD3" t="s">
        <v>95</v>
      </c>
      <c r="BE3" t="s">
        <v>95</v>
      </c>
      <c r="BF3" t="s">
        <v>104</v>
      </c>
      <c r="BG3">
        <v>12</v>
      </c>
      <c r="BH3" t="s">
        <v>99</v>
      </c>
    </row>
    <row r="4" spans="1:60">
      <c r="A4" t="s">
        <v>105</v>
      </c>
      <c r="B4" t="s">
        <v>87</v>
      </c>
      <c r="C4" t="s">
        <v>101</v>
      </c>
      <c r="D4" t="s">
        <v>89</v>
      </c>
      <c r="E4" s="2" t="str">
        <f>HYPERLINK("capsilon://?command=openfolder&amp;siteaddress=fidelity.emaiq-na2.net&amp;folderid=FX3EC95960-9669-667A-868A-867A0124C780","FX23014")</f>
        <v>FX23014</v>
      </c>
      <c r="F4" t="s">
        <v>19</v>
      </c>
      <c r="G4" t="s">
        <v>19</v>
      </c>
      <c r="H4" t="s">
        <v>90</v>
      </c>
      <c r="I4" t="s">
        <v>106</v>
      </c>
      <c r="J4">
        <v>83</v>
      </c>
      <c r="K4" t="s">
        <v>92</v>
      </c>
      <c r="L4" t="s">
        <v>93</v>
      </c>
      <c r="M4" t="s">
        <v>94</v>
      </c>
      <c r="N4">
        <v>2</v>
      </c>
      <c r="O4" s="1">
        <v>44937.603055555555</v>
      </c>
      <c r="P4" s="1">
        <v>44937.612569444442</v>
      </c>
      <c r="Q4">
        <v>644</v>
      </c>
      <c r="R4">
        <v>178</v>
      </c>
      <c r="S4" t="b">
        <v>0</v>
      </c>
      <c r="T4" t="s">
        <v>95</v>
      </c>
      <c r="U4" t="b">
        <v>0</v>
      </c>
      <c r="V4" t="s">
        <v>96</v>
      </c>
      <c r="W4" s="1">
        <v>44937.611192129632</v>
      </c>
      <c r="X4">
        <v>102</v>
      </c>
      <c r="Y4">
        <v>78</v>
      </c>
      <c r="Z4">
        <v>0</v>
      </c>
      <c r="AA4">
        <v>78</v>
      </c>
      <c r="AB4">
        <v>0</v>
      </c>
      <c r="AC4">
        <v>3</v>
      </c>
      <c r="AD4">
        <v>5</v>
      </c>
      <c r="AE4">
        <v>0</v>
      </c>
      <c r="AF4">
        <v>0</v>
      </c>
      <c r="AG4">
        <v>0</v>
      </c>
      <c r="AH4" t="s">
        <v>103</v>
      </c>
      <c r="AI4" s="1">
        <v>44937.612569444442</v>
      </c>
      <c r="AJ4">
        <v>76</v>
      </c>
      <c r="AK4">
        <v>0</v>
      </c>
      <c r="AL4">
        <v>0</v>
      </c>
      <c r="AM4">
        <v>0</v>
      </c>
      <c r="AN4">
        <v>0</v>
      </c>
      <c r="AO4">
        <v>0</v>
      </c>
      <c r="AP4">
        <v>5</v>
      </c>
      <c r="AQ4">
        <v>0</v>
      </c>
      <c r="AR4">
        <v>0</v>
      </c>
      <c r="AS4">
        <v>0</v>
      </c>
      <c r="AT4" t="s">
        <v>95</v>
      </c>
      <c r="AU4" t="s">
        <v>95</v>
      </c>
      <c r="AV4" t="s">
        <v>95</v>
      </c>
      <c r="AW4" t="s">
        <v>95</v>
      </c>
      <c r="AX4" t="s">
        <v>95</v>
      </c>
      <c r="AY4" t="s">
        <v>95</v>
      </c>
      <c r="AZ4" t="s">
        <v>95</v>
      </c>
      <c r="BA4" t="s">
        <v>95</v>
      </c>
      <c r="BB4" t="s">
        <v>95</v>
      </c>
      <c r="BC4" t="s">
        <v>95</v>
      </c>
      <c r="BD4" t="s">
        <v>95</v>
      </c>
      <c r="BE4" t="s">
        <v>95</v>
      </c>
      <c r="BF4" t="s">
        <v>104</v>
      </c>
      <c r="BG4">
        <v>13</v>
      </c>
      <c r="BH4" t="s">
        <v>99</v>
      </c>
    </row>
    <row r="5" spans="1:60">
      <c r="A5" t="s">
        <v>107</v>
      </c>
      <c r="B5" t="s">
        <v>87</v>
      </c>
      <c r="C5" t="s">
        <v>101</v>
      </c>
      <c r="D5" t="s">
        <v>89</v>
      </c>
      <c r="E5" s="2" t="str">
        <f>HYPERLINK("capsilon://?command=openfolder&amp;siteaddress=fidelity.emaiq-na2.net&amp;folderid=FX3EC95960-9669-667A-868A-867A0124C780","FX23014")</f>
        <v>FX23014</v>
      </c>
      <c r="F5" t="s">
        <v>19</v>
      </c>
      <c r="G5" t="s">
        <v>19</v>
      </c>
      <c r="H5" t="s">
        <v>90</v>
      </c>
      <c r="I5" t="s">
        <v>108</v>
      </c>
      <c r="J5">
        <v>69</v>
      </c>
      <c r="K5" t="s">
        <v>92</v>
      </c>
      <c r="L5" t="s">
        <v>93</v>
      </c>
      <c r="M5" t="s">
        <v>94</v>
      </c>
      <c r="N5">
        <v>2</v>
      </c>
      <c r="O5" s="1">
        <v>44937.603263888886</v>
      </c>
      <c r="P5" s="1">
        <v>44937.614166666666</v>
      </c>
      <c r="Q5">
        <v>691</v>
      </c>
      <c r="R5">
        <v>251</v>
      </c>
      <c r="S5" t="b">
        <v>0</v>
      </c>
      <c r="T5" t="s">
        <v>95</v>
      </c>
      <c r="U5" t="b">
        <v>0</v>
      </c>
      <c r="V5" t="s">
        <v>96</v>
      </c>
      <c r="W5" s="1">
        <v>44937.612870370373</v>
      </c>
      <c r="X5">
        <v>144</v>
      </c>
      <c r="Y5">
        <v>64</v>
      </c>
      <c r="Z5">
        <v>0</v>
      </c>
      <c r="AA5">
        <v>64</v>
      </c>
      <c r="AB5">
        <v>0</v>
      </c>
      <c r="AC5">
        <v>4</v>
      </c>
      <c r="AD5">
        <v>5</v>
      </c>
      <c r="AE5">
        <v>0</v>
      </c>
      <c r="AF5">
        <v>0</v>
      </c>
      <c r="AG5">
        <v>0</v>
      </c>
      <c r="AH5" t="s">
        <v>103</v>
      </c>
      <c r="AI5" s="1">
        <v>44937.614166666666</v>
      </c>
      <c r="AJ5">
        <v>107</v>
      </c>
      <c r="AK5">
        <v>0</v>
      </c>
      <c r="AL5">
        <v>0</v>
      </c>
      <c r="AM5">
        <v>0</v>
      </c>
      <c r="AN5">
        <v>0</v>
      </c>
      <c r="AO5">
        <v>0</v>
      </c>
      <c r="AP5">
        <v>5</v>
      </c>
      <c r="AQ5">
        <v>0</v>
      </c>
      <c r="AR5">
        <v>0</v>
      </c>
      <c r="AS5">
        <v>0</v>
      </c>
      <c r="AT5" t="s">
        <v>95</v>
      </c>
      <c r="AU5" t="s">
        <v>95</v>
      </c>
      <c r="AV5" t="s">
        <v>95</v>
      </c>
      <c r="AW5" t="s">
        <v>95</v>
      </c>
      <c r="AX5" t="s">
        <v>95</v>
      </c>
      <c r="AY5" t="s">
        <v>95</v>
      </c>
      <c r="AZ5" t="s">
        <v>95</v>
      </c>
      <c r="BA5" t="s">
        <v>95</v>
      </c>
      <c r="BB5" t="s">
        <v>95</v>
      </c>
      <c r="BC5" t="s">
        <v>95</v>
      </c>
      <c r="BD5" t="s">
        <v>95</v>
      </c>
      <c r="BE5" t="s">
        <v>95</v>
      </c>
      <c r="BF5" t="s">
        <v>104</v>
      </c>
      <c r="BG5">
        <v>15</v>
      </c>
      <c r="BH5" t="s">
        <v>99</v>
      </c>
    </row>
    <row r="6" spans="1:60">
      <c r="A6" t="s">
        <v>109</v>
      </c>
      <c r="B6" t="s">
        <v>87</v>
      </c>
      <c r="C6" t="s">
        <v>101</v>
      </c>
      <c r="D6" t="s">
        <v>89</v>
      </c>
      <c r="E6" s="2" t="str">
        <f>HYPERLINK("capsilon://?command=openfolder&amp;siteaddress=fidelity.emaiq-na2.net&amp;folderid=FX3EC95960-9669-667A-868A-867A0124C780","FX23014")</f>
        <v>FX23014</v>
      </c>
      <c r="F6" t="s">
        <v>19</v>
      </c>
      <c r="G6" t="s">
        <v>19</v>
      </c>
      <c r="H6" t="s">
        <v>90</v>
      </c>
      <c r="I6" t="s">
        <v>110</v>
      </c>
      <c r="J6">
        <v>30</v>
      </c>
      <c r="K6" t="s">
        <v>92</v>
      </c>
      <c r="L6" t="s">
        <v>93</v>
      </c>
      <c r="M6" t="s">
        <v>94</v>
      </c>
      <c r="N6">
        <v>2</v>
      </c>
      <c r="O6" s="1">
        <v>44937.60361111111</v>
      </c>
      <c r="P6" s="1">
        <v>44937.614907407406</v>
      </c>
      <c r="Q6">
        <v>850</v>
      </c>
      <c r="R6">
        <v>126</v>
      </c>
      <c r="S6" t="b">
        <v>0</v>
      </c>
      <c r="T6" t="s">
        <v>95</v>
      </c>
      <c r="U6" t="b">
        <v>0</v>
      </c>
      <c r="V6" t="s">
        <v>96</v>
      </c>
      <c r="W6" s="1">
        <v>44937.613611111112</v>
      </c>
      <c r="X6">
        <v>63</v>
      </c>
      <c r="Y6">
        <v>21</v>
      </c>
      <c r="Z6">
        <v>0</v>
      </c>
      <c r="AA6">
        <v>21</v>
      </c>
      <c r="AB6">
        <v>0</v>
      </c>
      <c r="AC6">
        <v>0</v>
      </c>
      <c r="AD6">
        <v>9</v>
      </c>
      <c r="AE6">
        <v>0</v>
      </c>
      <c r="AF6">
        <v>0</v>
      </c>
      <c r="AG6">
        <v>0</v>
      </c>
      <c r="AH6" t="s">
        <v>103</v>
      </c>
      <c r="AI6" s="1">
        <v>44937.614907407406</v>
      </c>
      <c r="AJ6">
        <v>63</v>
      </c>
      <c r="AK6">
        <v>0</v>
      </c>
      <c r="AL6">
        <v>0</v>
      </c>
      <c r="AM6">
        <v>0</v>
      </c>
      <c r="AN6">
        <v>0</v>
      </c>
      <c r="AO6">
        <v>0</v>
      </c>
      <c r="AP6">
        <v>9</v>
      </c>
      <c r="AQ6">
        <v>0</v>
      </c>
      <c r="AR6">
        <v>0</v>
      </c>
      <c r="AS6">
        <v>0</v>
      </c>
      <c r="AT6" t="s">
        <v>95</v>
      </c>
      <c r="AU6" t="s">
        <v>95</v>
      </c>
      <c r="AV6" t="s">
        <v>95</v>
      </c>
      <c r="AW6" t="s">
        <v>95</v>
      </c>
      <c r="AX6" t="s">
        <v>95</v>
      </c>
      <c r="AY6" t="s">
        <v>95</v>
      </c>
      <c r="AZ6" t="s">
        <v>95</v>
      </c>
      <c r="BA6" t="s">
        <v>95</v>
      </c>
      <c r="BB6" t="s">
        <v>95</v>
      </c>
      <c r="BC6" t="s">
        <v>95</v>
      </c>
      <c r="BD6" t="s">
        <v>95</v>
      </c>
      <c r="BE6" t="s">
        <v>95</v>
      </c>
      <c r="BF6" t="s">
        <v>104</v>
      </c>
      <c r="BG6">
        <v>16</v>
      </c>
      <c r="BH6" t="s">
        <v>99</v>
      </c>
    </row>
    <row r="7" spans="1:60">
      <c r="A7" t="s">
        <v>111</v>
      </c>
      <c r="B7" t="s">
        <v>87</v>
      </c>
      <c r="C7" t="s">
        <v>101</v>
      </c>
      <c r="D7" t="s">
        <v>89</v>
      </c>
      <c r="E7" s="2" t="str">
        <f>HYPERLINK("capsilon://?command=openfolder&amp;siteaddress=fidelity.emaiq-na2.net&amp;folderid=FX3EC95960-9669-667A-868A-867A0124C780","FX23014")</f>
        <v>FX23014</v>
      </c>
      <c r="F7" t="s">
        <v>19</v>
      </c>
      <c r="G7" t="s">
        <v>19</v>
      </c>
      <c r="H7" t="s">
        <v>90</v>
      </c>
      <c r="I7" t="s">
        <v>112</v>
      </c>
      <c r="J7">
        <v>28</v>
      </c>
      <c r="K7" t="s">
        <v>92</v>
      </c>
      <c r="L7" t="s">
        <v>93</v>
      </c>
      <c r="M7" t="s">
        <v>94</v>
      </c>
      <c r="N7">
        <v>2</v>
      </c>
      <c r="O7" s="1">
        <v>44937.603668981479</v>
      </c>
      <c r="P7" s="1">
        <v>44937.615636574075</v>
      </c>
      <c r="Q7">
        <v>887</v>
      </c>
      <c r="R7">
        <v>147</v>
      </c>
      <c r="S7" t="b">
        <v>0</v>
      </c>
      <c r="T7" t="s">
        <v>95</v>
      </c>
      <c r="U7" t="b">
        <v>0</v>
      </c>
      <c r="V7" t="s">
        <v>96</v>
      </c>
      <c r="W7" s="1">
        <v>44937.614594907405</v>
      </c>
      <c r="X7">
        <v>84</v>
      </c>
      <c r="Y7">
        <v>21</v>
      </c>
      <c r="Z7">
        <v>0</v>
      </c>
      <c r="AA7">
        <v>21</v>
      </c>
      <c r="AB7">
        <v>0</v>
      </c>
      <c r="AC7">
        <v>0</v>
      </c>
      <c r="AD7">
        <v>7</v>
      </c>
      <c r="AE7">
        <v>0</v>
      </c>
      <c r="AF7">
        <v>0</v>
      </c>
      <c r="AG7">
        <v>0</v>
      </c>
      <c r="AH7" t="s">
        <v>103</v>
      </c>
      <c r="AI7" s="1">
        <v>44937.615636574075</v>
      </c>
      <c r="AJ7">
        <v>63</v>
      </c>
      <c r="AK7">
        <v>0</v>
      </c>
      <c r="AL7">
        <v>0</v>
      </c>
      <c r="AM7">
        <v>0</v>
      </c>
      <c r="AN7">
        <v>0</v>
      </c>
      <c r="AO7">
        <v>0</v>
      </c>
      <c r="AP7">
        <v>7</v>
      </c>
      <c r="AQ7">
        <v>0</v>
      </c>
      <c r="AR7">
        <v>0</v>
      </c>
      <c r="AS7">
        <v>0</v>
      </c>
      <c r="AT7" t="s">
        <v>95</v>
      </c>
      <c r="AU7" t="s">
        <v>95</v>
      </c>
      <c r="AV7" t="s">
        <v>95</v>
      </c>
      <c r="AW7" t="s">
        <v>95</v>
      </c>
      <c r="AX7" t="s">
        <v>95</v>
      </c>
      <c r="AY7" t="s">
        <v>95</v>
      </c>
      <c r="AZ7" t="s">
        <v>95</v>
      </c>
      <c r="BA7" t="s">
        <v>95</v>
      </c>
      <c r="BB7" t="s">
        <v>95</v>
      </c>
      <c r="BC7" t="s">
        <v>95</v>
      </c>
      <c r="BD7" t="s">
        <v>95</v>
      </c>
      <c r="BE7" t="s">
        <v>95</v>
      </c>
      <c r="BF7" t="s">
        <v>104</v>
      </c>
      <c r="BG7">
        <v>17</v>
      </c>
      <c r="BH7" t="s">
        <v>99</v>
      </c>
    </row>
    <row r="8" spans="1:60">
      <c r="A8" t="s">
        <v>113</v>
      </c>
      <c r="B8" t="s">
        <v>87</v>
      </c>
      <c r="C8" t="s">
        <v>101</v>
      </c>
      <c r="D8" t="s">
        <v>89</v>
      </c>
      <c r="E8" s="2" t="str">
        <f>HYPERLINK("capsilon://?command=openfolder&amp;siteaddress=fidelity.emaiq-na2.net&amp;folderid=FX3EC95960-9669-667A-868A-867A0124C780","FX23014")</f>
        <v>FX23014</v>
      </c>
      <c r="F8" t="s">
        <v>19</v>
      </c>
      <c r="G8" t="s">
        <v>19</v>
      </c>
      <c r="H8" t="s">
        <v>90</v>
      </c>
      <c r="I8" t="s">
        <v>114</v>
      </c>
      <c r="J8">
        <v>28</v>
      </c>
      <c r="K8" t="s">
        <v>92</v>
      </c>
      <c r="L8" t="s">
        <v>93</v>
      </c>
      <c r="M8" t="s">
        <v>94</v>
      </c>
      <c r="N8">
        <v>2</v>
      </c>
      <c r="O8" s="1">
        <v>44937.603877314818</v>
      </c>
      <c r="P8" s="1">
        <v>44937.616377314815</v>
      </c>
      <c r="Q8">
        <v>970</v>
      </c>
      <c r="R8">
        <v>110</v>
      </c>
      <c r="S8" t="b">
        <v>0</v>
      </c>
      <c r="T8" t="s">
        <v>95</v>
      </c>
      <c r="U8" t="b">
        <v>0</v>
      </c>
      <c r="V8" t="s">
        <v>96</v>
      </c>
      <c r="W8" s="1">
        <v>44937.61515046296</v>
      </c>
      <c r="X8">
        <v>47</v>
      </c>
      <c r="Y8">
        <v>21</v>
      </c>
      <c r="Z8">
        <v>0</v>
      </c>
      <c r="AA8">
        <v>21</v>
      </c>
      <c r="AB8">
        <v>0</v>
      </c>
      <c r="AC8">
        <v>0</v>
      </c>
      <c r="AD8">
        <v>7</v>
      </c>
      <c r="AE8">
        <v>0</v>
      </c>
      <c r="AF8">
        <v>0</v>
      </c>
      <c r="AG8">
        <v>0</v>
      </c>
      <c r="AH8" t="s">
        <v>103</v>
      </c>
      <c r="AI8" s="1">
        <v>44937.616377314815</v>
      </c>
      <c r="AJ8">
        <v>63</v>
      </c>
      <c r="AK8">
        <v>0</v>
      </c>
      <c r="AL8">
        <v>0</v>
      </c>
      <c r="AM8">
        <v>0</v>
      </c>
      <c r="AN8">
        <v>0</v>
      </c>
      <c r="AO8">
        <v>0</v>
      </c>
      <c r="AP8">
        <v>7</v>
      </c>
      <c r="AQ8">
        <v>0</v>
      </c>
      <c r="AR8">
        <v>0</v>
      </c>
      <c r="AS8">
        <v>0</v>
      </c>
      <c r="AT8" t="s">
        <v>95</v>
      </c>
      <c r="AU8" t="s">
        <v>95</v>
      </c>
      <c r="AV8" t="s">
        <v>95</v>
      </c>
      <c r="AW8" t="s">
        <v>95</v>
      </c>
      <c r="AX8" t="s">
        <v>95</v>
      </c>
      <c r="AY8" t="s">
        <v>95</v>
      </c>
      <c r="AZ8" t="s">
        <v>95</v>
      </c>
      <c r="BA8" t="s">
        <v>95</v>
      </c>
      <c r="BB8" t="s">
        <v>95</v>
      </c>
      <c r="BC8" t="s">
        <v>95</v>
      </c>
      <c r="BD8" t="s">
        <v>95</v>
      </c>
      <c r="BE8" t="s">
        <v>95</v>
      </c>
      <c r="BF8" t="s">
        <v>104</v>
      </c>
      <c r="BG8">
        <v>18</v>
      </c>
      <c r="BH8" t="s">
        <v>99</v>
      </c>
    </row>
    <row r="9" spans="1:60">
      <c r="A9" t="s">
        <v>115</v>
      </c>
      <c r="B9" t="s">
        <v>87</v>
      </c>
      <c r="C9" t="s">
        <v>116</v>
      </c>
      <c r="D9" t="s">
        <v>89</v>
      </c>
      <c r="E9" s="2" t="str">
        <f>HYPERLINK("capsilon://?command=openfolder&amp;siteaddress=fidelity.emaiq-na2.net&amp;folderid=FX426A9249-6CA4-0C44-29DB-BE6A162464B5","FX230119")</f>
        <v>FX230119</v>
      </c>
      <c r="F9" t="s">
        <v>19</v>
      </c>
      <c r="G9" t="s">
        <v>19</v>
      </c>
      <c r="H9" t="s">
        <v>90</v>
      </c>
      <c r="I9" t="s">
        <v>117</v>
      </c>
      <c r="J9">
        <v>54</v>
      </c>
      <c r="K9" t="s">
        <v>92</v>
      </c>
      <c r="L9" t="s">
        <v>93</v>
      </c>
      <c r="M9" t="s">
        <v>94</v>
      </c>
      <c r="N9">
        <v>2</v>
      </c>
      <c r="O9" s="1">
        <v>44937.605555555558</v>
      </c>
      <c r="P9" s="1">
        <v>44937.617395833331</v>
      </c>
      <c r="Q9">
        <v>851</v>
      </c>
      <c r="R9">
        <v>172</v>
      </c>
      <c r="S9" t="b">
        <v>0</v>
      </c>
      <c r="T9" t="s">
        <v>95</v>
      </c>
      <c r="U9" t="b">
        <v>0</v>
      </c>
      <c r="V9" t="s">
        <v>96</v>
      </c>
      <c r="W9" s="1">
        <v>44937.61614583333</v>
      </c>
      <c r="X9">
        <v>85</v>
      </c>
      <c r="Y9">
        <v>49</v>
      </c>
      <c r="Z9">
        <v>0</v>
      </c>
      <c r="AA9">
        <v>49</v>
      </c>
      <c r="AB9">
        <v>0</v>
      </c>
      <c r="AC9">
        <v>1</v>
      </c>
      <c r="AD9">
        <v>5</v>
      </c>
      <c r="AE9">
        <v>0</v>
      </c>
      <c r="AF9">
        <v>0</v>
      </c>
      <c r="AG9">
        <v>0</v>
      </c>
      <c r="AH9" t="s">
        <v>103</v>
      </c>
      <c r="AI9" s="1">
        <v>44937.617395833331</v>
      </c>
      <c r="AJ9">
        <v>87</v>
      </c>
      <c r="AK9">
        <v>0</v>
      </c>
      <c r="AL9">
        <v>0</v>
      </c>
      <c r="AM9">
        <v>0</v>
      </c>
      <c r="AN9">
        <v>0</v>
      </c>
      <c r="AO9">
        <v>0</v>
      </c>
      <c r="AP9">
        <v>5</v>
      </c>
      <c r="AQ9">
        <v>0</v>
      </c>
      <c r="AR9">
        <v>0</v>
      </c>
      <c r="AS9">
        <v>0</v>
      </c>
      <c r="AT9" t="s">
        <v>95</v>
      </c>
      <c r="AU9" t="s">
        <v>95</v>
      </c>
      <c r="AV9" t="s">
        <v>95</v>
      </c>
      <c r="AW9" t="s">
        <v>95</v>
      </c>
      <c r="AX9" t="s">
        <v>95</v>
      </c>
      <c r="AY9" t="s">
        <v>95</v>
      </c>
      <c r="AZ9" t="s">
        <v>95</v>
      </c>
      <c r="BA9" t="s">
        <v>95</v>
      </c>
      <c r="BB9" t="s">
        <v>95</v>
      </c>
      <c r="BC9" t="s">
        <v>95</v>
      </c>
      <c r="BD9" t="s">
        <v>95</v>
      </c>
      <c r="BE9" t="s">
        <v>95</v>
      </c>
      <c r="BF9" t="s">
        <v>104</v>
      </c>
      <c r="BG9">
        <v>17</v>
      </c>
      <c r="BH9" t="s">
        <v>99</v>
      </c>
    </row>
    <row r="10" spans="1:60">
      <c r="A10" t="s">
        <v>118</v>
      </c>
      <c r="B10" t="s">
        <v>87</v>
      </c>
      <c r="C10" t="s">
        <v>116</v>
      </c>
      <c r="D10" t="s">
        <v>89</v>
      </c>
      <c r="E10" s="2" t="str">
        <f>HYPERLINK("capsilon://?command=openfolder&amp;siteaddress=fidelity.emaiq-na2.net&amp;folderid=FX426A9249-6CA4-0C44-29DB-BE6A162464B5","FX230119")</f>
        <v>FX230119</v>
      </c>
      <c r="F10" t="s">
        <v>19</v>
      </c>
      <c r="G10" t="s">
        <v>19</v>
      </c>
      <c r="H10" t="s">
        <v>90</v>
      </c>
      <c r="I10" t="s">
        <v>119</v>
      </c>
      <c r="J10">
        <v>28</v>
      </c>
      <c r="K10" t="s">
        <v>92</v>
      </c>
      <c r="L10" t="s">
        <v>93</v>
      </c>
      <c r="M10" t="s">
        <v>94</v>
      </c>
      <c r="N10">
        <v>2</v>
      </c>
      <c r="O10" s="1">
        <v>44937.609351851854</v>
      </c>
      <c r="P10" s="1">
        <v>44937.618217592593</v>
      </c>
      <c r="Q10">
        <v>608</v>
      </c>
      <c r="R10">
        <v>158</v>
      </c>
      <c r="S10" t="b">
        <v>0</v>
      </c>
      <c r="T10" t="s">
        <v>95</v>
      </c>
      <c r="U10" t="b">
        <v>0</v>
      </c>
      <c r="V10" t="s">
        <v>96</v>
      </c>
      <c r="W10" s="1">
        <v>44937.617164351854</v>
      </c>
      <c r="X10">
        <v>87</v>
      </c>
      <c r="Y10">
        <v>21</v>
      </c>
      <c r="Z10">
        <v>0</v>
      </c>
      <c r="AA10">
        <v>21</v>
      </c>
      <c r="AB10">
        <v>0</v>
      </c>
      <c r="AC10">
        <v>1</v>
      </c>
      <c r="AD10">
        <v>7</v>
      </c>
      <c r="AE10">
        <v>0</v>
      </c>
      <c r="AF10">
        <v>0</v>
      </c>
      <c r="AG10">
        <v>0</v>
      </c>
      <c r="AH10" t="s">
        <v>103</v>
      </c>
      <c r="AI10" s="1">
        <v>44937.618217592593</v>
      </c>
      <c r="AJ10">
        <v>71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7</v>
      </c>
      <c r="AQ10">
        <v>0</v>
      </c>
      <c r="AR10">
        <v>0</v>
      </c>
      <c r="AS10">
        <v>0</v>
      </c>
      <c r="AT10" t="s">
        <v>95</v>
      </c>
      <c r="AU10" t="s">
        <v>95</v>
      </c>
      <c r="AV10" t="s">
        <v>95</v>
      </c>
      <c r="AW10" t="s">
        <v>95</v>
      </c>
      <c r="AX10" t="s">
        <v>95</v>
      </c>
      <c r="AY10" t="s">
        <v>95</v>
      </c>
      <c r="AZ10" t="s">
        <v>95</v>
      </c>
      <c r="BA10" t="s">
        <v>95</v>
      </c>
      <c r="BB10" t="s">
        <v>95</v>
      </c>
      <c r="BC10" t="s">
        <v>95</v>
      </c>
      <c r="BD10" t="s">
        <v>95</v>
      </c>
      <c r="BE10" t="s">
        <v>95</v>
      </c>
      <c r="BF10" t="s">
        <v>104</v>
      </c>
      <c r="BG10">
        <v>12</v>
      </c>
      <c r="BH10" t="s">
        <v>99</v>
      </c>
    </row>
    <row r="11" spans="1:60">
      <c r="A11" t="s">
        <v>120</v>
      </c>
      <c r="B11" t="s">
        <v>87</v>
      </c>
      <c r="C11" t="s">
        <v>88</v>
      </c>
      <c r="D11" t="s">
        <v>89</v>
      </c>
      <c r="E11" s="2" t="str">
        <f>HYPERLINK("capsilon://?command=openfolder&amp;siteaddress=fidelity.emaiq-na2.net&amp;folderid=FX891E98FF-FE55-3185-7D2E-DE367A238B8D","FX221219")</f>
        <v>FX221219</v>
      </c>
      <c r="F11" t="s">
        <v>19</v>
      </c>
      <c r="G11" t="s">
        <v>19</v>
      </c>
      <c r="H11" t="s">
        <v>90</v>
      </c>
      <c r="I11" t="s">
        <v>121</v>
      </c>
      <c r="J11">
        <v>0</v>
      </c>
      <c r="K11" t="s">
        <v>92</v>
      </c>
      <c r="L11" t="s">
        <v>93</v>
      </c>
      <c r="M11" t="s">
        <v>94</v>
      </c>
      <c r="N11">
        <v>2</v>
      </c>
      <c r="O11" s="1">
        <v>44929.589097222219</v>
      </c>
      <c r="P11" s="1">
        <v>44929.67597222222</v>
      </c>
      <c r="Q11">
        <v>7456</v>
      </c>
      <c r="R11">
        <v>50</v>
      </c>
      <c r="S11" t="b">
        <v>0</v>
      </c>
      <c r="T11" t="s">
        <v>95</v>
      </c>
      <c r="U11" t="b">
        <v>0</v>
      </c>
      <c r="V11" t="s">
        <v>96</v>
      </c>
      <c r="W11" s="1">
        <v>44929.604189814818</v>
      </c>
      <c r="X11">
        <v>27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 t="s">
        <v>97</v>
      </c>
      <c r="AI11" s="1">
        <v>44929.67597222222</v>
      </c>
      <c r="AJ11">
        <v>23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 t="s">
        <v>95</v>
      </c>
      <c r="AU11" t="s">
        <v>95</v>
      </c>
      <c r="AV11" t="s">
        <v>95</v>
      </c>
      <c r="AW11" t="s">
        <v>95</v>
      </c>
      <c r="AX11" t="s">
        <v>95</v>
      </c>
      <c r="AY11" t="s">
        <v>95</v>
      </c>
      <c r="AZ11" t="s">
        <v>95</v>
      </c>
      <c r="BA11" t="s">
        <v>95</v>
      </c>
      <c r="BB11" t="s">
        <v>95</v>
      </c>
      <c r="BC11" t="s">
        <v>95</v>
      </c>
      <c r="BD11" t="s">
        <v>95</v>
      </c>
      <c r="BE11" t="s">
        <v>95</v>
      </c>
      <c r="BF11" t="s">
        <v>98</v>
      </c>
      <c r="BG11">
        <v>125</v>
      </c>
      <c r="BH11" t="s">
        <v>99</v>
      </c>
    </row>
    <row r="12" spans="1:60">
      <c r="A12" t="s">
        <v>122</v>
      </c>
      <c r="B12" t="s">
        <v>87</v>
      </c>
      <c r="C12" t="s">
        <v>123</v>
      </c>
      <c r="D12" t="s">
        <v>89</v>
      </c>
      <c r="E12" s="2" t="str">
        <f>HYPERLINK("capsilon://?command=openfolder&amp;siteaddress=fidelity.emaiq-na2.net&amp;folderid=FX9E4DEF99-5913-CB84-D00D-215C0E900CC5","FX220950")</f>
        <v>FX220950</v>
      </c>
      <c r="F12" t="s">
        <v>19</v>
      </c>
      <c r="G12" t="s">
        <v>19</v>
      </c>
      <c r="H12" t="s">
        <v>90</v>
      </c>
      <c r="I12" t="s">
        <v>124</v>
      </c>
      <c r="J12">
        <v>41</v>
      </c>
      <c r="K12" t="s">
        <v>92</v>
      </c>
      <c r="L12" t="s">
        <v>93</v>
      </c>
      <c r="M12" t="s">
        <v>94</v>
      </c>
      <c r="N12">
        <v>2</v>
      </c>
      <c r="O12" s="1">
        <v>44937.617997685185</v>
      </c>
      <c r="P12" s="1">
        <v>44937.678391203706</v>
      </c>
      <c r="Q12">
        <v>5050</v>
      </c>
      <c r="R12">
        <v>168</v>
      </c>
      <c r="S12" t="b">
        <v>0</v>
      </c>
      <c r="T12" t="s">
        <v>95</v>
      </c>
      <c r="U12" t="b">
        <v>0</v>
      </c>
      <c r="V12" t="s">
        <v>96</v>
      </c>
      <c r="W12" s="1">
        <v>44937.6637962963</v>
      </c>
      <c r="X12">
        <v>105</v>
      </c>
      <c r="Y12">
        <v>36</v>
      </c>
      <c r="Z12">
        <v>0</v>
      </c>
      <c r="AA12">
        <v>36</v>
      </c>
      <c r="AB12">
        <v>0</v>
      </c>
      <c r="AC12">
        <v>2</v>
      </c>
      <c r="AD12">
        <v>5</v>
      </c>
      <c r="AE12">
        <v>0</v>
      </c>
      <c r="AF12">
        <v>0</v>
      </c>
      <c r="AG12">
        <v>0</v>
      </c>
      <c r="AH12" t="s">
        <v>103</v>
      </c>
      <c r="AI12" s="1">
        <v>44937.678391203706</v>
      </c>
      <c r="AJ12">
        <v>63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5</v>
      </c>
      <c r="AQ12">
        <v>0</v>
      </c>
      <c r="AR12">
        <v>0</v>
      </c>
      <c r="AS12">
        <v>0</v>
      </c>
      <c r="AT12" t="s">
        <v>95</v>
      </c>
      <c r="AU12" t="s">
        <v>95</v>
      </c>
      <c r="AV12" t="s">
        <v>95</v>
      </c>
      <c r="AW12" t="s">
        <v>95</v>
      </c>
      <c r="AX12" t="s">
        <v>95</v>
      </c>
      <c r="AY12" t="s">
        <v>95</v>
      </c>
      <c r="AZ12" t="s">
        <v>95</v>
      </c>
      <c r="BA12" t="s">
        <v>95</v>
      </c>
      <c r="BB12" t="s">
        <v>95</v>
      </c>
      <c r="BC12" t="s">
        <v>95</v>
      </c>
      <c r="BD12" t="s">
        <v>95</v>
      </c>
      <c r="BE12" t="s">
        <v>95</v>
      </c>
      <c r="BF12" t="s">
        <v>104</v>
      </c>
      <c r="BG12">
        <v>86</v>
      </c>
      <c r="BH12" t="s">
        <v>99</v>
      </c>
    </row>
    <row r="13" spans="1:60">
      <c r="A13" t="s">
        <v>125</v>
      </c>
      <c r="B13" t="s">
        <v>87</v>
      </c>
      <c r="C13" t="s">
        <v>126</v>
      </c>
      <c r="D13" t="s">
        <v>89</v>
      </c>
      <c r="E13" s="2" t="str">
        <f>HYPERLINK("capsilon://?command=openfolder&amp;siteaddress=fidelity.emaiq-na2.net&amp;folderid=FXE9455C05-60BC-C29D-BF50-1A6B92224880","FX230110")</f>
        <v>FX230110</v>
      </c>
      <c r="F13" t="s">
        <v>19</v>
      </c>
      <c r="G13" t="s">
        <v>19</v>
      </c>
      <c r="H13" t="s">
        <v>90</v>
      </c>
      <c r="I13" t="s">
        <v>127</v>
      </c>
      <c r="J13">
        <v>122</v>
      </c>
      <c r="K13" t="s">
        <v>92</v>
      </c>
      <c r="L13" t="s">
        <v>93</v>
      </c>
      <c r="M13" t="s">
        <v>94</v>
      </c>
      <c r="N13">
        <v>2</v>
      </c>
      <c r="O13" s="1">
        <v>44937.641597222224</v>
      </c>
      <c r="P13" s="1">
        <v>44937.679768518516</v>
      </c>
      <c r="Q13">
        <v>3025</v>
      </c>
      <c r="R13">
        <v>273</v>
      </c>
      <c r="S13" t="b">
        <v>0</v>
      </c>
      <c r="T13" t="s">
        <v>95</v>
      </c>
      <c r="U13" t="b">
        <v>0</v>
      </c>
      <c r="V13" t="s">
        <v>96</v>
      </c>
      <c r="W13" s="1">
        <v>44937.665601851855</v>
      </c>
      <c r="X13">
        <v>155</v>
      </c>
      <c r="Y13">
        <v>117</v>
      </c>
      <c r="Z13">
        <v>0</v>
      </c>
      <c r="AA13">
        <v>117</v>
      </c>
      <c r="AB13">
        <v>0</v>
      </c>
      <c r="AC13">
        <v>3</v>
      </c>
      <c r="AD13">
        <v>5</v>
      </c>
      <c r="AE13">
        <v>0</v>
      </c>
      <c r="AF13">
        <v>0</v>
      </c>
      <c r="AG13">
        <v>0</v>
      </c>
      <c r="AH13" t="s">
        <v>103</v>
      </c>
      <c r="AI13" s="1">
        <v>44937.679768518516</v>
      </c>
      <c r="AJ13">
        <v>118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5</v>
      </c>
      <c r="AQ13">
        <v>0</v>
      </c>
      <c r="AR13">
        <v>0</v>
      </c>
      <c r="AS13">
        <v>0</v>
      </c>
      <c r="AT13" t="s">
        <v>95</v>
      </c>
      <c r="AU13" t="s">
        <v>95</v>
      </c>
      <c r="AV13" t="s">
        <v>95</v>
      </c>
      <c r="AW13" t="s">
        <v>95</v>
      </c>
      <c r="AX13" t="s">
        <v>95</v>
      </c>
      <c r="AY13" t="s">
        <v>95</v>
      </c>
      <c r="AZ13" t="s">
        <v>95</v>
      </c>
      <c r="BA13" t="s">
        <v>95</v>
      </c>
      <c r="BB13" t="s">
        <v>95</v>
      </c>
      <c r="BC13" t="s">
        <v>95</v>
      </c>
      <c r="BD13" t="s">
        <v>95</v>
      </c>
      <c r="BE13" t="s">
        <v>95</v>
      </c>
      <c r="BF13" t="s">
        <v>104</v>
      </c>
      <c r="BG13">
        <v>54</v>
      </c>
      <c r="BH13" t="s">
        <v>99</v>
      </c>
    </row>
    <row r="14" spans="1:60">
      <c r="A14" t="s">
        <v>128</v>
      </c>
      <c r="B14" t="s">
        <v>87</v>
      </c>
      <c r="C14" t="s">
        <v>126</v>
      </c>
      <c r="D14" t="s">
        <v>89</v>
      </c>
      <c r="E14" s="2" t="str">
        <f>HYPERLINK("capsilon://?command=openfolder&amp;siteaddress=fidelity.emaiq-na2.net&amp;folderid=FXE9455C05-60BC-C29D-BF50-1A6B92224880","FX230110")</f>
        <v>FX230110</v>
      </c>
      <c r="F14" t="s">
        <v>19</v>
      </c>
      <c r="G14" t="s">
        <v>19</v>
      </c>
      <c r="H14" t="s">
        <v>90</v>
      </c>
      <c r="I14" t="s">
        <v>129</v>
      </c>
      <c r="J14">
        <v>127</v>
      </c>
      <c r="K14" t="s">
        <v>92</v>
      </c>
      <c r="L14" t="s">
        <v>93</v>
      </c>
      <c r="M14" t="s">
        <v>94</v>
      </c>
      <c r="N14">
        <v>2</v>
      </c>
      <c r="O14" s="1">
        <v>44937.641759259262</v>
      </c>
      <c r="P14" s="1">
        <v>44937.681076388886</v>
      </c>
      <c r="Q14">
        <v>3088</v>
      </c>
      <c r="R14">
        <v>309</v>
      </c>
      <c r="S14" t="b">
        <v>0</v>
      </c>
      <c r="T14" t="s">
        <v>95</v>
      </c>
      <c r="U14" t="b">
        <v>0</v>
      </c>
      <c r="V14" t="s">
        <v>96</v>
      </c>
      <c r="W14" s="1">
        <v>44937.667893518519</v>
      </c>
      <c r="X14">
        <v>197</v>
      </c>
      <c r="Y14">
        <v>122</v>
      </c>
      <c r="Z14">
        <v>0</v>
      </c>
      <c r="AA14">
        <v>122</v>
      </c>
      <c r="AB14">
        <v>0</v>
      </c>
      <c r="AC14">
        <v>4</v>
      </c>
      <c r="AD14">
        <v>5</v>
      </c>
      <c r="AE14">
        <v>0</v>
      </c>
      <c r="AF14">
        <v>0</v>
      </c>
      <c r="AG14">
        <v>0</v>
      </c>
      <c r="AH14" t="s">
        <v>103</v>
      </c>
      <c r="AI14" s="1">
        <v>44937.681076388886</v>
      </c>
      <c r="AJ14">
        <v>112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5</v>
      </c>
      <c r="AQ14">
        <v>0</v>
      </c>
      <c r="AR14">
        <v>0</v>
      </c>
      <c r="AS14">
        <v>0</v>
      </c>
      <c r="AT14" t="s">
        <v>95</v>
      </c>
      <c r="AU14" t="s">
        <v>95</v>
      </c>
      <c r="AV14" t="s">
        <v>95</v>
      </c>
      <c r="AW14" t="s">
        <v>95</v>
      </c>
      <c r="AX14" t="s">
        <v>95</v>
      </c>
      <c r="AY14" t="s">
        <v>95</v>
      </c>
      <c r="AZ14" t="s">
        <v>95</v>
      </c>
      <c r="BA14" t="s">
        <v>95</v>
      </c>
      <c r="BB14" t="s">
        <v>95</v>
      </c>
      <c r="BC14" t="s">
        <v>95</v>
      </c>
      <c r="BD14" t="s">
        <v>95</v>
      </c>
      <c r="BE14" t="s">
        <v>95</v>
      </c>
      <c r="BF14" t="s">
        <v>104</v>
      </c>
      <c r="BG14">
        <v>56</v>
      </c>
      <c r="BH14" t="s">
        <v>99</v>
      </c>
    </row>
    <row r="15" spans="1:60">
      <c r="A15" t="s">
        <v>130</v>
      </c>
      <c r="B15" t="s">
        <v>87</v>
      </c>
      <c r="C15" t="s">
        <v>126</v>
      </c>
      <c r="D15" t="s">
        <v>89</v>
      </c>
      <c r="E15" s="2" t="str">
        <f>HYPERLINK("capsilon://?command=openfolder&amp;siteaddress=fidelity.emaiq-na2.net&amp;folderid=FXE9455C05-60BC-C29D-BF50-1A6B92224880","FX230110")</f>
        <v>FX230110</v>
      </c>
      <c r="F15" t="s">
        <v>19</v>
      </c>
      <c r="G15" t="s">
        <v>19</v>
      </c>
      <c r="H15" t="s">
        <v>90</v>
      </c>
      <c r="I15" t="s">
        <v>131</v>
      </c>
      <c r="J15">
        <v>70</v>
      </c>
      <c r="K15" t="s">
        <v>92</v>
      </c>
      <c r="L15" t="s">
        <v>93</v>
      </c>
      <c r="M15" t="s">
        <v>94</v>
      </c>
      <c r="N15">
        <v>2</v>
      </c>
      <c r="O15" s="1">
        <v>44937.641851851855</v>
      </c>
      <c r="P15" s="1">
        <v>44937.683263888888</v>
      </c>
      <c r="Q15">
        <v>3359</v>
      </c>
      <c r="R15">
        <v>219</v>
      </c>
      <c r="S15" t="b">
        <v>0</v>
      </c>
      <c r="T15" t="s">
        <v>95</v>
      </c>
      <c r="U15" t="b">
        <v>0</v>
      </c>
      <c r="V15" t="s">
        <v>96</v>
      </c>
      <c r="W15" s="1">
        <v>44937.669317129628</v>
      </c>
      <c r="X15">
        <v>122</v>
      </c>
      <c r="Y15">
        <v>65</v>
      </c>
      <c r="Z15">
        <v>0</v>
      </c>
      <c r="AA15">
        <v>65</v>
      </c>
      <c r="AB15">
        <v>0</v>
      </c>
      <c r="AC15">
        <v>4</v>
      </c>
      <c r="AD15">
        <v>5</v>
      </c>
      <c r="AE15">
        <v>0</v>
      </c>
      <c r="AF15">
        <v>0</v>
      </c>
      <c r="AG15">
        <v>0</v>
      </c>
      <c r="AH15" t="s">
        <v>103</v>
      </c>
      <c r="AI15" s="1">
        <v>44937.683263888888</v>
      </c>
      <c r="AJ15">
        <v>85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5</v>
      </c>
      <c r="AQ15">
        <v>0</v>
      </c>
      <c r="AR15">
        <v>0</v>
      </c>
      <c r="AS15">
        <v>0</v>
      </c>
      <c r="AT15" t="s">
        <v>95</v>
      </c>
      <c r="AU15" t="s">
        <v>95</v>
      </c>
      <c r="AV15" t="s">
        <v>95</v>
      </c>
      <c r="AW15" t="s">
        <v>95</v>
      </c>
      <c r="AX15" t="s">
        <v>95</v>
      </c>
      <c r="AY15" t="s">
        <v>95</v>
      </c>
      <c r="AZ15" t="s">
        <v>95</v>
      </c>
      <c r="BA15" t="s">
        <v>95</v>
      </c>
      <c r="BB15" t="s">
        <v>95</v>
      </c>
      <c r="BC15" t="s">
        <v>95</v>
      </c>
      <c r="BD15" t="s">
        <v>95</v>
      </c>
      <c r="BE15" t="s">
        <v>95</v>
      </c>
      <c r="BF15" t="s">
        <v>104</v>
      </c>
      <c r="BG15">
        <v>59</v>
      </c>
      <c r="BH15" t="s">
        <v>99</v>
      </c>
    </row>
    <row r="16" spans="1:60">
      <c r="A16" t="s">
        <v>132</v>
      </c>
      <c r="B16" t="s">
        <v>87</v>
      </c>
      <c r="C16" t="s">
        <v>126</v>
      </c>
      <c r="D16" t="s">
        <v>89</v>
      </c>
      <c r="E16" s="2" t="str">
        <f>HYPERLINK("capsilon://?command=openfolder&amp;siteaddress=fidelity.emaiq-na2.net&amp;folderid=FXE9455C05-60BC-C29D-BF50-1A6B92224880","FX230110")</f>
        <v>FX230110</v>
      </c>
      <c r="F16" t="s">
        <v>19</v>
      </c>
      <c r="G16" t="s">
        <v>19</v>
      </c>
      <c r="H16" t="s">
        <v>90</v>
      </c>
      <c r="I16" t="s">
        <v>133</v>
      </c>
      <c r="J16">
        <v>75</v>
      </c>
      <c r="K16" t="s">
        <v>92</v>
      </c>
      <c r="L16" t="s">
        <v>93</v>
      </c>
      <c r="M16" t="s">
        <v>94</v>
      </c>
      <c r="N16">
        <v>2</v>
      </c>
      <c r="O16" s="1">
        <v>44937.642025462963</v>
      </c>
      <c r="P16" s="1">
        <v>44937.684374999997</v>
      </c>
      <c r="Q16">
        <v>3392</v>
      </c>
      <c r="R16">
        <v>267</v>
      </c>
      <c r="S16" t="b">
        <v>0</v>
      </c>
      <c r="T16" t="s">
        <v>95</v>
      </c>
      <c r="U16" t="b">
        <v>0</v>
      </c>
      <c r="V16" t="s">
        <v>96</v>
      </c>
      <c r="W16" s="1">
        <v>44937.671319444446</v>
      </c>
      <c r="X16">
        <v>172</v>
      </c>
      <c r="Y16">
        <v>70</v>
      </c>
      <c r="Z16">
        <v>0</v>
      </c>
      <c r="AA16">
        <v>70</v>
      </c>
      <c r="AB16">
        <v>0</v>
      </c>
      <c r="AC16">
        <v>3</v>
      </c>
      <c r="AD16">
        <v>5</v>
      </c>
      <c r="AE16">
        <v>0</v>
      </c>
      <c r="AF16">
        <v>0</v>
      </c>
      <c r="AG16">
        <v>0</v>
      </c>
      <c r="AH16" t="s">
        <v>103</v>
      </c>
      <c r="AI16" s="1">
        <v>44937.684374999997</v>
      </c>
      <c r="AJ16">
        <v>95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5</v>
      </c>
      <c r="AQ16">
        <v>0</v>
      </c>
      <c r="AR16">
        <v>0</v>
      </c>
      <c r="AS16">
        <v>0</v>
      </c>
      <c r="AT16" t="s">
        <v>95</v>
      </c>
      <c r="AU16" t="s">
        <v>95</v>
      </c>
      <c r="AV16" t="s">
        <v>95</v>
      </c>
      <c r="AW16" t="s">
        <v>95</v>
      </c>
      <c r="AX16" t="s">
        <v>95</v>
      </c>
      <c r="AY16" t="s">
        <v>95</v>
      </c>
      <c r="AZ16" t="s">
        <v>95</v>
      </c>
      <c r="BA16" t="s">
        <v>95</v>
      </c>
      <c r="BB16" t="s">
        <v>95</v>
      </c>
      <c r="BC16" t="s">
        <v>95</v>
      </c>
      <c r="BD16" t="s">
        <v>95</v>
      </c>
      <c r="BE16" t="s">
        <v>95</v>
      </c>
      <c r="BF16" t="s">
        <v>104</v>
      </c>
      <c r="BG16">
        <v>60</v>
      </c>
      <c r="BH16" t="s">
        <v>99</v>
      </c>
    </row>
    <row r="17" spans="1:60">
      <c r="A17" t="s">
        <v>134</v>
      </c>
      <c r="B17" t="s">
        <v>87</v>
      </c>
      <c r="C17" t="s">
        <v>126</v>
      </c>
      <c r="D17" t="s">
        <v>89</v>
      </c>
      <c r="E17" s="2" t="str">
        <f>HYPERLINK("capsilon://?command=openfolder&amp;siteaddress=fidelity.emaiq-na2.net&amp;folderid=FXE9455C05-60BC-C29D-BF50-1A6B92224880","FX230110")</f>
        <v>FX230110</v>
      </c>
      <c r="F17" t="s">
        <v>19</v>
      </c>
      <c r="G17" t="s">
        <v>19</v>
      </c>
      <c r="H17" t="s">
        <v>90</v>
      </c>
      <c r="I17" t="s">
        <v>135</v>
      </c>
      <c r="J17">
        <v>28</v>
      </c>
      <c r="K17" t="s">
        <v>92</v>
      </c>
      <c r="L17" t="s">
        <v>93</v>
      </c>
      <c r="M17" t="s">
        <v>94</v>
      </c>
      <c r="N17">
        <v>2</v>
      </c>
      <c r="O17" s="1">
        <v>44937.642442129632</v>
      </c>
      <c r="P17" s="1">
        <v>44937.685081018521</v>
      </c>
      <c r="Q17">
        <v>3558</v>
      </c>
      <c r="R17">
        <v>126</v>
      </c>
      <c r="S17" t="b">
        <v>0</v>
      </c>
      <c r="T17" t="s">
        <v>95</v>
      </c>
      <c r="U17" t="b">
        <v>0</v>
      </c>
      <c r="V17" t="s">
        <v>96</v>
      </c>
      <c r="W17" s="1">
        <v>44937.672094907408</v>
      </c>
      <c r="X17">
        <v>66</v>
      </c>
      <c r="Y17">
        <v>21</v>
      </c>
      <c r="Z17">
        <v>0</v>
      </c>
      <c r="AA17">
        <v>21</v>
      </c>
      <c r="AB17">
        <v>0</v>
      </c>
      <c r="AC17">
        <v>1</v>
      </c>
      <c r="AD17">
        <v>7</v>
      </c>
      <c r="AE17">
        <v>0</v>
      </c>
      <c r="AF17">
        <v>0</v>
      </c>
      <c r="AG17">
        <v>0</v>
      </c>
      <c r="AH17" t="s">
        <v>103</v>
      </c>
      <c r="AI17" s="1">
        <v>44937.685081018521</v>
      </c>
      <c r="AJ17">
        <v>60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7</v>
      </c>
      <c r="AQ17">
        <v>0</v>
      </c>
      <c r="AR17">
        <v>0</v>
      </c>
      <c r="AS17">
        <v>0</v>
      </c>
      <c r="AT17" t="s">
        <v>95</v>
      </c>
      <c r="AU17" t="s">
        <v>95</v>
      </c>
      <c r="AV17" t="s">
        <v>95</v>
      </c>
      <c r="AW17" t="s">
        <v>95</v>
      </c>
      <c r="AX17" t="s">
        <v>95</v>
      </c>
      <c r="AY17" t="s">
        <v>95</v>
      </c>
      <c r="AZ17" t="s">
        <v>95</v>
      </c>
      <c r="BA17" t="s">
        <v>95</v>
      </c>
      <c r="BB17" t="s">
        <v>95</v>
      </c>
      <c r="BC17" t="s">
        <v>95</v>
      </c>
      <c r="BD17" t="s">
        <v>95</v>
      </c>
      <c r="BE17" t="s">
        <v>95</v>
      </c>
      <c r="BF17" t="s">
        <v>104</v>
      </c>
      <c r="BG17">
        <v>61</v>
      </c>
      <c r="BH17" t="s">
        <v>99</v>
      </c>
    </row>
    <row r="18" spans="1:60">
      <c r="A18" t="s">
        <v>136</v>
      </c>
      <c r="B18" t="s">
        <v>87</v>
      </c>
      <c r="C18" t="s">
        <v>126</v>
      </c>
      <c r="D18" t="s">
        <v>89</v>
      </c>
      <c r="E18" s="2" t="str">
        <f>HYPERLINK("capsilon://?command=openfolder&amp;siteaddress=fidelity.emaiq-na2.net&amp;folderid=FXE9455C05-60BC-C29D-BF50-1A6B92224880","FX230110")</f>
        <v>FX230110</v>
      </c>
      <c r="F18" t="s">
        <v>19</v>
      </c>
      <c r="G18" t="s">
        <v>19</v>
      </c>
      <c r="H18" t="s">
        <v>90</v>
      </c>
      <c r="I18" t="s">
        <v>137</v>
      </c>
      <c r="J18">
        <v>29</v>
      </c>
      <c r="K18" t="s">
        <v>92</v>
      </c>
      <c r="L18" t="s">
        <v>93</v>
      </c>
      <c r="M18" t="s">
        <v>94</v>
      </c>
      <c r="N18">
        <v>2</v>
      </c>
      <c r="O18" s="1">
        <v>44937.642511574071</v>
      </c>
      <c r="P18" s="1">
        <v>44937.685648148145</v>
      </c>
      <c r="Q18">
        <v>3614</v>
      </c>
      <c r="R18">
        <v>113</v>
      </c>
      <c r="S18" t="b">
        <v>0</v>
      </c>
      <c r="T18" t="s">
        <v>95</v>
      </c>
      <c r="U18" t="b">
        <v>0</v>
      </c>
      <c r="V18" t="s">
        <v>96</v>
      </c>
      <c r="W18" s="1">
        <v>44937.672847222224</v>
      </c>
      <c r="X18">
        <v>64</v>
      </c>
      <c r="Y18">
        <v>21</v>
      </c>
      <c r="Z18">
        <v>0</v>
      </c>
      <c r="AA18">
        <v>21</v>
      </c>
      <c r="AB18">
        <v>0</v>
      </c>
      <c r="AC18">
        <v>0</v>
      </c>
      <c r="AD18">
        <v>8</v>
      </c>
      <c r="AE18">
        <v>0</v>
      </c>
      <c r="AF18">
        <v>0</v>
      </c>
      <c r="AG18">
        <v>0</v>
      </c>
      <c r="AH18" t="s">
        <v>103</v>
      </c>
      <c r="AI18" s="1">
        <v>44937.685648148145</v>
      </c>
      <c r="AJ18">
        <v>49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8</v>
      </c>
      <c r="AQ18">
        <v>0</v>
      </c>
      <c r="AR18">
        <v>0</v>
      </c>
      <c r="AS18">
        <v>0</v>
      </c>
      <c r="AT18" t="s">
        <v>95</v>
      </c>
      <c r="AU18" t="s">
        <v>95</v>
      </c>
      <c r="AV18" t="s">
        <v>95</v>
      </c>
      <c r="AW18" t="s">
        <v>95</v>
      </c>
      <c r="AX18" t="s">
        <v>95</v>
      </c>
      <c r="AY18" t="s">
        <v>95</v>
      </c>
      <c r="AZ18" t="s">
        <v>95</v>
      </c>
      <c r="BA18" t="s">
        <v>95</v>
      </c>
      <c r="BB18" t="s">
        <v>95</v>
      </c>
      <c r="BC18" t="s">
        <v>95</v>
      </c>
      <c r="BD18" t="s">
        <v>95</v>
      </c>
      <c r="BE18" t="s">
        <v>95</v>
      </c>
      <c r="BF18" t="s">
        <v>104</v>
      </c>
      <c r="BG18">
        <v>62</v>
      </c>
      <c r="BH18" t="s">
        <v>99</v>
      </c>
    </row>
    <row r="19" spans="1:60">
      <c r="A19" t="s">
        <v>138</v>
      </c>
      <c r="B19" t="s">
        <v>87</v>
      </c>
      <c r="C19" t="s">
        <v>139</v>
      </c>
      <c r="D19" t="s">
        <v>89</v>
      </c>
      <c r="E19" s="2" t="str">
        <f>HYPERLINK("capsilon://?command=openfolder&amp;siteaddress=fidelity.emaiq-na2.net&amp;folderid=FXEA53C98F-B14B-90DF-9363-E33CE1EEE97F","FX230120")</f>
        <v>FX230120</v>
      </c>
      <c r="F19" t="s">
        <v>19</v>
      </c>
      <c r="G19" t="s">
        <v>19</v>
      </c>
      <c r="H19" t="s">
        <v>90</v>
      </c>
      <c r="I19" t="s">
        <v>140</v>
      </c>
      <c r="J19">
        <v>54</v>
      </c>
      <c r="K19" t="s">
        <v>92</v>
      </c>
      <c r="L19" t="s">
        <v>93</v>
      </c>
      <c r="M19" t="s">
        <v>94</v>
      </c>
      <c r="N19">
        <v>2</v>
      </c>
      <c r="O19" s="1">
        <v>44937.727083333331</v>
      </c>
      <c r="P19" s="1">
        <v>44937.77716435185</v>
      </c>
      <c r="Q19">
        <v>4075</v>
      </c>
      <c r="R19">
        <v>252</v>
      </c>
      <c r="S19" t="b">
        <v>0</v>
      </c>
      <c r="T19" t="s">
        <v>95</v>
      </c>
      <c r="U19" t="b">
        <v>0</v>
      </c>
      <c r="V19" t="s">
        <v>96</v>
      </c>
      <c r="W19" s="1">
        <v>44937.746053240742</v>
      </c>
      <c r="X19">
        <v>171</v>
      </c>
      <c r="Y19">
        <v>49</v>
      </c>
      <c r="Z19">
        <v>0</v>
      </c>
      <c r="AA19">
        <v>49</v>
      </c>
      <c r="AB19">
        <v>0</v>
      </c>
      <c r="AC19">
        <v>3</v>
      </c>
      <c r="AD19">
        <v>5</v>
      </c>
      <c r="AE19">
        <v>0</v>
      </c>
      <c r="AF19">
        <v>0</v>
      </c>
      <c r="AG19">
        <v>0</v>
      </c>
      <c r="AH19" t="s">
        <v>103</v>
      </c>
      <c r="AI19" s="1">
        <v>44937.77716435185</v>
      </c>
      <c r="AJ19">
        <v>81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5</v>
      </c>
      <c r="AQ19">
        <v>0</v>
      </c>
      <c r="AR19">
        <v>0</v>
      </c>
      <c r="AS19">
        <v>0</v>
      </c>
      <c r="AT19" t="s">
        <v>95</v>
      </c>
      <c r="AU19" t="s">
        <v>95</v>
      </c>
      <c r="AV19" t="s">
        <v>95</v>
      </c>
      <c r="AW19" t="s">
        <v>95</v>
      </c>
      <c r="AX19" t="s">
        <v>95</v>
      </c>
      <c r="AY19" t="s">
        <v>95</v>
      </c>
      <c r="AZ19" t="s">
        <v>95</v>
      </c>
      <c r="BA19" t="s">
        <v>95</v>
      </c>
      <c r="BB19" t="s">
        <v>95</v>
      </c>
      <c r="BC19" t="s">
        <v>95</v>
      </c>
      <c r="BD19" t="s">
        <v>95</v>
      </c>
      <c r="BE19" t="s">
        <v>95</v>
      </c>
      <c r="BF19" t="s">
        <v>104</v>
      </c>
      <c r="BG19">
        <v>72</v>
      </c>
      <c r="BH19" t="s">
        <v>99</v>
      </c>
    </row>
    <row r="20" spans="1:60">
      <c r="A20" t="s">
        <v>141</v>
      </c>
      <c r="B20" t="s">
        <v>87</v>
      </c>
      <c r="C20" t="s">
        <v>139</v>
      </c>
      <c r="D20" t="s">
        <v>89</v>
      </c>
      <c r="E20" s="2" t="str">
        <f>HYPERLINK("capsilon://?command=openfolder&amp;siteaddress=fidelity.emaiq-na2.net&amp;folderid=FXEA53C98F-B14B-90DF-9363-E33CE1EEE97F","FX230120")</f>
        <v>FX230120</v>
      </c>
      <c r="F20" t="s">
        <v>19</v>
      </c>
      <c r="G20" t="s">
        <v>19</v>
      </c>
      <c r="H20" t="s">
        <v>90</v>
      </c>
      <c r="I20" t="s">
        <v>142</v>
      </c>
      <c r="J20">
        <v>49</v>
      </c>
      <c r="K20" t="s">
        <v>92</v>
      </c>
      <c r="L20" t="s">
        <v>93</v>
      </c>
      <c r="M20" t="s">
        <v>94</v>
      </c>
      <c r="N20">
        <v>2</v>
      </c>
      <c r="O20" s="1">
        <v>44937.727199074077</v>
      </c>
      <c r="P20" s="1">
        <v>44937.778298611112</v>
      </c>
      <c r="Q20">
        <v>4113</v>
      </c>
      <c r="R20">
        <v>302</v>
      </c>
      <c r="S20" t="b">
        <v>0</v>
      </c>
      <c r="T20" t="s">
        <v>95</v>
      </c>
      <c r="U20" t="b">
        <v>0</v>
      </c>
      <c r="V20" t="s">
        <v>96</v>
      </c>
      <c r="W20" s="1">
        <v>44937.748437499999</v>
      </c>
      <c r="X20">
        <v>205</v>
      </c>
      <c r="Y20">
        <v>44</v>
      </c>
      <c r="Z20">
        <v>0</v>
      </c>
      <c r="AA20">
        <v>44</v>
      </c>
      <c r="AB20">
        <v>0</v>
      </c>
      <c r="AC20">
        <v>3</v>
      </c>
      <c r="AD20">
        <v>5</v>
      </c>
      <c r="AE20">
        <v>0</v>
      </c>
      <c r="AF20">
        <v>0</v>
      </c>
      <c r="AG20">
        <v>0</v>
      </c>
      <c r="AH20" t="s">
        <v>103</v>
      </c>
      <c r="AI20" s="1">
        <v>44937.778298611112</v>
      </c>
      <c r="AJ20">
        <v>97</v>
      </c>
      <c r="AK20">
        <v>1</v>
      </c>
      <c r="AL20">
        <v>0</v>
      </c>
      <c r="AM20">
        <v>1</v>
      </c>
      <c r="AN20">
        <v>0</v>
      </c>
      <c r="AO20">
        <v>1</v>
      </c>
      <c r="AP20">
        <v>4</v>
      </c>
      <c r="AQ20">
        <v>0</v>
      </c>
      <c r="AR20">
        <v>0</v>
      </c>
      <c r="AS20">
        <v>0</v>
      </c>
      <c r="AT20" t="s">
        <v>95</v>
      </c>
      <c r="AU20" t="s">
        <v>95</v>
      </c>
      <c r="AV20" t="s">
        <v>95</v>
      </c>
      <c r="AW20" t="s">
        <v>95</v>
      </c>
      <c r="AX20" t="s">
        <v>95</v>
      </c>
      <c r="AY20" t="s">
        <v>95</v>
      </c>
      <c r="AZ20" t="s">
        <v>95</v>
      </c>
      <c r="BA20" t="s">
        <v>95</v>
      </c>
      <c r="BB20" t="s">
        <v>95</v>
      </c>
      <c r="BC20" t="s">
        <v>95</v>
      </c>
      <c r="BD20" t="s">
        <v>95</v>
      </c>
      <c r="BE20" t="s">
        <v>95</v>
      </c>
      <c r="BF20" t="s">
        <v>104</v>
      </c>
      <c r="BG20">
        <v>73</v>
      </c>
      <c r="BH20" t="s">
        <v>99</v>
      </c>
    </row>
    <row r="21" spans="1:60">
      <c r="A21" t="s">
        <v>143</v>
      </c>
      <c r="B21" t="s">
        <v>87</v>
      </c>
      <c r="C21" t="s">
        <v>144</v>
      </c>
      <c r="D21" t="s">
        <v>89</v>
      </c>
      <c r="E21" s="2" t="str">
        <f>HYPERLINK("capsilon://?command=openfolder&amp;siteaddress=fidelity.emaiq-na2.net&amp;folderid=FX57AF8750-CCAB-B31A-76BC-A78E9DB5DB6C","FX23016")</f>
        <v>FX23016</v>
      </c>
      <c r="F21" t="s">
        <v>19</v>
      </c>
      <c r="G21" t="s">
        <v>19</v>
      </c>
      <c r="H21" t="s">
        <v>90</v>
      </c>
      <c r="I21" t="s">
        <v>145</v>
      </c>
      <c r="J21">
        <v>260</v>
      </c>
      <c r="K21" t="s">
        <v>92</v>
      </c>
      <c r="L21" t="s">
        <v>93</v>
      </c>
      <c r="M21" t="s">
        <v>94</v>
      </c>
      <c r="N21">
        <v>1</v>
      </c>
      <c r="O21" s="1">
        <v>44937.749768518515</v>
      </c>
      <c r="P21" s="1">
        <v>44937.792800925927</v>
      </c>
      <c r="Q21">
        <v>3612</v>
      </c>
      <c r="R21">
        <v>106</v>
      </c>
      <c r="S21" t="b">
        <v>0</v>
      </c>
      <c r="T21" t="s">
        <v>95</v>
      </c>
      <c r="U21" t="b">
        <v>0</v>
      </c>
      <c r="V21" t="s">
        <v>96</v>
      </c>
      <c r="W21" s="1">
        <v>44937.792800925927</v>
      </c>
      <c r="X21">
        <v>106</v>
      </c>
      <c r="Y21">
        <v>0</v>
      </c>
      <c r="Z21">
        <v>0</v>
      </c>
      <c r="AA21">
        <v>0</v>
      </c>
      <c r="AB21">
        <v>0</v>
      </c>
      <c r="AC21">
        <v>0</v>
      </c>
      <c r="AD21">
        <v>260</v>
      </c>
      <c r="AE21">
        <v>255</v>
      </c>
      <c r="AF21">
        <v>0</v>
      </c>
      <c r="AG21">
        <v>2</v>
      </c>
      <c r="AH21" t="s">
        <v>95</v>
      </c>
      <c r="AI21" t="s">
        <v>95</v>
      </c>
      <c r="AJ21" t="s">
        <v>95</v>
      </c>
      <c r="AK21" t="s">
        <v>95</v>
      </c>
      <c r="AL21" t="s">
        <v>95</v>
      </c>
      <c r="AM21" t="s">
        <v>95</v>
      </c>
      <c r="AN21" t="s">
        <v>95</v>
      </c>
      <c r="AO21" t="s">
        <v>95</v>
      </c>
      <c r="AP21" t="s">
        <v>95</v>
      </c>
      <c r="AQ21" t="s">
        <v>95</v>
      </c>
      <c r="AR21" t="s">
        <v>95</v>
      </c>
      <c r="AS21" t="s">
        <v>95</v>
      </c>
      <c r="AT21" t="s">
        <v>95</v>
      </c>
      <c r="AU21" t="s">
        <v>95</v>
      </c>
      <c r="AV21" t="s">
        <v>95</v>
      </c>
      <c r="AW21" t="s">
        <v>95</v>
      </c>
      <c r="AX21" t="s">
        <v>95</v>
      </c>
      <c r="AY21" t="s">
        <v>95</v>
      </c>
      <c r="AZ21" t="s">
        <v>95</v>
      </c>
      <c r="BA21" t="s">
        <v>95</v>
      </c>
      <c r="BB21" t="s">
        <v>95</v>
      </c>
      <c r="BC21" t="s">
        <v>95</v>
      </c>
      <c r="BD21" t="s">
        <v>95</v>
      </c>
      <c r="BE21" t="s">
        <v>95</v>
      </c>
      <c r="BF21" t="s">
        <v>104</v>
      </c>
      <c r="BG21">
        <v>61</v>
      </c>
      <c r="BH21" t="s">
        <v>99</v>
      </c>
    </row>
    <row r="22" spans="1:60">
      <c r="A22" t="s">
        <v>146</v>
      </c>
      <c r="B22" t="s">
        <v>87</v>
      </c>
      <c r="C22" t="s">
        <v>144</v>
      </c>
      <c r="D22" t="s">
        <v>89</v>
      </c>
      <c r="E22" s="2" t="str">
        <f>HYPERLINK("capsilon://?command=openfolder&amp;siteaddress=fidelity.emaiq-na2.net&amp;folderid=FX57AF8750-CCAB-B31A-76BC-A78E9DB5DB6C","FX23016")</f>
        <v>FX23016</v>
      </c>
      <c r="F22" t="s">
        <v>19</v>
      </c>
      <c r="G22" t="s">
        <v>19</v>
      </c>
      <c r="H22" t="s">
        <v>90</v>
      </c>
      <c r="I22" t="s">
        <v>147</v>
      </c>
      <c r="J22">
        <v>28</v>
      </c>
      <c r="K22" t="s">
        <v>92</v>
      </c>
      <c r="L22" t="s">
        <v>93</v>
      </c>
      <c r="M22" t="s">
        <v>94</v>
      </c>
      <c r="N22">
        <v>2</v>
      </c>
      <c r="O22" s="1">
        <v>44937.749791666669</v>
      </c>
      <c r="P22" s="1">
        <v>44937.795185185183</v>
      </c>
      <c r="Q22">
        <v>3756</v>
      </c>
      <c r="R22">
        <v>166</v>
      </c>
      <c r="S22" t="b">
        <v>0</v>
      </c>
      <c r="T22" t="s">
        <v>95</v>
      </c>
      <c r="U22" t="b">
        <v>0</v>
      </c>
      <c r="V22" t="s">
        <v>96</v>
      </c>
      <c r="W22" s="1">
        <v>44937.793842592589</v>
      </c>
      <c r="X22">
        <v>89</v>
      </c>
      <c r="Y22">
        <v>21</v>
      </c>
      <c r="Z22">
        <v>0</v>
      </c>
      <c r="AA22">
        <v>21</v>
      </c>
      <c r="AB22">
        <v>0</v>
      </c>
      <c r="AC22">
        <v>0</v>
      </c>
      <c r="AD22">
        <v>7</v>
      </c>
      <c r="AE22">
        <v>0</v>
      </c>
      <c r="AF22">
        <v>0</v>
      </c>
      <c r="AG22">
        <v>0</v>
      </c>
      <c r="AH22" t="s">
        <v>103</v>
      </c>
      <c r="AI22" s="1">
        <v>44937.795185185183</v>
      </c>
      <c r="AJ22">
        <v>77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7</v>
      </c>
      <c r="AQ22">
        <v>0</v>
      </c>
      <c r="AR22">
        <v>0</v>
      </c>
      <c r="AS22">
        <v>0</v>
      </c>
      <c r="AT22" t="s">
        <v>95</v>
      </c>
      <c r="AU22" t="s">
        <v>95</v>
      </c>
      <c r="AV22" t="s">
        <v>95</v>
      </c>
      <c r="AW22" t="s">
        <v>95</v>
      </c>
      <c r="AX22" t="s">
        <v>95</v>
      </c>
      <c r="AY22" t="s">
        <v>95</v>
      </c>
      <c r="AZ22" t="s">
        <v>95</v>
      </c>
      <c r="BA22" t="s">
        <v>95</v>
      </c>
      <c r="BB22" t="s">
        <v>95</v>
      </c>
      <c r="BC22" t="s">
        <v>95</v>
      </c>
      <c r="BD22" t="s">
        <v>95</v>
      </c>
      <c r="BE22" t="s">
        <v>95</v>
      </c>
      <c r="BF22" t="s">
        <v>104</v>
      </c>
      <c r="BG22">
        <v>65</v>
      </c>
      <c r="BH22" t="s">
        <v>99</v>
      </c>
    </row>
    <row r="23" spans="1:60">
      <c r="A23" t="s">
        <v>148</v>
      </c>
      <c r="B23" t="s">
        <v>87</v>
      </c>
      <c r="C23" t="s">
        <v>144</v>
      </c>
      <c r="D23" t="s">
        <v>89</v>
      </c>
      <c r="E23" s="2" t="str">
        <f>HYPERLINK("capsilon://?command=openfolder&amp;siteaddress=fidelity.emaiq-na2.net&amp;folderid=FX57AF8750-CCAB-B31A-76BC-A78E9DB5DB6C","FX23016")</f>
        <v>FX23016</v>
      </c>
      <c r="F23" t="s">
        <v>19</v>
      </c>
      <c r="G23" t="s">
        <v>19</v>
      </c>
      <c r="H23" t="s">
        <v>90</v>
      </c>
      <c r="I23" t="s">
        <v>145</v>
      </c>
      <c r="J23">
        <v>284</v>
      </c>
      <c r="K23" t="s">
        <v>92</v>
      </c>
      <c r="L23" t="s">
        <v>93</v>
      </c>
      <c r="M23" t="s">
        <v>94</v>
      </c>
      <c r="N23">
        <v>2</v>
      </c>
      <c r="O23" s="1">
        <v>44937.793495370373</v>
      </c>
      <c r="P23" s="1">
        <v>44937.809444444443</v>
      </c>
      <c r="Q23">
        <v>662</v>
      </c>
      <c r="R23">
        <v>716</v>
      </c>
      <c r="S23" t="b">
        <v>0</v>
      </c>
      <c r="T23" t="s">
        <v>95</v>
      </c>
      <c r="U23" t="b">
        <v>1</v>
      </c>
      <c r="V23" t="s">
        <v>96</v>
      </c>
      <c r="W23" s="1">
        <v>44937.798125000001</v>
      </c>
      <c r="X23">
        <v>369</v>
      </c>
      <c r="Y23">
        <v>274</v>
      </c>
      <c r="Z23">
        <v>0</v>
      </c>
      <c r="AA23">
        <v>274</v>
      </c>
      <c r="AB23">
        <v>0</v>
      </c>
      <c r="AC23">
        <v>17</v>
      </c>
      <c r="AD23">
        <v>10</v>
      </c>
      <c r="AE23">
        <v>0</v>
      </c>
      <c r="AF23">
        <v>0</v>
      </c>
      <c r="AG23">
        <v>0</v>
      </c>
      <c r="AH23" t="s">
        <v>103</v>
      </c>
      <c r="AI23" s="1">
        <v>44937.809444444443</v>
      </c>
      <c r="AJ23">
        <v>347</v>
      </c>
      <c r="AK23">
        <v>4</v>
      </c>
      <c r="AL23">
        <v>0</v>
      </c>
      <c r="AM23">
        <v>4</v>
      </c>
      <c r="AN23">
        <v>0</v>
      </c>
      <c r="AO23">
        <v>4</v>
      </c>
      <c r="AP23">
        <v>6</v>
      </c>
      <c r="AQ23">
        <v>0</v>
      </c>
      <c r="AR23">
        <v>0</v>
      </c>
      <c r="AS23">
        <v>0</v>
      </c>
      <c r="AT23" t="s">
        <v>95</v>
      </c>
      <c r="AU23" t="s">
        <v>95</v>
      </c>
      <c r="AV23" t="s">
        <v>95</v>
      </c>
      <c r="AW23" t="s">
        <v>95</v>
      </c>
      <c r="AX23" t="s">
        <v>95</v>
      </c>
      <c r="AY23" t="s">
        <v>95</v>
      </c>
      <c r="AZ23" t="s">
        <v>95</v>
      </c>
      <c r="BA23" t="s">
        <v>95</v>
      </c>
      <c r="BB23" t="s">
        <v>95</v>
      </c>
      <c r="BC23" t="s">
        <v>95</v>
      </c>
      <c r="BD23" t="s">
        <v>95</v>
      </c>
      <c r="BE23" t="s">
        <v>95</v>
      </c>
      <c r="BF23" t="s">
        <v>104</v>
      </c>
      <c r="BG23">
        <v>22</v>
      </c>
      <c r="BH23" t="s">
        <v>99</v>
      </c>
    </row>
    <row r="24" spans="1:60">
      <c r="A24" t="s">
        <v>149</v>
      </c>
      <c r="B24" t="s">
        <v>87</v>
      </c>
      <c r="C24" t="s">
        <v>150</v>
      </c>
      <c r="D24" t="s">
        <v>89</v>
      </c>
      <c r="E24" s="2" t="str">
        <f>HYPERLINK("capsilon://?command=openfolder&amp;siteaddress=fidelity.emaiq-na2.net&amp;folderid=FX2D1B7494-960C-7BE1-AE4C-6C0390BFC6D5","FX23018")</f>
        <v>FX23018</v>
      </c>
      <c r="F24" t="s">
        <v>19</v>
      </c>
      <c r="G24" t="s">
        <v>19</v>
      </c>
      <c r="H24" t="s">
        <v>90</v>
      </c>
      <c r="I24" t="s">
        <v>151</v>
      </c>
      <c r="J24">
        <v>21</v>
      </c>
      <c r="K24" t="s">
        <v>92</v>
      </c>
      <c r="L24" t="s">
        <v>93</v>
      </c>
      <c r="M24" t="s">
        <v>94</v>
      </c>
      <c r="N24">
        <v>2</v>
      </c>
      <c r="O24" s="1">
        <v>44938.40724537037</v>
      </c>
      <c r="P24" s="1">
        <v>44938.417916666665</v>
      </c>
      <c r="Q24">
        <v>580</v>
      </c>
      <c r="R24">
        <v>342</v>
      </c>
      <c r="S24" t="b">
        <v>0</v>
      </c>
      <c r="T24" t="s">
        <v>95</v>
      </c>
      <c r="U24" t="b">
        <v>0</v>
      </c>
      <c r="V24" t="s">
        <v>152</v>
      </c>
      <c r="W24" s="1">
        <v>44938.413541666669</v>
      </c>
      <c r="X24">
        <v>154</v>
      </c>
      <c r="Y24">
        <v>16</v>
      </c>
      <c r="Z24">
        <v>0</v>
      </c>
      <c r="AA24">
        <v>16</v>
      </c>
      <c r="AB24">
        <v>0</v>
      </c>
      <c r="AC24">
        <v>7</v>
      </c>
      <c r="AD24">
        <v>5</v>
      </c>
      <c r="AE24">
        <v>0</v>
      </c>
      <c r="AF24">
        <v>0</v>
      </c>
      <c r="AG24">
        <v>0</v>
      </c>
      <c r="AH24" t="s">
        <v>153</v>
      </c>
      <c r="AI24" s="1">
        <v>44938.417916666665</v>
      </c>
      <c r="AJ24">
        <v>175</v>
      </c>
      <c r="AK24">
        <v>1</v>
      </c>
      <c r="AL24">
        <v>0</v>
      </c>
      <c r="AM24">
        <v>1</v>
      </c>
      <c r="AN24">
        <v>0</v>
      </c>
      <c r="AO24">
        <v>1</v>
      </c>
      <c r="AP24">
        <v>4</v>
      </c>
      <c r="AQ24">
        <v>0</v>
      </c>
      <c r="AR24">
        <v>0</v>
      </c>
      <c r="AS24">
        <v>0</v>
      </c>
      <c r="AT24" t="s">
        <v>95</v>
      </c>
      <c r="AU24" t="s">
        <v>95</v>
      </c>
      <c r="AV24" t="s">
        <v>95</v>
      </c>
      <c r="AW24" t="s">
        <v>95</v>
      </c>
      <c r="AX24" t="s">
        <v>95</v>
      </c>
      <c r="AY24" t="s">
        <v>95</v>
      </c>
      <c r="AZ24" t="s">
        <v>95</v>
      </c>
      <c r="BA24" t="s">
        <v>95</v>
      </c>
      <c r="BB24" t="s">
        <v>95</v>
      </c>
      <c r="BC24" t="s">
        <v>95</v>
      </c>
      <c r="BD24" t="s">
        <v>95</v>
      </c>
      <c r="BE24" t="s">
        <v>95</v>
      </c>
      <c r="BF24" t="s">
        <v>154</v>
      </c>
      <c r="BG24">
        <v>15</v>
      </c>
      <c r="BH24" t="s">
        <v>99</v>
      </c>
    </row>
    <row r="25" spans="1:60">
      <c r="A25" t="s">
        <v>155</v>
      </c>
      <c r="B25" t="s">
        <v>87</v>
      </c>
      <c r="C25" t="s">
        <v>156</v>
      </c>
      <c r="D25" t="s">
        <v>89</v>
      </c>
      <c r="E25" s="2" t="str">
        <f>HYPERLINK("capsilon://?command=openfolder&amp;siteaddress=fidelity.emaiq-na2.net&amp;folderid=FXF8D8E1D7-0311-965E-5FF8-22FCF6914F41","FX221061")</f>
        <v>FX221061</v>
      </c>
      <c r="F25" t="s">
        <v>19</v>
      </c>
      <c r="G25" t="s">
        <v>19</v>
      </c>
      <c r="H25" t="s">
        <v>90</v>
      </c>
      <c r="I25" t="s">
        <v>157</v>
      </c>
      <c r="J25">
        <v>0</v>
      </c>
      <c r="K25" t="s">
        <v>92</v>
      </c>
      <c r="L25" t="s">
        <v>93</v>
      </c>
      <c r="M25" t="s">
        <v>94</v>
      </c>
      <c r="N25">
        <v>2</v>
      </c>
      <c r="O25" s="1">
        <v>44938.54855324074</v>
      </c>
      <c r="P25" s="1">
        <v>44938.729849537034</v>
      </c>
      <c r="Q25">
        <v>15055</v>
      </c>
      <c r="R25">
        <v>609</v>
      </c>
      <c r="S25" t="b">
        <v>0</v>
      </c>
      <c r="T25" t="s">
        <v>95</v>
      </c>
      <c r="U25" t="b">
        <v>0</v>
      </c>
      <c r="V25" t="s">
        <v>96</v>
      </c>
      <c r="W25" s="1">
        <v>44938.641840277778</v>
      </c>
      <c r="X25">
        <v>591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 t="s">
        <v>103</v>
      </c>
      <c r="AI25" s="1">
        <v>44938.729849537034</v>
      </c>
      <c r="AJ25">
        <v>18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 t="s">
        <v>95</v>
      </c>
      <c r="AU25" t="s">
        <v>95</v>
      </c>
      <c r="AV25" t="s">
        <v>95</v>
      </c>
      <c r="AW25" t="s">
        <v>95</v>
      </c>
      <c r="AX25" t="s">
        <v>95</v>
      </c>
      <c r="AY25" t="s">
        <v>95</v>
      </c>
      <c r="AZ25" t="s">
        <v>95</v>
      </c>
      <c r="BA25" t="s">
        <v>95</v>
      </c>
      <c r="BB25" t="s">
        <v>95</v>
      </c>
      <c r="BC25" t="s">
        <v>95</v>
      </c>
      <c r="BD25" t="s">
        <v>95</v>
      </c>
      <c r="BE25" t="s">
        <v>95</v>
      </c>
      <c r="BF25" t="s">
        <v>154</v>
      </c>
      <c r="BG25">
        <v>261</v>
      </c>
      <c r="BH25" t="s">
        <v>99</v>
      </c>
    </row>
    <row r="26" spans="1:60">
      <c r="A26" t="s">
        <v>158</v>
      </c>
      <c r="B26" t="s">
        <v>87</v>
      </c>
      <c r="C26" t="s">
        <v>159</v>
      </c>
      <c r="D26" t="s">
        <v>89</v>
      </c>
      <c r="E26" s="2" t="str">
        <f>HYPERLINK("capsilon://?command=openfolder&amp;siteaddress=fidelity.emaiq-na2.net&amp;folderid=FX06CC5563-19BF-19A2-85C1-3ACADB32A9F7","FX221234")</f>
        <v>FX221234</v>
      </c>
      <c r="F26" t="s">
        <v>19</v>
      </c>
      <c r="G26" t="s">
        <v>19</v>
      </c>
      <c r="H26" t="s">
        <v>90</v>
      </c>
      <c r="I26" t="s">
        <v>160</v>
      </c>
      <c r="J26">
        <v>67</v>
      </c>
      <c r="K26" t="s">
        <v>92</v>
      </c>
      <c r="L26" t="s">
        <v>93</v>
      </c>
      <c r="M26" t="s">
        <v>94</v>
      </c>
      <c r="N26">
        <v>2</v>
      </c>
      <c r="O26" s="1">
        <v>44938.615983796299</v>
      </c>
      <c r="P26" s="1">
        <v>44938.730138888888</v>
      </c>
      <c r="Q26">
        <v>9813</v>
      </c>
      <c r="R26">
        <v>50</v>
      </c>
      <c r="S26" t="b">
        <v>0</v>
      </c>
      <c r="T26" t="s">
        <v>95</v>
      </c>
      <c r="U26" t="b">
        <v>0</v>
      </c>
      <c r="V26" t="s">
        <v>96</v>
      </c>
      <c r="W26" s="1">
        <v>44938.642199074071</v>
      </c>
      <c r="X26">
        <v>16</v>
      </c>
      <c r="Y26">
        <v>0</v>
      </c>
      <c r="Z26">
        <v>0</v>
      </c>
      <c r="AA26">
        <v>0</v>
      </c>
      <c r="AB26">
        <v>52</v>
      </c>
      <c r="AC26">
        <v>0</v>
      </c>
      <c r="AD26">
        <v>67</v>
      </c>
      <c r="AE26">
        <v>0</v>
      </c>
      <c r="AF26">
        <v>0</v>
      </c>
      <c r="AG26">
        <v>0</v>
      </c>
      <c r="AH26" t="s">
        <v>103</v>
      </c>
      <c r="AI26" s="1">
        <v>44938.730138888888</v>
      </c>
      <c r="AJ26">
        <v>24</v>
      </c>
      <c r="AK26">
        <v>0</v>
      </c>
      <c r="AL26">
        <v>0</v>
      </c>
      <c r="AM26">
        <v>0</v>
      </c>
      <c r="AN26">
        <v>52</v>
      </c>
      <c r="AO26">
        <v>0</v>
      </c>
      <c r="AP26">
        <v>67</v>
      </c>
      <c r="AQ26">
        <v>0</v>
      </c>
      <c r="AR26">
        <v>0</v>
      </c>
      <c r="AS26">
        <v>0</v>
      </c>
      <c r="AT26" t="s">
        <v>95</v>
      </c>
      <c r="AU26" t="s">
        <v>95</v>
      </c>
      <c r="AV26" t="s">
        <v>95</v>
      </c>
      <c r="AW26" t="s">
        <v>95</v>
      </c>
      <c r="AX26" t="s">
        <v>95</v>
      </c>
      <c r="AY26" t="s">
        <v>95</v>
      </c>
      <c r="AZ26" t="s">
        <v>95</v>
      </c>
      <c r="BA26" t="s">
        <v>95</v>
      </c>
      <c r="BB26" t="s">
        <v>95</v>
      </c>
      <c r="BC26" t="s">
        <v>95</v>
      </c>
      <c r="BD26" t="s">
        <v>95</v>
      </c>
      <c r="BE26" t="s">
        <v>95</v>
      </c>
      <c r="BF26" t="s">
        <v>154</v>
      </c>
      <c r="BG26">
        <v>164</v>
      </c>
      <c r="BH26" t="s">
        <v>99</v>
      </c>
    </row>
    <row r="27" spans="1:60">
      <c r="A27" t="s">
        <v>161</v>
      </c>
      <c r="B27" t="s">
        <v>87</v>
      </c>
      <c r="C27" t="s">
        <v>139</v>
      </c>
      <c r="D27" t="s">
        <v>89</v>
      </c>
      <c r="E27" s="2" t="str">
        <f>HYPERLINK("capsilon://?command=openfolder&amp;siteaddress=fidelity.emaiq-na2.net&amp;folderid=FXEA53C98F-B14B-90DF-9363-E33CE1EEE97F","FX230120")</f>
        <v>FX230120</v>
      </c>
      <c r="F27" t="s">
        <v>19</v>
      </c>
      <c r="G27" t="s">
        <v>19</v>
      </c>
      <c r="H27" t="s">
        <v>90</v>
      </c>
      <c r="I27" t="s">
        <v>162</v>
      </c>
      <c r="J27">
        <v>28</v>
      </c>
      <c r="K27" t="s">
        <v>92</v>
      </c>
      <c r="L27" t="s">
        <v>93</v>
      </c>
      <c r="M27" t="s">
        <v>94</v>
      </c>
      <c r="N27">
        <v>2</v>
      </c>
      <c r="O27" s="1">
        <v>44938.642465277779</v>
      </c>
      <c r="P27" s="1">
        <v>44938.731064814812</v>
      </c>
      <c r="Q27">
        <v>7475</v>
      </c>
      <c r="R27">
        <v>180</v>
      </c>
      <c r="S27" t="b">
        <v>0</v>
      </c>
      <c r="T27" t="s">
        <v>95</v>
      </c>
      <c r="U27" t="b">
        <v>0</v>
      </c>
      <c r="V27" t="s">
        <v>96</v>
      </c>
      <c r="W27" s="1">
        <v>44938.668738425928</v>
      </c>
      <c r="X27">
        <v>100</v>
      </c>
      <c r="Y27">
        <v>21</v>
      </c>
      <c r="Z27">
        <v>0</v>
      </c>
      <c r="AA27">
        <v>21</v>
      </c>
      <c r="AB27">
        <v>0</v>
      </c>
      <c r="AC27">
        <v>1</v>
      </c>
      <c r="AD27">
        <v>7</v>
      </c>
      <c r="AE27">
        <v>0</v>
      </c>
      <c r="AF27">
        <v>0</v>
      </c>
      <c r="AG27">
        <v>0</v>
      </c>
      <c r="AH27" t="s">
        <v>103</v>
      </c>
      <c r="AI27" s="1">
        <v>44938.731064814812</v>
      </c>
      <c r="AJ27">
        <v>80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7</v>
      </c>
      <c r="AQ27">
        <v>0</v>
      </c>
      <c r="AR27">
        <v>0</v>
      </c>
      <c r="AS27">
        <v>0</v>
      </c>
      <c r="AT27" t="s">
        <v>95</v>
      </c>
      <c r="AU27" t="s">
        <v>95</v>
      </c>
      <c r="AV27" t="s">
        <v>95</v>
      </c>
      <c r="AW27" t="s">
        <v>95</v>
      </c>
      <c r="AX27" t="s">
        <v>95</v>
      </c>
      <c r="AY27" t="s">
        <v>95</v>
      </c>
      <c r="AZ27" t="s">
        <v>95</v>
      </c>
      <c r="BA27" t="s">
        <v>95</v>
      </c>
      <c r="BB27" t="s">
        <v>95</v>
      </c>
      <c r="BC27" t="s">
        <v>95</v>
      </c>
      <c r="BD27" t="s">
        <v>95</v>
      </c>
      <c r="BE27" t="s">
        <v>95</v>
      </c>
      <c r="BF27" t="s">
        <v>154</v>
      </c>
      <c r="BG27">
        <v>127</v>
      </c>
      <c r="BH27" t="s">
        <v>99</v>
      </c>
    </row>
    <row r="28" spans="1:60">
      <c r="A28" t="s">
        <v>163</v>
      </c>
      <c r="B28" t="s">
        <v>87</v>
      </c>
      <c r="C28" t="s">
        <v>139</v>
      </c>
      <c r="D28" t="s">
        <v>89</v>
      </c>
      <c r="E28" s="2" t="str">
        <f>HYPERLINK("capsilon://?command=openfolder&amp;siteaddress=fidelity.emaiq-na2.net&amp;folderid=FXEA53C98F-B14B-90DF-9363-E33CE1EEE97F","FX230120")</f>
        <v>FX230120</v>
      </c>
      <c r="F28" t="s">
        <v>19</v>
      </c>
      <c r="G28" t="s">
        <v>19</v>
      </c>
      <c r="H28" t="s">
        <v>90</v>
      </c>
      <c r="I28" t="s">
        <v>164</v>
      </c>
      <c r="J28">
        <v>67</v>
      </c>
      <c r="K28" t="s">
        <v>92</v>
      </c>
      <c r="L28" t="s">
        <v>93</v>
      </c>
      <c r="M28" t="s">
        <v>94</v>
      </c>
      <c r="N28">
        <v>2</v>
      </c>
      <c r="O28" s="1">
        <v>44939.41642361111</v>
      </c>
      <c r="P28" s="1">
        <v>44939.443703703706</v>
      </c>
      <c r="Q28">
        <v>2323</v>
      </c>
      <c r="R28">
        <v>34</v>
      </c>
      <c r="S28" t="b">
        <v>0</v>
      </c>
      <c r="T28" t="s">
        <v>95</v>
      </c>
      <c r="U28" t="b">
        <v>0</v>
      </c>
      <c r="V28" t="s">
        <v>152</v>
      </c>
      <c r="W28" s="1">
        <v>44939.420231481483</v>
      </c>
      <c r="X28">
        <v>15</v>
      </c>
      <c r="Y28">
        <v>0</v>
      </c>
      <c r="Z28">
        <v>0</v>
      </c>
      <c r="AA28">
        <v>0</v>
      </c>
      <c r="AB28">
        <v>52</v>
      </c>
      <c r="AC28">
        <v>0</v>
      </c>
      <c r="AD28">
        <v>67</v>
      </c>
      <c r="AE28">
        <v>0</v>
      </c>
      <c r="AF28">
        <v>0</v>
      </c>
      <c r="AG28">
        <v>0</v>
      </c>
      <c r="AH28" t="s">
        <v>153</v>
      </c>
      <c r="AI28" s="1">
        <v>44939.443703703706</v>
      </c>
      <c r="AJ28">
        <v>19</v>
      </c>
      <c r="AK28">
        <v>0</v>
      </c>
      <c r="AL28">
        <v>0</v>
      </c>
      <c r="AM28">
        <v>0</v>
      </c>
      <c r="AN28">
        <v>52</v>
      </c>
      <c r="AO28">
        <v>0</v>
      </c>
      <c r="AP28">
        <v>67</v>
      </c>
      <c r="AQ28">
        <v>0</v>
      </c>
      <c r="AR28">
        <v>0</v>
      </c>
      <c r="AS28">
        <v>0</v>
      </c>
      <c r="AT28" t="s">
        <v>95</v>
      </c>
      <c r="AU28" t="s">
        <v>95</v>
      </c>
      <c r="AV28" t="s">
        <v>95</v>
      </c>
      <c r="AW28" t="s">
        <v>95</v>
      </c>
      <c r="AX28" t="s">
        <v>95</v>
      </c>
      <c r="AY28" t="s">
        <v>95</v>
      </c>
      <c r="AZ28" t="s">
        <v>95</v>
      </c>
      <c r="BA28" t="s">
        <v>95</v>
      </c>
      <c r="BB28" t="s">
        <v>95</v>
      </c>
      <c r="BC28" t="s">
        <v>95</v>
      </c>
      <c r="BD28" t="s">
        <v>95</v>
      </c>
      <c r="BE28" t="s">
        <v>95</v>
      </c>
      <c r="BF28" t="s">
        <v>165</v>
      </c>
      <c r="BG28">
        <v>39</v>
      </c>
      <c r="BH28" t="s">
        <v>99</v>
      </c>
    </row>
    <row r="29" spans="1:60">
      <c r="A29" t="s">
        <v>166</v>
      </c>
      <c r="B29" t="s">
        <v>87</v>
      </c>
      <c r="C29" t="s">
        <v>139</v>
      </c>
      <c r="D29" t="s">
        <v>89</v>
      </c>
      <c r="E29" s="2" t="str">
        <f>HYPERLINK("capsilon://?command=openfolder&amp;siteaddress=fidelity.emaiq-na2.net&amp;folderid=FXEA53C98F-B14B-90DF-9363-E33CE1EEE97F","FX230120")</f>
        <v>FX230120</v>
      </c>
      <c r="F29" t="s">
        <v>19</v>
      </c>
      <c r="G29" t="s">
        <v>19</v>
      </c>
      <c r="H29" t="s">
        <v>90</v>
      </c>
      <c r="I29" t="s">
        <v>167</v>
      </c>
      <c r="J29">
        <v>67</v>
      </c>
      <c r="K29" t="s">
        <v>92</v>
      </c>
      <c r="L29" t="s">
        <v>93</v>
      </c>
      <c r="M29" t="s">
        <v>94</v>
      </c>
      <c r="N29">
        <v>2</v>
      </c>
      <c r="O29" s="1">
        <v>44939.416666666664</v>
      </c>
      <c r="P29" s="1">
        <v>44939.44390046296</v>
      </c>
      <c r="Q29">
        <v>2321</v>
      </c>
      <c r="R29">
        <v>32</v>
      </c>
      <c r="S29" t="b">
        <v>0</v>
      </c>
      <c r="T29" t="s">
        <v>95</v>
      </c>
      <c r="U29" t="b">
        <v>0</v>
      </c>
      <c r="V29" t="s">
        <v>152</v>
      </c>
      <c r="W29" s="1">
        <v>44939.420428240737</v>
      </c>
      <c r="X29">
        <v>16</v>
      </c>
      <c r="Y29">
        <v>0</v>
      </c>
      <c r="Z29">
        <v>0</v>
      </c>
      <c r="AA29">
        <v>0</v>
      </c>
      <c r="AB29">
        <v>52</v>
      </c>
      <c r="AC29">
        <v>0</v>
      </c>
      <c r="AD29">
        <v>67</v>
      </c>
      <c r="AE29">
        <v>0</v>
      </c>
      <c r="AF29">
        <v>0</v>
      </c>
      <c r="AG29">
        <v>0</v>
      </c>
      <c r="AH29" t="s">
        <v>153</v>
      </c>
      <c r="AI29" s="1">
        <v>44939.44390046296</v>
      </c>
      <c r="AJ29">
        <v>16</v>
      </c>
      <c r="AK29">
        <v>0</v>
      </c>
      <c r="AL29">
        <v>0</v>
      </c>
      <c r="AM29">
        <v>0</v>
      </c>
      <c r="AN29">
        <v>52</v>
      </c>
      <c r="AO29">
        <v>0</v>
      </c>
      <c r="AP29">
        <v>67</v>
      </c>
      <c r="AQ29">
        <v>0</v>
      </c>
      <c r="AR29">
        <v>0</v>
      </c>
      <c r="AS29">
        <v>0</v>
      </c>
      <c r="AT29" t="s">
        <v>95</v>
      </c>
      <c r="AU29" t="s">
        <v>95</v>
      </c>
      <c r="AV29" t="s">
        <v>95</v>
      </c>
      <c r="AW29" t="s">
        <v>95</v>
      </c>
      <c r="AX29" t="s">
        <v>95</v>
      </c>
      <c r="AY29" t="s">
        <v>95</v>
      </c>
      <c r="AZ29" t="s">
        <v>95</v>
      </c>
      <c r="BA29" t="s">
        <v>95</v>
      </c>
      <c r="BB29" t="s">
        <v>95</v>
      </c>
      <c r="BC29" t="s">
        <v>95</v>
      </c>
      <c r="BD29" t="s">
        <v>95</v>
      </c>
      <c r="BE29" t="s">
        <v>95</v>
      </c>
      <c r="BF29" t="s">
        <v>165</v>
      </c>
      <c r="BG29">
        <v>39</v>
      </c>
      <c r="BH29" t="s">
        <v>99</v>
      </c>
    </row>
    <row r="30" spans="1:60">
      <c r="A30" t="s">
        <v>168</v>
      </c>
      <c r="B30" t="s">
        <v>87</v>
      </c>
      <c r="C30" t="s">
        <v>169</v>
      </c>
      <c r="D30" t="s">
        <v>89</v>
      </c>
      <c r="E30" s="2" t="str">
        <f>HYPERLINK("capsilon://?command=openfolder&amp;siteaddress=fidelity.emaiq-na2.net&amp;folderid=FX2576411F-06DE-7581-7181-842A898C7733","FX230125")</f>
        <v>FX230125</v>
      </c>
      <c r="F30" t="s">
        <v>19</v>
      </c>
      <c r="G30" t="s">
        <v>19</v>
      </c>
      <c r="H30" t="s">
        <v>90</v>
      </c>
      <c r="I30" t="s">
        <v>170</v>
      </c>
      <c r="J30">
        <v>67</v>
      </c>
      <c r="K30" t="s">
        <v>92</v>
      </c>
      <c r="L30" t="s">
        <v>93</v>
      </c>
      <c r="M30" t="s">
        <v>94</v>
      </c>
      <c r="N30">
        <v>2</v>
      </c>
      <c r="O30" s="1">
        <v>44939.43277777778</v>
      </c>
      <c r="P30" s="1">
        <v>44939.461168981485</v>
      </c>
      <c r="Q30">
        <v>2184</v>
      </c>
      <c r="R30">
        <v>269</v>
      </c>
      <c r="S30" t="b">
        <v>0</v>
      </c>
      <c r="T30" t="s">
        <v>95</v>
      </c>
      <c r="U30" t="b">
        <v>0</v>
      </c>
      <c r="V30" t="s">
        <v>171</v>
      </c>
      <c r="W30" s="1">
        <v>44939.459270833337</v>
      </c>
      <c r="X30">
        <v>115</v>
      </c>
      <c r="Y30">
        <v>52</v>
      </c>
      <c r="Z30">
        <v>0</v>
      </c>
      <c r="AA30">
        <v>52</v>
      </c>
      <c r="AB30">
        <v>0</v>
      </c>
      <c r="AC30">
        <v>3</v>
      </c>
      <c r="AD30">
        <v>15</v>
      </c>
      <c r="AE30">
        <v>0</v>
      </c>
      <c r="AF30">
        <v>0</v>
      </c>
      <c r="AG30">
        <v>0</v>
      </c>
      <c r="AH30" t="s">
        <v>153</v>
      </c>
      <c r="AI30" s="1">
        <v>44939.461168981485</v>
      </c>
      <c r="AJ30">
        <v>154</v>
      </c>
      <c r="AK30">
        <v>1</v>
      </c>
      <c r="AL30">
        <v>0</v>
      </c>
      <c r="AM30">
        <v>1</v>
      </c>
      <c r="AN30">
        <v>0</v>
      </c>
      <c r="AO30">
        <v>1</v>
      </c>
      <c r="AP30">
        <v>14</v>
      </c>
      <c r="AQ30">
        <v>0</v>
      </c>
      <c r="AR30">
        <v>0</v>
      </c>
      <c r="AS30">
        <v>0</v>
      </c>
      <c r="AT30" t="s">
        <v>95</v>
      </c>
      <c r="AU30" t="s">
        <v>95</v>
      </c>
      <c r="AV30" t="s">
        <v>95</v>
      </c>
      <c r="AW30" t="s">
        <v>95</v>
      </c>
      <c r="AX30" t="s">
        <v>95</v>
      </c>
      <c r="AY30" t="s">
        <v>95</v>
      </c>
      <c r="AZ30" t="s">
        <v>95</v>
      </c>
      <c r="BA30" t="s">
        <v>95</v>
      </c>
      <c r="BB30" t="s">
        <v>95</v>
      </c>
      <c r="BC30" t="s">
        <v>95</v>
      </c>
      <c r="BD30" t="s">
        <v>95</v>
      </c>
      <c r="BE30" t="s">
        <v>95</v>
      </c>
      <c r="BF30" t="s">
        <v>165</v>
      </c>
      <c r="BG30">
        <v>40</v>
      </c>
      <c r="BH30" t="s">
        <v>99</v>
      </c>
    </row>
    <row r="31" spans="1:60">
      <c r="A31" t="s">
        <v>172</v>
      </c>
      <c r="B31" t="s">
        <v>87</v>
      </c>
      <c r="C31" t="s">
        <v>173</v>
      </c>
      <c r="D31" t="s">
        <v>89</v>
      </c>
      <c r="E31" s="2" t="str">
        <f>HYPERLINK("capsilon://?command=openfolder&amp;siteaddress=fidelity.emaiq-na2.net&amp;folderid=FXCC428708-C591-F017-AC54-BD313C7D1986","FX221220")</f>
        <v>FX221220</v>
      </c>
      <c r="F31" t="s">
        <v>19</v>
      </c>
      <c r="G31" t="s">
        <v>19</v>
      </c>
      <c r="H31" t="s">
        <v>90</v>
      </c>
      <c r="I31" t="s">
        <v>174</v>
      </c>
      <c r="J31">
        <v>24</v>
      </c>
      <c r="K31" t="s">
        <v>92</v>
      </c>
      <c r="L31" t="s">
        <v>93</v>
      </c>
      <c r="M31" t="s">
        <v>94</v>
      </c>
      <c r="N31">
        <v>2</v>
      </c>
      <c r="O31" s="1">
        <v>44939.447465277779</v>
      </c>
      <c r="P31" s="1">
        <v>44939.461840277778</v>
      </c>
      <c r="Q31">
        <v>1145</v>
      </c>
      <c r="R31">
        <v>97</v>
      </c>
      <c r="S31" t="b">
        <v>0</v>
      </c>
      <c r="T31" t="s">
        <v>95</v>
      </c>
      <c r="U31" t="b">
        <v>0</v>
      </c>
      <c r="V31" t="s">
        <v>171</v>
      </c>
      <c r="W31" s="1">
        <v>44939.459745370368</v>
      </c>
      <c r="X31">
        <v>40</v>
      </c>
      <c r="Y31">
        <v>9</v>
      </c>
      <c r="Z31">
        <v>0</v>
      </c>
      <c r="AA31">
        <v>9</v>
      </c>
      <c r="AB31">
        <v>0</v>
      </c>
      <c r="AC31">
        <v>1</v>
      </c>
      <c r="AD31">
        <v>15</v>
      </c>
      <c r="AE31">
        <v>0</v>
      </c>
      <c r="AF31">
        <v>0</v>
      </c>
      <c r="AG31">
        <v>0</v>
      </c>
      <c r="AH31" t="s">
        <v>153</v>
      </c>
      <c r="AI31" s="1">
        <v>44939.461840277778</v>
      </c>
      <c r="AJ31">
        <v>57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15</v>
      </c>
      <c r="AQ31">
        <v>0</v>
      </c>
      <c r="AR31">
        <v>0</v>
      </c>
      <c r="AS31">
        <v>0</v>
      </c>
      <c r="AT31" t="s">
        <v>95</v>
      </c>
      <c r="AU31" t="s">
        <v>95</v>
      </c>
      <c r="AV31" t="s">
        <v>95</v>
      </c>
      <c r="AW31" t="s">
        <v>95</v>
      </c>
      <c r="AX31" t="s">
        <v>95</v>
      </c>
      <c r="AY31" t="s">
        <v>95</v>
      </c>
      <c r="AZ31" t="s">
        <v>95</v>
      </c>
      <c r="BA31" t="s">
        <v>95</v>
      </c>
      <c r="BB31" t="s">
        <v>95</v>
      </c>
      <c r="BC31" t="s">
        <v>95</v>
      </c>
      <c r="BD31" t="s">
        <v>95</v>
      </c>
      <c r="BE31" t="s">
        <v>95</v>
      </c>
      <c r="BF31" t="s">
        <v>165</v>
      </c>
      <c r="BG31">
        <v>20</v>
      </c>
      <c r="BH31" t="s">
        <v>99</v>
      </c>
    </row>
    <row r="32" spans="1:60">
      <c r="A32" t="s">
        <v>175</v>
      </c>
      <c r="B32" t="s">
        <v>87</v>
      </c>
      <c r="C32" t="s">
        <v>173</v>
      </c>
      <c r="D32" t="s">
        <v>89</v>
      </c>
      <c r="E32" s="2" t="str">
        <f>HYPERLINK("capsilon://?command=openfolder&amp;siteaddress=fidelity.emaiq-na2.net&amp;folderid=FXCC428708-C591-F017-AC54-BD313C7D1986","FX221220")</f>
        <v>FX221220</v>
      </c>
      <c r="F32" t="s">
        <v>19</v>
      </c>
      <c r="G32" t="s">
        <v>19</v>
      </c>
      <c r="H32" t="s">
        <v>90</v>
      </c>
      <c r="I32" t="s">
        <v>176</v>
      </c>
      <c r="J32">
        <v>21</v>
      </c>
      <c r="K32" t="s">
        <v>92</v>
      </c>
      <c r="L32" t="s">
        <v>93</v>
      </c>
      <c r="M32" t="s">
        <v>94</v>
      </c>
      <c r="N32">
        <v>2</v>
      </c>
      <c r="O32" s="1">
        <v>44939.447638888887</v>
      </c>
      <c r="P32" s="1">
        <v>44939.462187500001</v>
      </c>
      <c r="Q32">
        <v>1196</v>
      </c>
      <c r="R32">
        <v>61</v>
      </c>
      <c r="S32" t="b">
        <v>0</v>
      </c>
      <c r="T32" t="s">
        <v>95</v>
      </c>
      <c r="U32" t="b">
        <v>0</v>
      </c>
      <c r="V32" t="s">
        <v>171</v>
      </c>
      <c r="W32" s="1">
        <v>44939.460127314815</v>
      </c>
      <c r="X32">
        <v>32</v>
      </c>
      <c r="Y32">
        <v>9</v>
      </c>
      <c r="Z32">
        <v>0</v>
      </c>
      <c r="AA32">
        <v>9</v>
      </c>
      <c r="AB32">
        <v>0</v>
      </c>
      <c r="AC32">
        <v>1</v>
      </c>
      <c r="AD32">
        <v>12</v>
      </c>
      <c r="AE32">
        <v>0</v>
      </c>
      <c r="AF32">
        <v>0</v>
      </c>
      <c r="AG32">
        <v>0</v>
      </c>
      <c r="AH32" t="s">
        <v>153</v>
      </c>
      <c r="AI32" s="1">
        <v>44939.462187500001</v>
      </c>
      <c r="AJ32">
        <v>29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12</v>
      </c>
      <c r="AQ32">
        <v>0</v>
      </c>
      <c r="AR32">
        <v>0</v>
      </c>
      <c r="AS32">
        <v>0</v>
      </c>
      <c r="AT32" t="s">
        <v>95</v>
      </c>
      <c r="AU32" t="s">
        <v>95</v>
      </c>
      <c r="AV32" t="s">
        <v>95</v>
      </c>
      <c r="AW32" t="s">
        <v>95</v>
      </c>
      <c r="AX32" t="s">
        <v>95</v>
      </c>
      <c r="AY32" t="s">
        <v>95</v>
      </c>
      <c r="AZ32" t="s">
        <v>95</v>
      </c>
      <c r="BA32" t="s">
        <v>95</v>
      </c>
      <c r="BB32" t="s">
        <v>95</v>
      </c>
      <c r="BC32" t="s">
        <v>95</v>
      </c>
      <c r="BD32" t="s">
        <v>95</v>
      </c>
      <c r="BE32" t="s">
        <v>95</v>
      </c>
      <c r="BF32" t="s">
        <v>165</v>
      </c>
      <c r="BG32">
        <v>20</v>
      </c>
      <c r="BH32" t="s">
        <v>99</v>
      </c>
    </row>
    <row r="33" spans="1:60">
      <c r="A33" t="s">
        <v>177</v>
      </c>
      <c r="B33" t="s">
        <v>87</v>
      </c>
      <c r="C33" t="s">
        <v>173</v>
      </c>
      <c r="D33" t="s">
        <v>89</v>
      </c>
      <c r="E33" s="2" t="str">
        <f>HYPERLINK("capsilon://?command=openfolder&amp;siteaddress=fidelity.emaiq-na2.net&amp;folderid=FXCC428708-C591-F017-AC54-BD313C7D1986","FX221220")</f>
        <v>FX221220</v>
      </c>
      <c r="F33" t="s">
        <v>19</v>
      </c>
      <c r="G33" t="s">
        <v>19</v>
      </c>
      <c r="H33" t="s">
        <v>90</v>
      </c>
      <c r="I33" t="s">
        <v>178</v>
      </c>
      <c r="J33">
        <v>24</v>
      </c>
      <c r="K33" t="s">
        <v>92</v>
      </c>
      <c r="L33" t="s">
        <v>93</v>
      </c>
      <c r="M33" t="s">
        <v>94</v>
      </c>
      <c r="N33">
        <v>2</v>
      </c>
      <c r="O33" s="1">
        <v>44939.447638888887</v>
      </c>
      <c r="P33" s="1">
        <v>44939.46361111111</v>
      </c>
      <c r="Q33">
        <v>1214</v>
      </c>
      <c r="R33">
        <v>166</v>
      </c>
      <c r="S33" t="b">
        <v>0</v>
      </c>
      <c r="T33" t="s">
        <v>95</v>
      </c>
      <c r="U33" t="b">
        <v>0</v>
      </c>
      <c r="V33" t="s">
        <v>171</v>
      </c>
      <c r="W33" s="1">
        <v>44939.460648148146</v>
      </c>
      <c r="X33">
        <v>44</v>
      </c>
      <c r="Y33">
        <v>9</v>
      </c>
      <c r="Z33">
        <v>0</v>
      </c>
      <c r="AA33">
        <v>9</v>
      </c>
      <c r="AB33">
        <v>0</v>
      </c>
      <c r="AC33">
        <v>1</v>
      </c>
      <c r="AD33">
        <v>15</v>
      </c>
      <c r="AE33">
        <v>0</v>
      </c>
      <c r="AF33">
        <v>0</v>
      </c>
      <c r="AG33">
        <v>0</v>
      </c>
      <c r="AH33" t="s">
        <v>153</v>
      </c>
      <c r="AI33" s="1">
        <v>44939.46361111111</v>
      </c>
      <c r="AJ33">
        <v>122</v>
      </c>
      <c r="AK33">
        <v>1</v>
      </c>
      <c r="AL33">
        <v>0</v>
      </c>
      <c r="AM33">
        <v>1</v>
      </c>
      <c r="AN33">
        <v>0</v>
      </c>
      <c r="AO33">
        <v>1</v>
      </c>
      <c r="AP33">
        <v>14</v>
      </c>
      <c r="AQ33">
        <v>0</v>
      </c>
      <c r="AR33">
        <v>0</v>
      </c>
      <c r="AS33">
        <v>0</v>
      </c>
      <c r="AT33" t="s">
        <v>95</v>
      </c>
      <c r="AU33" t="s">
        <v>95</v>
      </c>
      <c r="AV33" t="s">
        <v>95</v>
      </c>
      <c r="AW33" t="s">
        <v>95</v>
      </c>
      <c r="AX33" t="s">
        <v>95</v>
      </c>
      <c r="AY33" t="s">
        <v>95</v>
      </c>
      <c r="AZ33" t="s">
        <v>95</v>
      </c>
      <c r="BA33" t="s">
        <v>95</v>
      </c>
      <c r="BB33" t="s">
        <v>95</v>
      </c>
      <c r="BC33" t="s">
        <v>95</v>
      </c>
      <c r="BD33" t="s">
        <v>95</v>
      </c>
      <c r="BE33" t="s">
        <v>95</v>
      </c>
      <c r="BF33" t="s">
        <v>165</v>
      </c>
      <c r="BG33">
        <v>23</v>
      </c>
      <c r="BH33" t="s">
        <v>99</v>
      </c>
    </row>
    <row r="34" spans="1:60">
      <c r="A34" t="s">
        <v>179</v>
      </c>
      <c r="B34" t="s">
        <v>87</v>
      </c>
      <c r="C34" t="s">
        <v>150</v>
      </c>
      <c r="D34" t="s">
        <v>89</v>
      </c>
      <c r="E34" s="2" t="str">
        <f>HYPERLINK("capsilon://?command=openfolder&amp;siteaddress=fidelity.emaiq-na2.net&amp;folderid=FX2D1B7494-960C-7BE1-AE4C-6C0390BFC6D5","FX23018")</f>
        <v>FX23018</v>
      </c>
      <c r="F34" t="s">
        <v>19</v>
      </c>
      <c r="G34" t="s">
        <v>19</v>
      </c>
      <c r="H34" t="s">
        <v>90</v>
      </c>
      <c r="I34" t="s">
        <v>180</v>
      </c>
      <c r="J34">
        <v>67</v>
      </c>
      <c r="K34" t="s">
        <v>92</v>
      </c>
      <c r="L34" t="s">
        <v>93</v>
      </c>
      <c r="M34" t="s">
        <v>94</v>
      </c>
      <c r="N34">
        <v>2</v>
      </c>
      <c r="O34" s="1">
        <v>44939.451157407406</v>
      </c>
      <c r="P34" s="1">
        <v>44939.469710648147</v>
      </c>
      <c r="Q34">
        <v>1240</v>
      </c>
      <c r="R34">
        <v>363</v>
      </c>
      <c r="S34" t="b">
        <v>0</v>
      </c>
      <c r="T34" t="s">
        <v>95</v>
      </c>
      <c r="U34" t="b">
        <v>0</v>
      </c>
      <c r="V34" t="s">
        <v>171</v>
      </c>
      <c r="W34" s="1">
        <v>44939.463935185187</v>
      </c>
      <c r="X34">
        <v>271</v>
      </c>
      <c r="Y34">
        <v>52</v>
      </c>
      <c r="Z34">
        <v>0</v>
      </c>
      <c r="AA34">
        <v>52</v>
      </c>
      <c r="AB34">
        <v>0</v>
      </c>
      <c r="AC34">
        <v>17</v>
      </c>
      <c r="AD34">
        <v>15</v>
      </c>
      <c r="AE34">
        <v>0</v>
      </c>
      <c r="AF34">
        <v>0</v>
      </c>
      <c r="AG34">
        <v>0</v>
      </c>
      <c r="AH34" t="s">
        <v>153</v>
      </c>
      <c r="AI34" s="1">
        <v>44939.469710648147</v>
      </c>
      <c r="AJ34">
        <v>86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15</v>
      </c>
      <c r="AQ34">
        <v>0</v>
      </c>
      <c r="AR34">
        <v>0</v>
      </c>
      <c r="AS34">
        <v>0</v>
      </c>
      <c r="AT34" t="s">
        <v>95</v>
      </c>
      <c r="AU34" t="s">
        <v>95</v>
      </c>
      <c r="AV34" t="s">
        <v>95</v>
      </c>
      <c r="AW34" t="s">
        <v>95</v>
      </c>
      <c r="AX34" t="s">
        <v>95</v>
      </c>
      <c r="AY34" t="s">
        <v>95</v>
      </c>
      <c r="AZ34" t="s">
        <v>95</v>
      </c>
      <c r="BA34" t="s">
        <v>95</v>
      </c>
      <c r="BB34" t="s">
        <v>95</v>
      </c>
      <c r="BC34" t="s">
        <v>95</v>
      </c>
      <c r="BD34" t="s">
        <v>95</v>
      </c>
      <c r="BE34" t="s">
        <v>95</v>
      </c>
      <c r="BF34" t="s">
        <v>165</v>
      </c>
      <c r="BG34">
        <v>26</v>
      </c>
      <c r="BH34" t="s">
        <v>99</v>
      </c>
    </row>
    <row r="35" spans="1:60">
      <c r="A35" t="s">
        <v>181</v>
      </c>
      <c r="B35" t="s">
        <v>87</v>
      </c>
      <c r="C35" t="s">
        <v>182</v>
      </c>
      <c r="D35" t="s">
        <v>89</v>
      </c>
      <c r="E35" s="2" t="str">
        <f>HYPERLINK("capsilon://?command=openfolder&amp;siteaddress=fidelity.emaiq-na2.net&amp;folderid=FXB1AF4444-51CF-DB30-9ED2-8149F10C3EF8","FX221214")</f>
        <v>FX221214</v>
      </c>
      <c r="F35" t="s">
        <v>19</v>
      </c>
      <c r="G35" t="s">
        <v>19</v>
      </c>
      <c r="H35" t="s">
        <v>90</v>
      </c>
      <c r="I35" t="s">
        <v>183</v>
      </c>
      <c r="J35">
        <v>67</v>
      </c>
      <c r="K35" t="s">
        <v>92</v>
      </c>
      <c r="L35" t="s">
        <v>93</v>
      </c>
      <c r="M35" t="s">
        <v>94</v>
      </c>
      <c r="N35">
        <v>2</v>
      </c>
      <c r="O35" s="1">
        <v>44939.473553240743</v>
      </c>
      <c r="P35" s="1">
        <v>44939.504421296297</v>
      </c>
      <c r="Q35">
        <v>1929</v>
      </c>
      <c r="R35">
        <v>738</v>
      </c>
      <c r="S35" t="b">
        <v>0</v>
      </c>
      <c r="T35" t="s">
        <v>95</v>
      </c>
      <c r="U35" t="b">
        <v>0</v>
      </c>
      <c r="V35" t="s">
        <v>96</v>
      </c>
      <c r="W35" s="1">
        <v>44939.491400462961</v>
      </c>
      <c r="X35">
        <v>225</v>
      </c>
      <c r="Y35">
        <v>52</v>
      </c>
      <c r="Z35">
        <v>0</v>
      </c>
      <c r="AA35">
        <v>52</v>
      </c>
      <c r="AB35">
        <v>0</v>
      </c>
      <c r="AC35">
        <v>2</v>
      </c>
      <c r="AD35">
        <v>15</v>
      </c>
      <c r="AE35">
        <v>0</v>
      </c>
      <c r="AF35">
        <v>0</v>
      </c>
      <c r="AG35">
        <v>0</v>
      </c>
      <c r="AH35" t="s">
        <v>103</v>
      </c>
      <c r="AI35" s="1">
        <v>44939.504421296297</v>
      </c>
      <c r="AJ35">
        <v>513</v>
      </c>
      <c r="AK35">
        <v>2</v>
      </c>
      <c r="AL35">
        <v>0</v>
      </c>
      <c r="AM35">
        <v>2</v>
      </c>
      <c r="AN35">
        <v>0</v>
      </c>
      <c r="AO35">
        <v>2</v>
      </c>
      <c r="AP35">
        <v>13</v>
      </c>
      <c r="AQ35">
        <v>0</v>
      </c>
      <c r="AR35">
        <v>0</v>
      </c>
      <c r="AS35">
        <v>0</v>
      </c>
      <c r="AT35" t="s">
        <v>95</v>
      </c>
      <c r="AU35" t="s">
        <v>95</v>
      </c>
      <c r="AV35" t="s">
        <v>95</v>
      </c>
      <c r="AW35" t="s">
        <v>95</v>
      </c>
      <c r="AX35" t="s">
        <v>95</v>
      </c>
      <c r="AY35" t="s">
        <v>95</v>
      </c>
      <c r="AZ35" t="s">
        <v>95</v>
      </c>
      <c r="BA35" t="s">
        <v>95</v>
      </c>
      <c r="BB35" t="s">
        <v>95</v>
      </c>
      <c r="BC35" t="s">
        <v>95</v>
      </c>
      <c r="BD35" t="s">
        <v>95</v>
      </c>
      <c r="BE35" t="s">
        <v>95</v>
      </c>
      <c r="BF35" t="s">
        <v>165</v>
      </c>
      <c r="BG35">
        <v>44</v>
      </c>
      <c r="BH35" t="s">
        <v>99</v>
      </c>
    </row>
    <row r="36" spans="1:60">
      <c r="A36" t="s">
        <v>184</v>
      </c>
      <c r="B36" t="s">
        <v>87</v>
      </c>
      <c r="C36" t="s">
        <v>185</v>
      </c>
      <c r="D36" t="s">
        <v>89</v>
      </c>
      <c r="E36" s="2" t="str">
        <f>HYPERLINK("capsilon://?command=openfolder&amp;siteaddress=fidelity.emaiq-na2.net&amp;folderid=FX7C0D1072-5F9F-C268-046D-E684B9F7DA7E","FX221242")</f>
        <v>FX221242</v>
      </c>
      <c r="F36" t="s">
        <v>19</v>
      </c>
      <c r="G36" t="s">
        <v>19</v>
      </c>
      <c r="H36" t="s">
        <v>90</v>
      </c>
      <c r="I36" t="s">
        <v>186</v>
      </c>
      <c r="J36">
        <v>44</v>
      </c>
      <c r="K36" t="s">
        <v>92</v>
      </c>
      <c r="L36" t="s">
        <v>93</v>
      </c>
      <c r="M36" t="s">
        <v>94</v>
      </c>
      <c r="N36">
        <v>1</v>
      </c>
      <c r="O36" s="1">
        <v>44939.53601851852</v>
      </c>
      <c r="P36" s="1">
        <v>44939.564583333333</v>
      </c>
      <c r="Q36">
        <v>2363</v>
      </c>
      <c r="R36">
        <v>105</v>
      </c>
      <c r="S36" t="b">
        <v>0</v>
      </c>
      <c r="T36" t="s">
        <v>95</v>
      </c>
      <c r="U36" t="b">
        <v>0</v>
      </c>
      <c r="V36" t="s">
        <v>96</v>
      </c>
      <c r="W36" s="1">
        <v>44939.564583333333</v>
      </c>
      <c r="X36">
        <v>105</v>
      </c>
      <c r="Y36">
        <v>0</v>
      </c>
      <c r="Z36">
        <v>0</v>
      </c>
      <c r="AA36">
        <v>0</v>
      </c>
      <c r="AB36">
        <v>0</v>
      </c>
      <c r="AC36">
        <v>0</v>
      </c>
      <c r="AD36">
        <v>44</v>
      </c>
      <c r="AE36">
        <v>37</v>
      </c>
      <c r="AF36">
        <v>0</v>
      </c>
      <c r="AG36">
        <v>1</v>
      </c>
      <c r="AH36" t="s">
        <v>95</v>
      </c>
      <c r="AI36" t="s">
        <v>95</v>
      </c>
      <c r="AJ36" t="s">
        <v>95</v>
      </c>
      <c r="AK36" t="s">
        <v>95</v>
      </c>
      <c r="AL36" t="s">
        <v>95</v>
      </c>
      <c r="AM36" t="s">
        <v>95</v>
      </c>
      <c r="AN36" t="s">
        <v>95</v>
      </c>
      <c r="AO36" t="s">
        <v>95</v>
      </c>
      <c r="AP36" t="s">
        <v>95</v>
      </c>
      <c r="AQ36" t="s">
        <v>95</v>
      </c>
      <c r="AR36" t="s">
        <v>95</v>
      </c>
      <c r="AS36" t="s">
        <v>95</v>
      </c>
      <c r="AT36" t="s">
        <v>95</v>
      </c>
      <c r="AU36" t="s">
        <v>95</v>
      </c>
      <c r="AV36" t="s">
        <v>95</v>
      </c>
      <c r="AW36" t="s">
        <v>95</v>
      </c>
      <c r="AX36" t="s">
        <v>95</v>
      </c>
      <c r="AY36" t="s">
        <v>95</v>
      </c>
      <c r="AZ36" t="s">
        <v>95</v>
      </c>
      <c r="BA36" t="s">
        <v>95</v>
      </c>
      <c r="BB36" t="s">
        <v>95</v>
      </c>
      <c r="BC36" t="s">
        <v>95</v>
      </c>
      <c r="BD36" t="s">
        <v>95</v>
      </c>
      <c r="BE36" t="s">
        <v>95</v>
      </c>
      <c r="BF36" t="s">
        <v>165</v>
      </c>
      <c r="BG36">
        <v>41</v>
      </c>
      <c r="BH36" t="s">
        <v>99</v>
      </c>
    </row>
    <row r="37" spans="1:60">
      <c r="A37" t="s">
        <v>187</v>
      </c>
      <c r="B37" t="s">
        <v>87</v>
      </c>
      <c r="C37" t="s">
        <v>185</v>
      </c>
      <c r="D37" t="s">
        <v>89</v>
      </c>
      <c r="E37" s="2" t="str">
        <f>HYPERLINK("capsilon://?command=openfolder&amp;siteaddress=fidelity.emaiq-na2.net&amp;folderid=FX7C0D1072-5F9F-C268-046D-E684B9F7DA7E","FX221242")</f>
        <v>FX221242</v>
      </c>
      <c r="F37" t="s">
        <v>19</v>
      </c>
      <c r="G37" t="s">
        <v>19</v>
      </c>
      <c r="H37" t="s">
        <v>90</v>
      </c>
      <c r="I37" t="s">
        <v>188</v>
      </c>
      <c r="J37">
        <v>44</v>
      </c>
      <c r="K37" t="s">
        <v>92</v>
      </c>
      <c r="L37" t="s">
        <v>93</v>
      </c>
      <c r="M37" t="s">
        <v>94</v>
      </c>
      <c r="N37">
        <v>2</v>
      </c>
      <c r="O37" s="1">
        <v>44939.536145833335</v>
      </c>
      <c r="P37" s="1">
        <v>44939.628298611111</v>
      </c>
      <c r="Q37">
        <v>7929</v>
      </c>
      <c r="R37">
        <v>33</v>
      </c>
      <c r="S37" t="b">
        <v>0</v>
      </c>
      <c r="T37" t="s">
        <v>95</v>
      </c>
      <c r="U37" t="b">
        <v>0</v>
      </c>
      <c r="V37" t="s">
        <v>96</v>
      </c>
      <c r="W37" s="1">
        <v>44939.564780092594</v>
      </c>
      <c r="X37">
        <v>16</v>
      </c>
      <c r="Y37">
        <v>0</v>
      </c>
      <c r="Z37">
        <v>0</v>
      </c>
      <c r="AA37">
        <v>0</v>
      </c>
      <c r="AB37">
        <v>37</v>
      </c>
      <c r="AC37">
        <v>0</v>
      </c>
      <c r="AD37">
        <v>44</v>
      </c>
      <c r="AE37">
        <v>0</v>
      </c>
      <c r="AF37">
        <v>0</v>
      </c>
      <c r="AG37">
        <v>0</v>
      </c>
      <c r="AH37" t="s">
        <v>103</v>
      </c>
      <c r="AI37" s="1">
        <v>44939.628298611111</v>
      </c>
      <c r="AJ37">
        <v>17</v>
      </c>
      <c r="AK37">
        <v>0</v>
      </c>
      <c r="AL37">
        <v>0</v>
      </c>
      <c r="AM37">
        <v>0</v>
      </c>
      <c r="AN37">
        <v>74</v>
      </c>
      <c r="AO37">
        <v>0</v>
      </c>
      <c r="AP37">
        <v>44</v>
      </c>
      <c r="AQ37">
        <v>0</v>
      </c>
      <c r="AR37">
        <v>0</v>
      </c>
      <c r="AS37">
        <v>0</v>
      </c>
      <c r="AT37" t="s">
        <v>95</v>
      </c>
      <c r="AU37" t="s">
        <v>95</v>
      </c>
      <c r="AV37" t="s">
        <v>95</v>
      </c>
      <c r="AW37" t="s">
        <v>95</v>
      </c>
      <c r="AX37" t="s">
        <v>95</v>
      </c>
      <c r="AY37" t="s">
        <v>95</v>
      </c>
      <c r="AZ37" t="s">
        <v>95</v>
      </c>
      <c r="BA37" t="s">
        <v>95</v>
      </c>
      <c r="BB37" t="s">
        <v>95</v>
      </c>
      <c r="BC37" t="s">
        <v>95</v>
      </c>
      <c r="BD37" t="s">
        <v>95</v>
      </c>
      <c r="BE37" t="s">
        <v>95</v>
      </c>
      <c r="BF37" t="s">
        <v>165</v>
      </c>
      <c r="BG37">
        <v>132</v>
      </c>
      <c r="BH37" t="s">
        <v>99</v>
      </c>
    </row>
    <row r="38" spans="1:60">
      <c r="A38" t="s">
        <v>189</v>
      </c>
      <c r="B38" t="s">
        <v>87</v>
      </c>
      <c r="C38" t="s">
        <v>185</v>
      </c>
      <c r="D38" t="s">
        <v>89</v>
      </c>
      <c r="E38" s="2" t="str">
        <f>HYPERLINK("capsilon://?command=openfolder&amp;siteaddress=fidelity.emaiq-na2.net&amp;folderid=FX7C0D1072-5F9F-C268-046D-E684B9F7DA7E","FX221242")</f>
        <v>FX221242</v>
      </c>
      <c r="F38" t="s">
        <v>19</v>
      </c>
      <c r="G38" t="s">
        <v>19</v>
      </c>
      <c r="H38" t="s">
        <v>90</v>
      </c>
      <c r="I38" t="s">
        <v>186</v>
      </c>
      <c r="J38">
        <v>67</v>
      </c>
      <c r="K38" t="s">
        <v>92</v>
      </c>
      <c r="L38" t="s">
        <v>93</v>
      </c>
      <c r="M38" t="s">
        <v>94</v>
      </c>
      <c r="N38">
        <v>2</v>
      </c>
      <c r="O38" s="1">
        <v>44939.565208333333</v>
      </c>
      <c r="P38" s="1">
        <v>44939.62809027778</v>
      </c>
      <c r="Q38">
        <v>5189</v>
      </c>
      <c r="R38">
        <v>244</v>
      </c>
      <c r="S38" t="b">
        <v>0</v>
      </c>
      <c r="T38" t="s">
        <v>95</v>
      </c>
      <c r="U38" t="b">
        <v>1</v>
      </c>
      <c r="V38" t="s">
        <v>96</v>
      </c>
      <c r="W38" s="1">
        <v>44939.567083333335</v>
      </c>
      <c r="X38">
        <v>103</v>
      </c>
      <c r="Y38">
        <v>52</v>
      </c>
      <c r="Z38">
        <v>0</v>
      </c>
      <c r="AA38">
        <v>52</v>
      </c>
      <c r="AB38">
        <v>0</v>
      </c>
      <c r="AC38">
        <v>4</v>
      </c>
      <c r="AD38">
        <v>15</v>
      </c>
      <c r="AE38">
        <v>0</v>
      </c>
      <c r="AF38">
        <v>0</v>
      </c>
      <c r="AG38">
        <v>0</v>
      </c>
      <c r="AH38" t="s">
        <v>103</v>
      </c>
      <c r="AI38" s="1">
        <v>44939.62809027778</v>
      </c>
      <c r="AJ38">
        <v>141</v>
      </c>
      <c r="AK38">
        <v>1</v>
      </c>
      <c r="AL38">
        <v>0</v>
      </c>
      <c r="AM38">
        <v>1</v>
      </c>
      <c r="AN38">
        <v>0</v>
      </c>
      <c r="AO38">
        <v>1</v>
      </c>
      <c r="AP38">
        <v>14</v>
      </c>
      <c r="AQ38">
        <v>0</v>
      </c>
      <c r="AR38">
        <v>0</v>
      </c>
      <c r="AS38">
        <v>0</v>
      </c>
      <c r="AT38" t="s">
        <v>95</v>
      </c>
      <c r="AU38" t="s">
        <v>95</v>
      </c>
      <c r="AV38" t="s">
        <v>95</v>
      </c>
      <c r="AW38" t="s">
        <v>95</v>
      </c>
      <c r="AX38" t="s">
        <v>95</v>
      </c>
      <c r="AY38" t="s">
        <v>95</v>
      </c>
      <c r="AZ38" t="s">
        <v>95</v>
      </c>
      <c r="BA38" t="s">
        <v>95</v>
      </c>
      <c r="BB38" t="s">
        <v>95</v>
      </c>
      <c r="BC38" t="s">
        <v>95</v>
      </c>
      <c r="BD38" t="s">
        <v>95</v>
      </c>
      <c r="BE38" t="s">
        <v>95</v>
      </c>
      <c r="BF38" t="s">
        <v>165</v>
      </c>
      <c r="BG38">
        <v>90</v>
      </c>
      <c r="BH38" t="s">
        <v>99</v>
      </c>
    </row>
    <row r="39" spans="1:60">
      <c r="A39" t="s">
        <v>190</v>
      </c>
      <c r="B39" t="s">
        <v>87</v>
      </c>
      <c r="C39" t="s">
        <v>191</v>
      </c>
      <c r="D39" t="s">
        <v>89</v>
      </c>
      <c r="E39" s="2" t="str">
        <f>HYPERLINK("capsilon://?command=openfolder&amp;siteaddress=fidelity.emaiq-na2.net&amp;folderid=FX29C8B300-FCAA-3A5C-C39E-66FC5F3DE0AA","FX230115")</f>
        <v>FX230115</v>
      </c>
      <c r="F39" t="s">
        <v>19</v>
      </c>
      <c r="G39" t="s">
        <v>19</v>
      </c>
      <c r="H39" t="s">
        <v>90</v>
      </c>
      <c r="I39" t="s">
        <v>192</v>
      </c>
      <c r="J39">
        <v>67</v>
      </c>
      <c r="K39" t="s">
        <v>92</v>
      </c>
      <c r="L39" t="s">
        <v>93</v>
      </c>
      <c r="M39" t="s">
        <v>94</v>
      </c>
      <c r="N39">
        <v>2</v>
      </c>
      <c r="O39" s="1">
        <v>44939.6096412037</v>
      </c>
      <c r="P39" s="1">
        <v>44939.673738425925</v>
      </c>
      <c r="Q39">
        <v>5240</v>
      </c>
      <c r="R39">
        <v>298</v>
      </c>
      <c r="S39" t="b">
        <v>0</v>
      </c>
      <c r="T39" t="s">
        <v>95</v>
      </c>
      <c r="U39" t="b">
        <v>0</v>
      </c>
      <c r="V39" t="s">
        <v>96</v>
      </c>
      <c r="W39" s="1">
        <v>44939.634675925925</v>
      </c>
      <c r="X39">
        <v>177</v>
      </c>
      <c r="Y39">
        <v>52</v>
      </c>
      <c r="Z39">
        <v>0</v>
      </c>
      <c r="AA39">
        <v>52</v>
      </c>
      <c r="AB39">
        <v>0</v>
      </c>
      <c r="AC39">
        <v>13</v>
      </c>
      <c r="AD39">
        <v>15</v>
      </c>
      <c r="AE39">
        <v>0</v>
      </c>
      <c r="AF39">
        <v>0</v>
      </c>
      <c r="AG39">
        <v>0</v>
      </c>
      <c r="AH39" t="s">
        <v>103</v>
      </c>
      <c r="AI39" s="1">
        <v>44939.673738425925</v>
      </c>
      <c r="AJ39">
        <v>121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15</v>
      </c>
      <c r="AQ39">
        <v>0</v>
      </c>
      <c r="AR39">
        <v>0</v>
      </c>
      <c r="AS39">
        <v>0</v>
      </c>
      <c r="AT39" t="s">
        <v>95</v>
      </c>
      <c r="AU39" t="s">
        <v>95</v>
      </c>
      <c r="AV39" t="s">
        <v>95</v>
      </c>
      <c r="AW39" t="s">
        <v>95</v>
      </c>
      <c r="AX39" t="s">
        <v>95</v>
      </c>
      <c r="AY39" t="s">
        <v>95</v>
      </c>
      <c r="AZ39" t="s">
        <v>95</v>
      </c>
      <c r="BA39" t="s">
        <v>95</v>
      </c>
      <c r="BB39" t="s">
        <v>95</v>
      </c>
      <c r="BC39" t="s">
        <v>95</v>
      </c>
      <c r="BD39" t="s">
        <v>95</v>
      </c>
      <c r="BE39" t="s">
        <v>95</v>
      </c>
      <c r="BF39" t="s">
        <v>165</v>
      </c>
      <c r="BG39">
        <v>92</v>
      </c>
      <c r="BH39" t="s">
        <v>99</v>
      </c>
    </row>
    <row r="40" spans="1:60">
      <c r="A40" t="s">
        <v>193</v>
      </c>
      <c r="B40" t="s">
        <v>87</v>
      </c>
      <c r="C40" t="s">
        <v>194</v>
      </c>
      <c r="D40" t="s">
        <v>89</v>
      </c>
      <c r="E40" s="2" t="str">
        <f>HYPERLINK("capsilon://?command=openfolder&amp;siteaddress=fidelity.emaiq-na2.net&amp;folderid=FXFAD8F090-16DB-3B89-5356-E1A5633998D4","FX230128")</f>
        <v>FX230128</v>
      </c>
      <c r="F40" t="s">
        <v>19</v>
      </c>
      <c r="G40" t="s">
        <v>19</v>
      </c>
      <c r="H40" t="s">
        <v>90</v>
      </c>
      <c r="I40" t="s">
        <v>195</v>
      </c>
      <c r="J40">
        <v>109</v>
      </c>
      <c r="K40" t="s">
        <v>92</v>
      </c>
      <c r="L40" t="s">
        <v>93</v>
      </c>
      <c r="M40" t="s">
        <v>94</v>
      </c>
      <c r="N40">
        <v>1</v>
      </c>
      <c r="O40" s="1">
        <v>44939.67392361111</v>
      </c>
      <c r="P40" s="1">
        <v>44939.683518518519</v>
      </c>
      <c r="Q40">
        <v>719</v>
      </c>
      <c r="R40">
        <v>110</v>
      </c>
      <c r="S40" t="b">
        <v>0</v>
      </c>
      <c r="T40" t="s">
        <v>95</v>
      </c>
      <c r="U40" t="b">
        <v>0</v>
      </c>
      <c r="V40" t="s">
        <v>96</v>
      </c>
      <c r="W40" s="1">
        <v>44939.683518518519</v>
      </c>
      <c r="X40">
        <v>110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109</v>
      </c>
      <c r="AE40">
        <v>104</v>
      </c>
      <c r="AF40">
        <v>0</v>
      </c>
      <c r="AG40">
        <v>5</v>
      </c>
      <c r="AH40" t="s">
        <v>95</v>
      </c>
      <c r="AI40" t="s">
        <v>95</v>
      </c>
      <c r="AJ40" t="s">
        <v>95</v>
      </c>
      <c r="AK40" t="s">
        <v>95</v>
      </c>
      <c r="AL40" t="s">
        <v>95</v>
      </c>
      <c r="AM40" t="s">
        <v>95</v>
      </c>
      <c r="AN40" t="s">
        <v>95</v>
      </c>
      <c r="AO40" t="s">
        <v>95</v>
      </c>
      <c r="AP40" t="s">
        <v>95</v>
      </c>
      <c r="AQ40" t="s">
        <v>95</v>
      </c>
      <c r="AR40" t="s">
        <v>95</v>
      </c>
      <c r="AS40" t="s">
        <v>95</v>
      </c>
      <c r="AT40" t="s">
        <v>95</v>
      </c>
      <c r="AU40" t="s">
        <v>95</v>
      </c>
      <c r="AV40" t="s">
        <v>95</v>
      </c>
      <c r="AW40" t="s">
        <v>95</v>
      </c>
      <c r="AX40" t="s">
        <v>95</v>
      </c>
      <c r="AY40" t="s">
        <v>95</v>
      </c>
      <c r="AZ40" t="s">
        <v>95</v>
      </c>
      <c r="BA40" t="s">
        <v>95</v>
      </c>
      <c r="BB40" t="s">
        <v>95</v>
      </c>
      <c r="BC40" t="s">
        <v>95</v>
      </c>
      <c r="BD40" t="s">
        <v>95</v>
      </c>
      <c r="BE40" t="s">
        <v>95</v>
      </c>
      <c r="BF40" t="s">
        <v>165</v>
      </c>
      <c r="BG40">
        <v>13</v>
      </c>
      <c r="BH40" t="s">
        <v>99</v>
      </c>
    </row>
    <row r="41" spans="1:60">
      <c r="A41" t="s">
        <v>196</v>
      </c>
      <c r="B41" t="s">
        <v>87</v>
      </c>
      <c r="C41" t="s">
        <v>194</v>
      </c>
      <c r="D41" t="s">
        <v>89</v>
      </c>
      <c r="E41" s="2" t="str">
        <f>HYPERLINK("capsilon://?command=openfolder&amp;siteaddress=fidelity.emaiq-na2.net&amp;folderid=FXFAD8F090-16DB-3B89-5356-E1A5633998D4","FX230128")</f>
        <v>FX230128</v>
      </c>
      <c r="F41" t="s">
        <v>19</v>
      </c>
      <c r="G41" t="s">
        <v>19</v>
      </c>
      <c r="H41" t="s">
        <v>90</v>
      </c>
      <c r="I41" t="s">
        <v>197</v>
      </c>
      <c r="J41">
        <v>28</v>
      </c>
      <c r="K41" t="s">
        <v>92</v>
      </c>
      <c r="L41" t="s">
        <v>93</v>
      </c>
      <c r="M41" t="s">
        <v>94</v>
      </c>
      <c r="N41">
        <v>2</v>
      </c>
      <c r="O41" s="1">
        <v>44939.673958333333</v>
      </c>
      <c r="P41" s="1">
        <v>44939.693171296298</v>
      </c>
      <c r="Q41">
        <v>1565</v>
      </c>
      <c r="R41">
        <v>95</v>
      </c>
      <c r="S41" t="b">
        <v>0</v>
      </c>
      <c r="T41" t="s">
        <v>95</v>
      </c>
      <c r="U41" t="b">
        <v>0</v>
      </c>
      <c r="V41" t="s">
        <v>96</v>
      </c>
      <c r="W41" s="1">
        <v>44939.68409722222</v>
      </c>
      <c r="X41">
        <v>49</v>
      </c>
      <c r="Y41">
        <v>21</v>
      </c>
      <c r="Z41">
        <v>0</v>
      </c>
      <c r="AA41">
        <v>21</v>
      </c>
      <c r="AB41">
        <v>0</v>
      </c>
      <c r="AC41">
        <v>0</v>
      </c>
      <c r="AD41">
        <v>7</v>
      </c>
      <c r="AE41">
        <v>0</v>
      </c>
      <c r="AF41">
        <v>0</v>
      </c>
      <c r="AG41">
        <v>0</v>
      </c>
      <c r="AH41" t="s">
        <v>103</v>
      </c>
      <c r="AI41" s="1">
        <v>44939.693171296298</v>
      </c>
      <c r="AJ41">
        <v>46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7</v>
      </c>
      <c r="AQ41">
        <v>0</v>
      </c>
      <c r="AR41">
        <v>0</v>
      </c>
      <c r="AS41">
        <v>0</v>
      </c>
      <c r="AT41" t="s">
        <v>95</v>
      </c>
      <c r="AU41" t="s">
        <v>95</v>
      </c>
      <c r="AV41" t="s">
        <v>95</v>
      </c>
      <c r="AW41" t="s">
        <v>95</v>
      </c>
      <c r="AX41" t="s">
        <v>95</v>
      </c>
      <c r="AY41" t="s">
        <v>95</v>
      </c>
      <c r="AZ41" t="s">
        <v>95</v>
      </c>
      <c r="BA41" t="s">
        <v>95</v>
      </c>
      <c r="BB41" t="s">
        <v>95</v>
      </c>
      <c r="BC41" t="s">
        <v>95</v>
      </c>
      <c r="BD41" t="s">
        <v>95</v>
      </c>
      <c r="BE41" t="s">
        <v>95</v>
      </c>
      <c r="BF41" t="s">
        <v>165</v>
      </c>
      <c r="BG41">
        <v>27</v>
      </c>
      <c r="BH41" t="s">
        <v>99</v>
      </c>
    </row>
    <row r="42" spans="1:60">
      <c r="A42" t="s">
        <v>198</v>
      </c>
      <c r="B42" t="s">
        <v>87</v>
      </c>
      <c r="C42" t="s">
        <v>194</v>
      </c>
      <c r="D42" t="s">
        <v>89</v>
      </c>
      <c r="E42" s="2" t="str">
        <f>HYPERLINK("capsilon://?command=openfolder&amp;siteaddress=fidelity.emaiq-na2.net&amp;folderid=FXFAD8F090-16DB-3B89-5356-E1A5633998D4","FX230128")</f>
        <v>FX230128</v>
      </c>
      <c r="F42" t="s">
        <v>19</v>
      </c>
      <c r="G42" t="s">
        <v>19</v>
      </c>
      <c r="H42" t="s">
        <v>90</v>
      </c>
      <c r="I42" t="s">
        <v>195</v>
      </c>
      <c r="J42">
        <v>205</v>
      </c>
      <c r="K42" t="s">
        <v>92</v>
      </c>
      <c r="L42" t="s">
        <v>93</v>
      </c>
      <c r="M42" t="s">
        <v>94</v>
      </c>
      <c r="N42">
        <v>2</v>
      </c>
      <c r="O42" s="1">
        <v>44939.684166666666</v>
      </c>
      <c r="P42" s="1">
        <v>44939.692627314813</v>
      </c>
      <c r="Q42">
        <v>125</v>
      </c>
      <c r="R42">
        <v>606</v>
      </c>
      <c r="S42" t="b">
        <v>0</v>
      </c>
      <c r="T42" t="s">
        <v>95</v>
      </c>
      <c r="U42" t="b">
        <v>1</v>
      </c>
      <c r="V42" t="s">
        <v>96</v>
      </c>
      <c r="W42" s="1">
        <v>44939.688738425924</v>
      </c>
      <c r="X42">
        <v>394</v>
      </c>
      <c r="Y42">
        <v>180</v>
      </c>
      <c r="Z42">
        <v>0</v>
      </c>
      <c r="AA42">
        <v>180</v>
      </c>
      <c r="AB42">
        <v>0</v>
      </c>
      <c r="AC42">
        <v>11</v>
      </c>
      <c r="AD42">
        <v>25</v>
      </c>
      <c r="AE42">
        <v>0</v>
      </c>
      <c r="AF42">
        <v>0</v>
      </c>
      <c r="AG42">
        <v>0</v>
      </c>
      <c r="AH42" t="s">
        <v>103</v>
      </c>
      <c r="AI42" s="1">
        <v>44939.692627314813</v>
      </c>
      <c r="AJ42">
        <v>190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25</v>
      </c>
      <c r="AQ42">
        <v>0</v>
      </c>
      <c r="AR42">
        <v>0</v>
      </c>
      <c r="AS42">
        <v>0</v>
      </c>
      <c r="AT42" t="s">
        <v>95</v>
      </c>
      <c r="AU42" t="s">
        <v>95</v>
      </c>
      <c r="AV42" t="s">
        <v>95</v>
      </c>
      <c r="AW42" t="s">
        <v>95</v>
      </c>
      <c r="AX42" t="s">
        <v>95</v>
      </c>
      <c r="AY42" t="s">
        <v>95</v>
      </c>
      <c r="AZ42" t="s">
        <v>95</v>
      </c>
      <c r="BA42" t="s">
        <v>95</v>
      </c>
      <c r="BB42" t="s">
        <v>95</v>
      </c>
      <c r="BC42" t="s">
        <v>95</v>
      </c>
      <c r="BD42" t="s">
        <v>95</v>
      </c>
      <c r="BE42" t="s">
        <v>95</v>
      </c>
      <c r="BF42" t="s">
        <v>165</v>
      </c>
      <c r="BG42">
        <v>12</v>
      </c>
      <c r="BH42" t="s">
        <v>99</v>
      </c>
    </row>
    <row r="43" spans="1:60">
      <c r="A43" t="s">
        <v>199</v>
      </c>
      <c r="B43" t="s">
        <v>87</v>
      </c>
      <c r="C43" t="s">
        <v>200</v>
      </c>
      <c r="D43" t="s">
        <v>89</v>
      </c>
      <c r="E43" s="2" t="str">
        <f>HYPERLINK("capsilon://?command=openfolder&amp;siteaddress=fidelity.emaiq-na2.net&amp;folderid=FX8F960FFF-B6A7-4140-74C8-F7B32F9EF4E8","FX230129")</f>
        <v>FX230129</v>
      </c>
      <c r="F43" t="s">
        <v>19</v>
      </c>
      <c r="G43" t="s">
        <v>19</v>
      </c>
      <c r="H43" t="s">
        <v>90</v>
      </c>
      <c r="I43" t="s">
        <v>201</v>
      </c>
      <c r="J43">
        <v>46</v>
      </c>
      <c r="K43" t="s">
        <v>92</v>
      </c>
      <c r="L43" t="s">
        <v>93</v>
      </c>
      <c r="M43" t="s">
        <v>94</v>
      </c>
      <c r="N43">
        <v>2</v>
      </c>
      <c r="O43" s="1">
        <v>44939.705868055556</v>
      </c>
      <c r="P43" s="1">
        <v>44939.79347222222</v>
      </c>
      <c r="Q43">
        <v>7422</v>
      </c>
      <c r="R43">
        <v>147</v>
      </c>
      <c r="S43" t="b">
        <v>0</v>
      </c>
      <c r="T43" t="s">
        <v>95</v>
      </c>
      <c r="U43" t="b">
        <v>0</v>
      </c>
      <c r="V43" t="s">
        <v>96</v>
      </c>
      <c r="W43" s="1">
        <v>44939.746377314812</v>
      </c>
      <c r="X43">
        <v>50</v>
      </c>
      <c r="Y43">
        <v>41</v>
      </c>
      <c r="Z43">
        <v>0</v>
      </c>
      <c r="AA43">
        <v>41</v>
      </c>
      <c r="AB43">
        <v>0</v>
      </c>
      <c r="AC43">
        <v>0</v>
      </c>
      <c r="AD43">
        <v>5</v>
      </c>
      <c r="AE43">
        <v>0</v>
      </c>
      <c r="AF43">
        <v>0</v>
      </c>
      <c r="AG43">
        <v>0</v>
      </c>
      <c r="AH43" t="s">
        <v>103</v>
      </c>
      <c r="AI43" s="1">
        <v>44939.79347222222</v>
      </c>
      <c r="AJ43">
        <v>97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5</v>
      </c>
      <c r="AQ43">
        <v>0</v>
      </c>
      <c r="AR43">
        <v>0</v>
      </c>
      <c r="AS43">
        <v>0</v>
      </c>
      <c r="AT43" t="s">
        <v>95</v>
      </c>
      <c r="AU43" t="s">
        <v>95</v>
      </c>
      <c r="AV43" t="s">
        <v>95</v>
      </c>
      <c r="AW43" t="s">
        <v>95</v>
      </c>
      <c r="AX43" t="s">
        <v>95</v>
      </c>
      <c r="AY43" t="s">
        <v>95</v>
      </c>
      <c r="AZ43" t="s">
        <v>95</v>
      </c>
      <c r="BA43" t="s">
        <v>95</v>
      </c>
      <c r="BB43" t="s">
        <v>95</v>
      </c>
      <c r="BC43" t="s">
        <v>95</v>
      </c>
      <c r="BD43" t="s">
        <v>95</v>
      </c>
      <c r="BE43" t="s">
        <v>95</v>
      </c>
      <c r="BF43" t="s">
        <v>165</v>
      </c>
      <c r="BG43">
        <v>126</v>
      </c>
      <c r="BH43" t="s">
        <v>99</v>
      </c>
    </row>
    <row r="44" spans="1:60">
      <c r="A44" t="s">
        <v>202</v>
      </c>
      <c r="B44" t="s">
        <v>87</v>
      </c>
      <c r="C44" t="s">
        <v>200</v>
      </c>
      <c r="D44" t="s">
        <v>89</v>
      </c>
      <c r="E44" s="2" t="str">
        <f>HYPERLINK("capsilon://?command=openfolder&amp;siteaddress=fidelity.emaiq-na2.net&amp;folderid=FX8F960FFF-B6A7-4140-74C8-F7B32F9EF4E8","FX230129")</f>
        <v>FX230129</v>
      </c>
      <c r="F44" t="s">
        <v>19</v>
      </c>
      <c r="G44" t="s">
        <v>19</v>
      </c>
      <c r="H44" t="s">
        <v>90</v>
      </c>
      <c r="I44" t="s">
        <v>203</v>
      </c>
      <c r="J44">
        <v>46</v>
      </c>
      <c r="K44" t="s">
        <v>92</v>
      </c>
      <c r="L44" t="s">
        <v>93</v>
      </c>
      <c r="M44" t="s">
        <v>94</v>
      </c>
      <c r="N44">
        <v>2</v>
      </c>
      <c r="O44" s="1">
        <v>44939.706087962964</v>
      </c>
      <c r="P44" s="1">
        <v>44939.794675925928</v>
      </c>
      <c r="Q44">
        <v>7506</v>
      </c>
      <c r="R44">
        <v>148</v>
      </c>
      <c r="S44" t="b">
        <v>0</v>
      </c>
      <c r="T44" t="s">
        <v>95</v>
      </c>
      <c r="U44" t="b">
        <v>0</v>
      </c>
      <c r="V44" t="s">
        <v>96</v>
      </c>
      <c r="W44" s="1">
        <v>44939.746898148151</v>
      </c>
      <c r="X44">
        <v>44</v>
      </c>
      <c r="Y44">
        <v>41</v>
      </c>
      <c r="Z44">
        <v>0</v>
      </c>
      <c r="AA44">
        <v>41</v>
      </c>
      <c r="AB44">
        <v>0</v>
      </c>
      <c r="AC44">
        <v>0</v>
      </c>
      <c r="AD44">
        <v>5</v>
      </c>
      <c r="AE44">
        <v>0</v>
      </c>
      <c r="AF44">
        <v>0</v>
      </c>
      <c r="AG44">
        <v>0</v>
      </c>
      <c r="AH44" t="s">
        <v>103</v>
      </c>
      <c r="AI44" s="1">
        <v>44939.794675925928</v>
      </c>
      <c r="AJ44">
        <v>104</v>
      </c>
      <c r="AK44">
        <v>1</v>
      </c>
      <c r="AL44">
        <v>0</v>
      </c>
      <c r="AM44">
        <v>1</v>
      </c>
      <c r="AN44">
        <v>0</v>
      </c>
      <c r="AO44">
        <v>1</v>
      </c>
      <c r="AP44">
        <v>4</v>
      </c>
      <c r="AQ44">
        <v>0</v>
      </c>
      <c r="AR44">
        <v>0</v>
      </c>
      <c r="AS44">
        <v>0</v>
      </c>
      <c r="AT44" t="s">
        <v>95</v>
      </c>
      <c r="AU44" t="s">
        <v>95</v>
      </c>
      <c r="AV44" t="s">
        <v>95</v>
      </c>
      <c r="AW44" t="s">
        <v>95</v>
      </c>
      <c r="AX44" t="s">
        <v>95</v>
      </c>
      <c r="AY44" t="s">
        <v>95</v>
      </c>
      <c r="AZ44" t="s">
        <v>95</v>
      </c>
      <c r="BA44" t="s">
        <v>95</v>
      </c>
      <c r="BB44" t="s">
        <v>95</v>
      </c>
      <c r="BC44" t="s">
        <v>95</v>
      </c>
      <c r="BD44" t="s">
        <v>95</v>
      </c>
      <c r="BE44" t="s">
        <v>95</v>
      </c>
      <c r="BF44" t="s">
        <v>165</v>
      </c>
      <c r="BG44">
        <v>127</v>
      </c>
      <c r="BH44" t="s">
        <v>99</v>
      </c>
    </row>
    <row r="45" spans="1:60">
      <c r="A45" t="s">
        <v>204</v>
      </c>
      <c r="B45" t="s">
        <v>87</v>
      </c>
      <c r="C45" t="s">
        <v>200</v>
      </c>
      <c r="D45" t="s">
        <v>89</v>
      </c>
      <c r="E45" s="2" t="str">
        <f>HYPERLINK("capsilon://?command=openfolder&amp;siteaddress=fidelity.emaiq-na2.net&amp;folderid=FX8F960FFF-B6A7-4140-74C8-F7B32F9EF4E8","FX230129")</f>
        <v>FX230129</v>
      </c>
      <c r="F45" t="s">
        <v>19</v>
      </c>
      <c r="G45" t="s">
        <v>19</v>
      </c>
      <c r="H45" t="s">
        <v>90</v>
      </c>
      <c r="I45" t="s">
        <v>205</v>
      </c>
      <c r="J45">
        <v>28</v>
      </c>
      <c r="K45" t="s">
        <v>92</v>
      </c>
      <c r="L45" t="s">
        <v>93</v>
      </c>
      <c r="M45" t="s">
        <v>94</v>
      </c>
      <c r="N45">
        <v>2</v>
      </c>
      <c r="O45" s="1">
        <v>44939.706446759257</v>
      </c>
      <c r="P45" s="1">
        <v>44939.796168981484</v>
      </c>
      <c r="Q45">
        <v>7561</v>
      </c>
      <c r="R45">
        <v>191</v>
      </c>
      <c r="S45" t="b">
        <v>0</v>
      </c>
      <c r="T45" t="s">
        <v>95</v>
      </c>
      <c r="U45" t="b">
        <v>0</v>
      </c>
      <c r="V45" t="s">
        <v>96</v>
      </c>
      <c r="W45" s="1">
        <v>44939.74763888889</v>
      </c>
      <c r="X45">
        <v>63</v>
      </c>
      <c r="Y45">
        <v>21</v>
      </c>
      <c r="Z45">
        <v>0</v>
      </c>
      <c r="AA45">
        <v>21</v>
      </c>
      <c r="AB45">
        <v>0</v>
      </c>
      <c r="AC45">
        <v>1</v>
      </c>
      <c r="AD45">
        <v>7</v>
      </c>
      <c r="AE45">
        <v>0</v>
      </c>
      <c r="AF45">
        <v>0</v>
      </c>
      <c r="AG45">
        <v>0</v>
      </c>
      <c r="AH45" t="s">
        <v>103</v>
      </c>
      <c r="AI45" s="1">
        <v>44939.796168981484</v>
      </c>
      <c r="AJ45">
        <v>128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7</v>
      </c>
      <c r="AQ45">
        <v>0</v>
      </c>
      <c r="AR45">
        <v>0</v>
      </c>
      <c r="AS45">
        <v>0</v>
      </c>
      <c r="AT45" t="s">
        <v>95</v>
      </c>
      <c r="AU45" t="s">
        <v>95</v>
      </c>
      <c r="AV45" t="s">
        <v>95</v>
      </c>
      <c r="AW45" t="s">
        <v>95</v>
      </c>
      <c r="AX45" t="s">
        <v>95</v>
      </c>
      <c r="AY45" t="s">
        <v>95</v>
      </c>
      <c r="AZ45" t="s">
        <v>95</v>
      </c>
      <c r="BA45" t="s">
        <v>95</v>
      </c>
      <c r="BB45" t="s">
        <v>95</v>
      </c>
      <c r="BC45" t="s">
        <v>95</v>
      </c>
      <c r="BD45" t="s">
        <v>95</v>
      </c>
      <c r="BE45" t="s">
        <v>95</v>
      </c>
      <c r="BF45" t="s">
        <v>165</v>
      </c>
      <c r="BG45">
        <v>129</v>
      </c>
      <c r="BH45" t="s">
        <v>99</v>
      </c>
    </row>
    <row r="46" spans="1:60">
      <c r="A46" t="s">
        <v>206</v>
      </c>
      <c r="B46" t="s">
        <v>87</v>
      </c>
      <c r="C46" t="s">
        <v>200</v>
      </c>
      <c r="D46" t="s">
        <v>89</v>
      </c>
      <c r="E46" s="2" t="str">
        <f>HYPERLINK("capsilon://?command=openfolder&amp;siteaddress=fidelity.emaiq-na2.net&amp;folderid=FX8F960FFF-B6A7-4140-74C8-F7B32F9EF4E8","FX230129")</f>
        <v>FX230129</v>
      </c>
      <c r="F46" t="s">
        <v>19</v>
      </c>
      <c r="G46" t="s">
        <v>19</v>
      </c>
      <c r="H46" t="s">
        <v>90</v>
      </c>
      <c r="I46" t="s">
        <v>207</v>
      </c>
      <c r="J46">
        <v>28</v>
      </c>
      <c r="K46" t="s">
        <v>92</v>
      </c>
      <c r="L46" t="s">
        <v>93</v>
      </c>
      <c r="M46" t="s">
        <v>94</v>
      </c>
      <c r="N46">
        <v>2</v>
      </c>
      <c r="O46" s="1">
        <v>44939.706608796296</v>
      </c>
      <c r="P46" s="1">
        <v>44939.797280092593</v>
      </c>
      <c r="Q46">
        <v>7695</v>
      </c>
      <c r="R46">
        <v>139</v>
      </c>
      <c r="S46" t="b">
        <v>0</v>
      </c>
      <c r="T46" t="s">
        <v>95</v>
      </c>
      <c r="U46" t="b">
        <v>0</v>
      </c>
      <c r="V46" t="s">
        <v>96</v>
      </c>
      <c r="W46" s="1">
        <v>44939.748148148145</v>
      </c>
      <c r="X46">
        <v>43</v>
      </c>
      <c r="Y46">
        <v>21</v>
      </c>
      <c r="Z46">
        <v>0</v>
      </c>
      <c r="AA46">
        <v>21</v>
      </c>
      <c r="AB46">
        <v>0</v>
      </c>
      <c r="AC46">
        <v>1</v>
      </c>
      <c r="AD46">
        <v>7</v>
      </c>
      <c r="AE46">
        <v>0</v>
      </c>
      <c r="AF46">
        <v>0</v>
      </c>
      <c r="AG46">
        <v>0</v>
      </c>
      <c r="AH46" t="s">
        <v>103</v>
      </c>
      <c r="AI46" s="1">
        <v>44939.797280092593</v>
      </c>
      <c r="AJ46">
        <v>96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7</v>
      </c>
      <c r="AQ46">
        <v>0</v>
      </c>
      <c r="AR46">
        <v>0</v>
      </c>
      <c r="AS46">
        <v>0</v>
      </c>
      <c r="AT46" t="s">
        <v>95</v>
      </c>
      <c r="AU46" t="s">
        <v>95</v>
      </c>
      <c r="AV46" t="s">
        <v>95</v>
      </c>
      <c r="AW46" t="s">
        <v>95</v>
      </c>
      <c r="AX46" t="s">
        <v>95</v>
      </c>
      <c r="AY46" t="s">
        <v>95</v>
      </c>
      <c r="AZ46" t="s">
        <v>95</v>
      </c>
      <c r="BA46" t="s">
        <v>95</v>
      </c>
      <c r="BB46" t="s">
        <v>95</v>
      </c>
      <c r="BC46" t="s">
        <v>95</v>
      </c>
      <c r="BD46" t="s">
        <v>95</v>
      </c>
      <c r="BE46" t="s">
        <v>95</v>
      </c>
      <c r="BF46" t="s">
        <v>165</v>
      </c>
      <c r="BG46">
        <v>130</v>
      </c>
      <c r="BH46" t="s">
        <v>99</v>
      </c>
    </row>
    <row r="47" spans="1:60">
      <c r="A47" t="s">
        <v>208</v>
      </c>
      <c r="B47" t="s">
        <v>87</v>
      </c>
      <c r="C47" t="s">
        <v>200</v>
      </c>
      <c r="D47" t="s">
        <v>89</v>
      </c>
      <c r="E47" s="2" t="str">
        <f>HYPERLINK("capsilon://?command=openfolder&amp;siteaddress=fidelity.emaiq-na2.net&amp;folderid=FX8F960FFF-B6A7-4140-74C8-F7B32F9EF4E8","FX230129")</f>
        <v>FX230129</v>
      </c>
      <c r="F47" t="s">
        <v>19</v>
      </c>
      <c r="G47" t="s">
        <v>19</v>
      </c>
      <c r="H47" t="s">
        <v>90</v>
      </c>
      <c r="I47" t="s">
        <v>209</v>
      </c>
      <c r="J47">
        <v>28</v>
      </c>
      <c r="K47" t="s">
        <v>92</v>
      </c>
      <c r="L47" t="s">
        <v>93</v>
      </c>
      <c r="M47" t="s">
        <v>94</v>
      </c>
      <c r="N47">
        <v>2</v>
      </c>
      <c r="O47" s="1">
        <v>44939.70685185185</v>
      </c>
      <c r="P47" s="1">
        <v>44939.797858796293</v>
      </c>
      <c r="Q47">
        <v>7779</v>
      </c>
      <c r="R47">
        <v>84</v>
      </c>
      <c r="S47" t="b">
        <v>0</v>
      </c>
      <c r="T47" t="s">
        <v>95</v>
      </c>
      <c r="U47" t="b">
        <v>0</v>
      </c>
      <c r="V47" t="s">
        <v>96</v>
      </c>
      <c r="W47" s="1">
        <v>44939.748553240737</v>
      </c>
      <c r="X47">
        <v>34</v>
      </c>
      <c r="Y47">
        <v>21</v>
      </c>
      <c r="Z47">
        <v>0</v>
      </c>
      <c r="AA47">
        <v>21</v>
      </c>
      <c r="AB47">
        <v>0</v>
      </c>
      <c r="AC47">
        <v>1</v>
      </c>
      <c r="AD47">
        <v>7</v>
      </c>
      <c r="AE47">
        <v>0</v>
      </c>
      <c r="AF47">
        <v>0</v>
      </c>
      <c r="AG47">
        <v>0</v>
      </c>
      <c r="AH47" t="s">
        <v>103</v>
      </c>
      <c r="AI47" s="1">
        <v>44939.797858796293</v>
      </c>
      <c r="AJ47">
        <v>50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7</v>
      </c>
      <c r="AQ47">
        <v>0</v>
      </c>
      <c r="AR47">
        <v>0</v>
      </c>
      <c r="AS47">
        <v>0</v>
      </c>
      <c r="AT47" t="s">
        <v>95</v>
      </c>
      <c r="AU47" t="s">
        <v>95</v>
      </c>
      <c r="AV47" t="s">
        <v>95</v>
      </c>
      <c r="AW47" t="s">
        <v>95</v>
      </c>
      <c r="AX47" t="s">
        <v>95</v>
      </c>
      <c r="AY47" t="s">
        <v>95</v>
      </c>
      <c r="AZ47" t="s">
        <v>95</v>
      </c>
      <c r="BA47" t="s">
        <v>95</v>
      </c>
      <c r="BB47" t="s">
        <v>95</v>
      </c>
      <c r="BC47" t="s">
        <v>95</v>
      </c>
      <c r="BD47" t="s">
        <v>95</v>
      </c>
      <c r="BE47" t="s">
        <v>95</v>
      </c>
      <c r="BF47" t="s">
        <v>165</v>
      </c>
      <c r="BG47">
        <v>131</v>
      </c>
      <c r="BH47" t="s">
        <v>99</v>
      </c>
    </row>
    <row r="48" spans="1:60">
      <c r="A48" t="s">
        <v>210</v>
      </c>
      <c r="B48" t="s">
        <v>87</v>
      </c>
      <c r="C48" t="s">
        <v>200</v>
      </c>
      <c r="D48" t="s">
        <v>89</v>
      </c>
      <c r="E48" s="2" t="str">
        <f>HYPERLINK("capsilon://?command=openfolder&amp;siteaddress=fidelity.emaiq-na2.net&amp;folderid=FX8F960FFF-B6A7-4140-74C8-F7B32F9EF4E8","FX230129")</f>
        <v>FX230129</v>
      </c>
      <c r="F48" t="s">
        <v>19</v>
      </c>
      <c r="G48" t="s">
        <v>19</v>
      </c>
      <c r="H48" t="s">
        <v>90</v>
      </c>
      <c r="I48" t="s">
        <v>211</v>
      </c>
      <c r="J48">
        <v>28</v>
      </c>
      <c r="K48" t="s">
        <v>92</v>
      </c>
      <c r="L48" t="s">
        <v>93</v>
      </c>
      <c r="M48" t="s">
        <v>94</v>
      </c>
      <c r="N48">
        <v>2</v>
      </c>
      <c r="O48" s="1">
        <v>44939.707187499997</v>
      </c>
      <c r="P48" s="1">
        <v>44939.798437500001</v>
      </c>
      <c r="Q48">
        <v>7806</v>
      </c>
      <c r="R48">
        <v>78</v>
      </c>
      <c r="S48" t="b">
        <v>0</v>
      </c>
      <c r="T48" t="s">
        <v>95</v>
      </c>
      <c r="U48" t="b">
        <v>0</v>
      </c>
      <c r="V48" t="s">
        <v>96</v>
      </c>
      <c r="W48" s="1">
        <v>44939.748888888891</v>
      </c>
      <c r="X48">
        <v>28</v>
      </c>
      <c r="Y48">
        <v>21</v>
      </c>
      <c r="Z48">
        <v>0</v>
      </c>
      <c r="AA48">
        <v>21</v>
      </c>
      <c r="AB48">
        <v>0</v>
      </c>
      <c r="AC48">
        <v>0</v>
      </c>
      <c r="AD48">
        <v>7</v>
      </c>
      <c r="AE48">
        <v>0</v>
      </c>
      <c r="AF48">
        <v>0</v>
      </c>
      <c r="AG48">
        <v>0</v>
      </c>
      <c r="AH48" t="s">
        <v>103</v>
      </c>
      <c r="AI48" s="1">
        <v>44939.798437500001</v>
      </c>
      <c r="AJ48">
        <v>50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7</v>
      </c>
      <c r="AQ48">
        <v>0</v>
      </c>
      <c r="AR48">
        <v>0</v>
      </c>
      <c r="AS48">
        <v>0</v>
      </c>
      <c r="AT48" t="s">
        <v>95</v>
      </c>
      <c r="AU48" t="s">
        <v>95</v>
      </c>
      <c r="AV48" t="s">
        <v>95</v>
      </c>
      <c r="AW48" t="s">
        <v>95</v>
      </c>
      <c r="AX48" t="s">
        <v>95</v>
      </c>
      <c r="AY48" t="s">
        <v>95</v>
      </c>
      <c r="AZ48" t="s">
        <v>95</v>
      </c>
      <c r="BA48" t="s">
        <v>95</v>
      </c>
      <c r="BB48" t="s">
        <v>95</v>
      </c>
      <c r="BC48" t="s">
        <v>95</v>
      </c>
      <c r="BD48" t="s">
        <v>95</v>
      </c>
      <c r="BE48" t="s">
        <v>95</v>
      </c>
      <c r="BF48" t="s">
        <v>165</v>
      </c>
      <c r="BG48">
        <v>131</v>
      </c>
      <c r="BH48" t="s">
        <v>99</v>
      </c>
    </row>
    <row r="49" spans="1:60">
      <c r="A49" t="s">
        <v>212</v>
      </c>
      <c r="B49" t="s">
        <v>87</v>
      </c>
      <c r="C49" t="s">
        <v>200</v>
      </c>
      <c r="D49" t="s">
        <v>89</v>
      </c>
      <c r="E49" s="2" t="str">
        <f>HYPERLINK("capsilon://?command=openfolder&amp;siteaddress=fidelity.emaiq-na2.net&amp;folderid=FX8F960FFF-B6A7-4140-74C8-F7B32F9EF4E8","FX230129")</f>
        <v>FX230129</v>
      </c>
      <c r="F49" t="s">
        <v>19</v>
      </c>
      <c r="G49" t="s">
        <v>19</v>
      </c>
      <c r="H49" t="s">
        <v>90</v>
      </c>
      <c r="I49" t="s">
        <v>213</v>
      </c>
      <c r="J49">
        <v>28</v>
      </c>
      <c r="K49" t="s">
        <v>92</v>
      </c>
      <c r="L49" t="s">
        <v>93</v>
      </c>
      <c r="M49" t="s">
        <v>94</v>
      </c>
      <c r="N49">
        <v>2</v>
      </c>
      <c r="O49" s="1">
        <v>44939.707349537035</v>
      </c>
      <c r="P49" s="1">
        <v>44939.799432870372</v>
      </c>
      <c r="Q49">
        <v>7835</v>
      </c>
      <c r="R49">
        <v>121</v>
      </c>
      <c r="S49" t="b">
        <v>0</v>
      </c>
      <c r="T49" t="s">
        <v>95</v>
      </c>
      <c r="U49" t="b">
        <v>0</v>
      </c>
      <c r="V49" t="s">
        <v>96</v>
      </c>
      <c r="W49" s="1">
        <v>44939.74931712963</v>
      </c>
      <c r="X49">
        <v>36</v>
      </c>
      <c r="Y49">
        <v>21</v>
      </c>
      <c r="Z49">
        <v>0</v>
      </c>
      <c r="AA49">
        <v>21</v>
      </c>
      <c r="AB49">
        <v>0</v>
      </c>
      <c r="AC49">
        <v>0</v>
      </c>
      <c r="AD49">
        <v>7</v>
      </c>
      <c r="AE49">
        <v>0</v>
      </c>
      <c r="AF49">
        <v>0</v>
      </c>
      <c r="AG49">
        <v>0</v>
      </c>
      <c r="AH49" t="s">
        <v>103</v>
      </c>
      <c r="AI49" s="1">
        <v>44939.799432870372</v>
      </c>
      <c r="AJ49">
        <v>85</v>
      </c>
      <c r="AK49">
        <v>2</v>
      </c>
      <c r="AL49">
        <v>0</v>
      </c>
      <c r="AM49">
        <v>2</v>
      </c>
      <c r="AN49">
        <v>0</v>
      </c>
      <c r="AO49">
        <v>2</v>
      </c>
      <c r="AP49">
        <v>5</v>
      </c>
      <c r="AQ49">
        <v>0</v>
      </c>
      <c r="AR49">
        <v>0</v>
      </c>
      <c r="AS49">
        <v>0</v>
      </c>
      <c r="AT49" t="s">
        <v>95</v>
      </c>
      <c r="AU49" t="s">
        <v>95</v>
      </c>
      <c r="AV49" t="s">
        <v>95</v>
      </c>
      <c r="AW49" t="s">
        <v>95</v>
      </c>
      <c r="AX49" t="s">
        <v>95</v>
      </c>
      <c r="AY49" t="s">
        <v>95</v>
      </c>
      <c r="AZ49" t="s">
        <v>95</v>
      </c>
      <c r="BA49" t="s">
        <v>95</v>
      </c>
      <c r="BB49" t="s">
        <v>95</v>
      </c>
      <c r="BC49" t="s">
        <v>95</v>
      </c>
      <c r="BD49" t="s">
        <v>95</v>
      </c>
      <c r="BE49" t="s">
        <v>95</v>
      </c>
      <c r="BF49" t="s">
        <v>165</v>
      </c>
      <c r="BG49">
        <v>132</v>
      </c>
      <c r="BH49" t="s">
        <v>99</v>
      </c>
    </row>
    <row r="50" spans="1:60">
      <c r="A50" t="s">
        <v>214</v>
      </c>
      <c r="B50" t="s">
        <v>87</v>
      </c>
      <c r="C50" t="s">
        <v>215</v>
      </c>
      <c r="D50" t="s">
        <v>89</v>
      </c>
      <c r="E50" s="2" t="str">
        <f>HYPERLINK("capsilon://?command=openfolder&amp;siteaddress=fidelity.emaiq-na2.net&amp;folderid=FXECBAB6DF-F5F4-1051-52A9-026F66CEB6B0","FX221245")</f>
        <v>FX221245</v>
      </c>
      <c r="F50" t="s">
        <v>19</v>
      </c>
      <c r="G50" t="s">
        <v>19</v>
      </c>
      <c r="H50" t="s">
        <v>90</v>
      </c>
      <c r="I50" t="s">
        <v>216</v>
      </c>
      <c r="J50">
        <v>76</v>
      </c>
      <c r="K50" t="s">
        <v>92</v>
      </c>
      <c r="L50" t="s">
        <v>93</v>
      </c>
      <c r="M50" t="s">
        <v>94</v>
      </c>
      <c r="N50">
        <v>2</v>
      </c>
      <c r="O50" s="1">
        <v>44929.71502314815</v>
      </c>
      <c r="P50" s="1">
        <v>44929.753993055558</v>
      </c>
      <c r="Q50">
        <v>3154</v>
      </c>
      <c r="R50">
        <v>213</v>
      </c>
      <c r="S50" t="b">
        <v>0</v>
      </c>
      <c r="T50" t="s">
        <v>95</v>
      </c>
      <c r="U50" t="b">
        <v>0</v>
      </c>
      <c r="V50" t="s">
        <v>96</v>
      </c>
      <c r="W50" s="1">
        <v>44929.734988425924</v>
      </c>
      <c r="X50">
        <v>170</v>
      </c>
      <c r="Y50">
        <v>18</v>
      </c>
      <c r="Z50">
        <v>0</v>
      </c>
      <c r="AA50">
        <v>18</v>
      </c>
      <c r="AB50">
        <v>71</v>
      </c>
      <c r="AC50">
        <v>1</v>
      </c>
      <c r="AD50">
        <v>58</v>
      </c>
      <c r="AE50">
        <v>0</v>
      </c>
      <c r="AF50">
        <v>0</v>
      </c>
      <c r="AG50">
        <v>0</v>
      </c>
      <c r="AH50" t="s">
        <v>97</v>
      </c>
      <c r="AI50" s="1">
        <v>44929.753993055558</v>
      </c>
      <c r="AJ50">
        <v>43</v>
      </c>
      <c r="AK50">
        <v>0</v>
      </c>
      <c r="AL50">
        <v>0</v>
      </c>
      <c r="AM50">
        <v>0</v>
      </c>
      <c r="AN50">
        <v>142</v>
      </c>
      <c r="AO50">
        <v>0</v>
      </c>
      <c r="AP50">
        <v>58</v>
      </c>
      <c r="AQ50">
        <v>0</v>
      </c>
      <c r="AR50">
        <v>0</v>
      </c>
      <c r="AS50">
        <v>0</v>
      </c>
      <c r="AT50" t="s">
        <v>95</v>
      </c>
      <c r="AU50" t="s">
        <v>95</v>
      </c>
      <c r="AV50" t="s">
        <v>95</v>
      </c>
      <c r="AW50" t="s">
        <v>95</v>
      </c>
      <c r="AX50" t="s">
        <v>95</v>
      </c>
      <c r="AY50" t="s">
        <v>95</v>
      </c>
      <c r="AZ50" t="s">
        <v>95</v>
      </c>
      <c r="BA50" t="s">
        <v>95</v>
      </c>
      <c r="BB50" t="s">
        <v>95</v>
      </c>
      <c r="BC50" t="s">
        <v>95</v>
      </c>
      <c r="BD50" t="s">
        <v>95</v>
      </c>
      <c r="BE50" t="s">
        <v>95</v>
      </c>
      <c r="BF50" t="s">
        <v>98</v>
      </c>
      <c r="BG50">
        <v>56</v>
      </c>
      <c r="BH50" t="s">
        <v>99</v>
      </c>
    </row>
    <row r="51" spans="1:60">
      <c r="A51" t="s">
        <v>217</v>
      </c>
      <c r="B51" t="s">
        <v>87</v>
      </c>
      <c r="C51" t="s">
        <v>200</v>
      </c>
      <c r="D51" t="s">
        <v>89</v>
      </c>
      <c r="E51" s="2" t="str">
        <f>HYPERLINK("capsilon://?command=openfolder&amp;siteaddress=fidelity.emaiq-na2.net&amp;folderid=FX8F960FFF-B6A7-4140-74C8-F7B32F9EF4E8","FX230129")</f>
        <v>FX230129</v>
      </c>
      <c r="F51" t="s">
        <v>19</v>
      </c>
      <c r="G51" t="s">
        <v>19</v>
      </c>
      <c r="H51" t="s">
        <v>90</v>
      </c>
      <c r="I51" t="s">
        <v>218</v>
      </c>
      <c r="J51">
        <v>28</v>
      </c>
      <c r="K51" t="s">
        <v>92</v>
      </c>
      <c r="L51" t="s">
        <v>93</v>
      </c>
      <c r="M51" t="s">
        <v>94</v>
      </c>
      <c r="N51">
        <v>2</v>
      </c>
      <c r="O51" s="1">
        <v>44939.707557870373</v>
      </c>
      <c r="P51" s="1">
        <v>44939.800081018519</v>
      </c>
      <c r="Q51">
        <v>7895</v>
      </c>
      <c r="R51">
        <v>99</v>
      </c>
      <c r="S51" t="b">
        <v>0</v>
      </c>
      <c r="T51" t="s">
        <v>95</v>
      </c>
      <c r="U51" t="b">
        <v>0</v>
      </c>
      <c r="V51" t="s">
        <v>96</v>
      </c>
      <c r="W51" s="1">
        <v>44939.749826388892</v>
      </c>
      <c r="X51">
        <v>44</v>
      </c>
      <c r="Y51">
        <v>21</v>
      </c>
      <c r="Z51">
        <v>0</v>
      </c>
      <c r="AA51">
        <v>21</v>
      </c>
      <c r="AB51">
        <v>0</v>
      </c>
      <c r="AC51">
        <v>2</v>
      </c>
      <c r="AD51">
        <v>7</v>
      </c>
      <c r="AE51">
        <v>0</v>
      </c>
      <c r="AF51">
        <v>0</v>
      </c>
      <c r="AG51">
        <v>0</v>
      </c>
      <c r="AH51" t="s">
        <v>103</v>
      </c>
      <c r="AI51" s="1">
        <v>44939.800081018519</v>
      </c>
      <c r="AJ51">
        <v>55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7</v>
      </c>
      <c r="AQ51">
        <v>0</v>
      </c>
      <c r="AR51">
        <v>0</v>
      </c>
      <c r="AS51">
        <v>0</v>
      </c>
      <c r="AT51" t="s">
        <v>95</v>
      </c>
      <c r="AU51" t="s">
        <v>95</v>
      </c>
      <c r="AV51" t="s">
        <v>95</v>
      </c>
      <c r="AW51" t="s">
        <v>95</v>
      </c>
      <c r="AX51" t="s">
        <v>95</v>
      </c>
      <c r="AY51" t="s">
        <v>95</v>
      </c>
      <c r="AZ51" t="s">
        <v>95</v>
      </c>
      <c r="BA51" t="s">
        <v>95</v>
      </c>
      <c r="BB51" t="s">
        <v>95</v>
      </c>
      <c r="BC51" t="s">
        <v>95</v>
      </c>
      <c r="BD51" t="s">
        <v>95</v>
      </c>
      <c r="BE51" t="s">
        <v>95</v>
      </c>
      <c r="BF51" t="s">
        <v>165</v>
      </c>
      <c r="BG51">
        <v>133</v>
      </c>
      <c r="BH51" t="s">
        <v>99</v>
      </c>
    </row>
    <row r="52" spans="1:60">
      <c r="A52" t="s">
        <v>219</v>
      </c>
      <c r="B52" t="s">
        <v>87</v>
      </c>
      <c r="C52" t="s">
        <v>200</v>
      </c>
      <c r="D52" t="s">
        <v>89</v>
      </c>
      <c r="E52" s="2" t="str">
        <f>HYPERLINK("capsilon://?command=openfolder&amp;siteaddress=fidelity.emaiq-na2.net&amp;folderid=FX8F960FFF-B6A7-4140-74C8-F7B32F9EF4E8","FX230129")</f>
        <v>FX230129</v>
      </c>
      <c r="F52" t="s">
        <v>19</v>
      </c>
      <c r="G52" t="s">
        <v>19</v>
      </c>
      <c r="H52" t="s">
        <v>90</v>
      </c>
      <c r="I52" t="s">
        <v>220</v>
      </c>
      <c r="J52">
        <v>28</v>
      </c>
      <c r="K52" t="s">
        <v>92</v>
      </c>
      <c r="L52" t="s">
        <v>93</v>
      </c>
      <c r="M52" t="s">
        <v>94</v>
      </c>
      <c r="N52">
        <v>2</v>
      </c>
      <c r="O52" s="1">
        <v>44939.708356481482</v>
      </c>
      <c r="P52" s="1">
        <v>44939.80064814815</v>
      </c>
      <c r="Q52">
        <v>7899</v>
      </c>
      <c r="R52">
        <v>75</v>
      </c>
      <c r="S52" t="b">
        <v>0</v>
      </c>
      <c r="T52" t="s">
        <v>95</v>
      </c>
      <c r="U52" t="b">
        <v>0</v>
      </c>
      <c r="V52" t="s">
        <v>96</v>
      </c>
      <c r="W52" s="1">
        <v>44939.750150462962</v>
      </c>
      <c r="X52">
        <v>27</v>
      </c>
      <c r="Y52">
        <v>21</v>
      </c>
      <c r="Z52">
        <v>0</v>
      </c>
      <c r="AA52">
        <v>21</v>
      </c>
      <c r="AB52">
        <v>0</v>
      </c>
      <c r="AC52">
        <v>0</v>
      </c>
      <c r="AD52">
        <v>7</v>
      </c>
      <c r="AE52">
        <v>0</v>
      </c>
      <c r="AF52">
        <v>0</v>
      </c>
      <c r="AG52">
        <v>0</v>
      </c>
      <c r="AH52" t="s">
        <v>103</v>
      </c>
      <c r="AI52" s="1">
        <v>44939.80064814815</v>
      </c>
      <c r="AJ52">
        <v>48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7</v>
      </c>
      <c r="AQ52">
        <v>0</v>
      </c>
      <c r="AR52">
        <v>0</v>
      </c>
      <c r="AS52">
        <v>0</v>
      </c>
      <c r="AT52" t="s">
        <v>95</v>
      </c>
      <c r="AU52" t="s">
        <v>95</v>
      </c>
      <c r="AV52" t="s">
        <v>95</v>
      </c>
      <c r="AW52" t="s">
        <v>95</v>
      </c>
      <c r="AX52" t="s">
        <v>95</v>
      </c>
      <c r="AY52" t="s">
        <v>95</v>
      </c>
      <c r="AZ52" t="s">
        <v>95</v>
      </c>
      <c r="BA52" t="s">
        <v>95</v>
      </c>
      <c r="BB52" t="s">
        <v>95</v>
      </c>
      <c r="BC52" t="s">
        <v>95</v>
      </c>
      <c r="BD52" t="s">
        <v>95</v>
      </c>
      <c r="BE52" t="s">
        <v>95</v>
      </c>
      <c r="BF52" t="s">
        <v>165</v>
      </c>
      <c r="BG52">
        <v>132</v>
      </c>
      <c r="BH52" t="s">
        <v>99</v>
      </c>
    </row>
    <row r="53" spans="1:60">
      <c r="A53" t="s">
        <v>221</v>
      </c>
      <c r="B53" t="s">
        <v>87</v>
      </c>
      <c r="C53" t="s">
        <v>185</v>
      </c>
      <c r="D53" t="s">
        <v>89</v>
      </c>
      <c r="E53" s="2" t="str">
        <f>HYPERLINK("capsilon://?command=openfolder&amp;siteaddress=fidelity.emaiq-na2.net&amp;folderid=FX7C0D1072-5F9F-C268-046D-E684B9F7DA7E","FX221242")</f>
        <v>FX221242</v>
      </c>
      <c r="F53" t="s">
        <v>19</v>
      </c>
      <c r="G53" t="s">
        <v>19</v>
      </c>
      <c r="H53" t="s">
        <v>90</v>
      </c>
      <c r="I53" t="s">
        <v>222</v>
      </c>
      <c r="J53">
        <v>67</v>
      </c>
      <c r="K53" t="s">
        <v>92</v>
      </c>
      <c r="L53" t="s">
        <v>93</v>
      </c>
      <c r="M53" t="s">
        <v>94</v>
      </c>
      <c r="N53">
        <v>2</v>
      </c>
      <c r="O53" s="1">
        <v>44943.414571759262</v>
      </c>
      <c r="P53" s="1">
        <v>44943.438321759262</v>
      </c>
      <c r="Q53">
        <v>1831</v>
      </c>
      <c r="R53">
        <v>221</v>
      </c>
      <c r="S53" t="b">
        <v>0</v>
      </c>
      <c r="T53" t="s">
        <v>95</v>
      </c>
      <c r="U53" t="b">
        <v>0</v>
      </c>
      <c r="V53" t="s">
        <v>152</v>
      </c>
      <c r="W53" s="1">
        <v>44943.432916666665</v>
      </c>
      <c r="X53">
        <v>90</v>
      </c>
      <c r="Y53">
        <v>52</v>
      </c>
      <c r="Z53">
        <v>0</v>
      </c>
      <c r="AA53">
        <v>52</v>
      </c>
      <c r="AB53">
        <v>0</v>
      </c>
      <c r="AC53">
        <v>1</v>
      </c>
      <c r="AD53">
        <v>15</v>
      </c>
      <c r="AE53">
        <v>0</v>
      </c>
      <c r="AF53">
        <v>0</v>
      </c>
      <c r="AG53">
        <v>0</v>
      </c>
      <c r="AH53" t="s">
        <v>223</v>
      </c>
      <c r="AI53" s="1">
        <v>44943.438321759262</v>
      </c>
      <c r="AJ53">
        <v>131</v>
      </c>
      <c r="AK53">
        <v>1</v>
      </c>
      <c r="AL53">
        <v>0</v>
      </c>
      <c r="AM53">
        <v>1</v>
      </c>
      <c r="AN53">
        <v>0</v>
      </c>
      <c r="AO53">
        <v>1</v>
      </c>
      <c r="AP53">
        <v>14</v>
      </c>
      <c r="AQ53">
        <v>0</v>
      </c>
      <c r="AR53">
        <v>0</v>
      </c>
      <c r="AS53">
        <v>0</v>
      </c>
      <c r="AT53" t="s">
        <v>95</v>
      </c>
      <c r="AU53" t="s">
        <v>95</v>
      </c>
      <c r="AV53" t="s">
        <v>95</v>
      </c>
      <c r="AW53" t="s">
        <v>95</v>
      </c>
      <c r="AX53" t="s">
        <v>95</v>
      </c>
      <c r="AY53" t="s">
        <v>95</v>
      </c>
      <c r="AZ53" t="s">
        <v>95</v>
      </c>
      <c r="BA53" t="s">
        <v>95</v>
      </c>
      <c r="BB53" t="s">
        <v>95</v>
      </c>
      <c r="BC53" t="s">
        <v>95</v>
      </c>
      <c r="BD53" t="s">
        <v>95</v>
      </c>
      <c r="BE53" t="s">
        <v>95</v>
      </c>
      <c r="BF53" t="s">
        <v>224</v>
      </c>
      <c r="BG53">
        <v>34</v>
      </c>
      <c r="BH53" t="s">
        <v>99</v>
      </c>
    </row>
    <row r="54" spans="1:60">
      <c r="A54" t="s">
        <v>225</v>
      </c>
      <c r="B54" t="s">
        <v>87</v>
      </c>
      <c r="C54" t="s">
        <v>159</v>
      </c>
      <c r="D54" t="s">
        <v>89</v>
      </c>
      <c r="E54" s="2" t="str">
        <f>HYPERLINK("capsilon://?command=openfolder&amp;siteaddress=fidelity.emaiq-na2.net&amp;folderid=FX06CC5563-19BF-19A2-85C1-3ACADB32A9F7","FX221234")</f>
        <v>FX221234</v>
      </c>
      <c r="F54" t="s">
        <v>19</v>
      </c>
      <c r="G54" t="s">
        <v>19</v>
      </c>
      <c r="H54" t="s">
        <v>90</v>
      </c>
      <c r="I54" t="s">
        <v>226</v>
      </c>
      <c r="J54">
        <v>67</v>
      </c>
      <c r="K54" t="s">
        <v>92</v>
      </c>
      <c r="L54" t="s">
        <v>93</v>
      </c>
      <c r="M54" t="s">
        <v>94</v>
      </c>
      <c r="N54">
        <v>2</v>
      </c>
      <c r="O54" s="1">
        <v>44943.442812499998</v>
      </c>
      <c r="P54" s="1">
        <v>44943.456967592596</v>
      </c>
      <c r="Q54">
        <v>1193</v>
      </c>
      <c r="R54">
        <v>30</v>
      </c>
      <c r="S54" t="b">
        <v>0</v>
      </c>
      <c r="T54" t="s">
        <v>95</v>
      </c>
      <c r="U54" t="b">
        <v>0</v>
      </c>
      <c r="V54" t="s">
        <v>152</v>
      </c>
      <c r="W54" s="1">
        <v>44943.456585648149</v>
      </c>
      <c r="X54">
        <v>16</v>
      </c>
      <c r="Y54">
        <v>0</v>
      </c>
      <c r="Z54">
        <v>0</v>
      </c>
      <c r="AA54">
        <v>0</v>
      </c>
      <c r="AB54">
        <v>52</v>
      </c>
      <c r="AC54">
        <v>0</v>
      </c>
      <c r="AD54">
        <v>67</v>
      </c>
      <c r="AE54">
        <v>0</v>
      </c>
      <c r="AF54">
        <v>0</v>
      </c>
      <c r="AG54">
        <v>0</v>
      </c>
      <c r="AH54" t="s">
        <v>223</v>
      </c>
      <c r="AI54" s="1">
        <v>44943.456967592596</v>
      </c>
      <c r="AJ54">
        <v>14</v>
      </c>
      <c r="AK54">
        <v>0</v>
      </c>
      <c r="AL54">
        <v>0</v>
      </c>
      <c r="AM54">
        <v>0</v>
      </c>
      <c r="AN54">
        <v>52</v>
      </c>
      <c r="AO54">
        <v>0</v>
      </c>
      <c r="AP54">
        <v>67</v>
      </c>
      <c r="AQ54">
        <v>0</v>
      </c>
      <c r="AR54">
        <v>0</v>
      </c>
      <c r="AS54">
        <v>0</v>
      </c>
      <c r="AT54" t="s">
        <v>95</v>
      </c>
      <c r="AU54" t="s">
        <v>95</v>
      </c>
      <c r="AV54" t="s">
        <v>95</v>
      </c>
      <c r="AW54" t="s">
        <v>95</v>
      </c>
      <c r="AX54" t="s">
        <v>95</v>
      </c>
      <c r="AY54" t="s">
        <v>95</v>
      </c>
      <c r="AZ54" t="s">
        <v>95</v>
      </c>
      <c r="BA54" t="s">
        <v>95</v>
      </c>
      <c r="BB54" t="s">
        <v>95</v>
      </c>
      <c r="BC54" t="s">
        <v>95</v>
      </c>
      <c r="BD54" t="s">
        <v>95</v>
      </c>
      <c r="BE54" t="s">
        <v>95</v>
      </c>
      <c r="BF54" t="s">
        <v>224</v>
      </c>
      <c r="BG54">
        <v>20</v>
      </c>
      <c r="BH54" t="s">
        <v>99</v>
      </c>
    </row>
    <row r="55" spans="1:60">
      <c r="A55" t="s">
        <v>227</v>
      </c>
      <c r="B55" t="s">
        <v>87</v>
      </c>
      <c r="C55" t="s">
        <v>159</v>
      </c>
      <c r="D55" t="s">
        <v>89</v>
      </c>
      <c r="E55" s="2" t="str">
        <f>HYPERLINK("capsilon://?command=openfolder&amp;siteaddress=fidelity.emaiq-na2.net&amp;folderid=FX06CC5563-19BF-19A2-85C1-3ACADB32A9F7","FX221234")</f>
        <v>FX221234</v>
      </c>
      <c r="F55" t="s">
        <v>19</v>
      </c>
      <c r="G55" t="s">
        <v>19</v>
      </c>
      <c r="H55" t="s">
        <v>90</v>
      </c>
      <c r="I55" t="s">
        <v>228</v>
      </c>
      <c r="J55">
        <v>67</v>
      </c>
      <c r="K55" t="s">
        <v>92</v>
      </c>
      <c r="L55" t="s">
        <v>93</v>
      </c>
      <c r="M55" t="s">
        <v>94</v>
      </c>
      <c r="N55">
        <v>2</v>
      </c>
      <c r="O55" s="1">
        <v>44943.557743055557</v>
      </c>
      <c r="P55" s="1">
        <v>44943.592870370368</v>
      </c>
      <c r="Q55">
        <v>2980</v>
      </c>
      <c r="R55">
        <v>55</v>
      </c>
      <c r="S55" t="b">
        <v>0</v>
      </c>
      <c r="T55" t="s">
        <v>95</v>
      </c>
      <c r="U55" t="b">
        <v>0</v>
      </c>
      <c r="V55" t="s">
        <v>229</v>
      </c>
      <c r="W55" s="1">
        <v>44943.576192129629</v>
      </c>
      <c r="X55">
        <v>37</v>
      </c>
      <c r="Y55">
        <v>0</v>
      </c>
      <c r="Z55">
        <v>0</v>
      </c>
      <c r="AA55">
        <v>0</v>
      </c>
      <c r="AB55">
        <v>52</v>
      </c>
      <c r="AC55">
        <v>0</v>
      </c>
      <c r="AD55">
        <v>67</v>
      </c>
      <c r="AE55">
        <v>0</v>
      </c>
      <c r="AF55">
        <v>0</v>
      </c>
      <c r="AG55">
        <v>0</v>
      </c>
      <c r="AH55" t="s">
        <v>103</v>
      </c>
      <c r="AI55" s="1">
        <v>44943.592870370368</v>
      </c>
      <c r="AJ55">
        <v>18</v>
      </c>
      <c r="AK55">
        <v>0</v>
      </c>
      <c r="AL55">
        <v>0</v>
      </c>
      <c r="AM55">
        <v>0</v>
      </c>
      <c r="AN55">
        <v>104</v>
      </c>
      <c r="AO55">
        <v>0</v>
      </c>
      <c r="AP55">
        <v>67</v>
      </c>
      <c r="AQ55">
        <v>0</v>
      </c>
      <c r="AR55">
        <v>0</v>
      </c>
      <c r="AS55">
        <v>0</v>
      </c>
      <c r="AT55" t="s">
        <v>95</v>
      </c>
      <c r="AU55" t="s">
        <v>95</v>
      </c>
      <c r="AV55" t="s">
        <v>95</v>
      </c>
      <c r="AW55" t="s">
        <v>95</v>
      </c>
      <c r="AX55" t="s">
        <v>95</v>
      </c>
      <c r="AY55" t="s">
        <v>95</v>
      </c>
      <c r="AZ55" t="s">
        <v>95</v>
      </c>
      <c r="BA55" t="s">
        <v>95</v>
      </c>
      <c r="BB55" t="s">
        <v>95</v>
      </c>
      <c r="BC55" t="s">
        <v>95</v>
      </c>
      <c r="BD55" t="s">
        <v>95</v>
      </c>
      <c r="BE55" t="s">
        <v>95</v>
      </c>
      <c r="BF55" t="s">
        <v>224</v>
      </c>
      <c r="BG55">
        <v>50</v>
      </c>
      <c r="BH55" t="s">
        <v>99</v>
      </c>
    </row>
    <row r="56" spans="1:60">
      <c r="A56" t="s">
        <v>230</v>
      </c>
      <c r="B56" t="s">
        <v>87</v>
      </c>
      <c r="C56" t="s">
        <v>231</v>
      </c>
      <c r="D56" t="s">
        <v>89</v>
      </c>
      <c r="E56" s="2" t="str">
        <f>HYPERLINK("capsilon://?command=openfolder&amp;siteaddress=fidelity.emaiq-na2.net&amp;folderid=FX8FC73944-F28B-82EB-B18D-CC8F68FFCD1F","FX230113")</f>
        <v>FX230113</v>
      </c>
      <c r="F56" t="s">
        <v>19</v>
      </c>
      <c r="G56" t="s">
        <v>19</v>
      </c>
      <c r="H56" t="s">
        <v>90</v>
      </c>
      <c r="I56" t="s">
        <v>232</v>
      </c>
      <c r="J56">
        <v>88</v>
      </c>
      <c r="K56" t="s">
        <v>92</v>
      </c>
      <c r="L56" t="s">
        <v>93</v>
      </c>
      <c r="M56" t="s">
        <v>94</v>
      </c>
      <c r="N56">
        <v>1</v>
      </c>
      <c r="O56" s="1">
        <v>44943.650856481479</v>
      </c>
      <c r="P56" s="1">
        <v>44943.662997685184</v>
      </c>
      <c r="Q56">
        <v>514</v>
      </c>
      <c r="R56">
        <v>535</v>
      </c>
      <c r="S56" t="b">
        <v>0</v>
      </c>
      <c r="T56" t="s">
        <v>95</v>
      </c>
      <c r="U56" t="b">
        <v>0</v>
      </c>
      <c r="V56" t="s">
        <v>229</v>
      </c>
      <c r="W56" s="1">
        <v>44943.662997685184</v>
      </c>
      <c r="X56">
        <v>535</v>
      </c>
      <c r="Y56">
        <v>0</v>
      </c>
      <c r="Z56">
        <v>0</v>
      </c>
      <c r="AA56">
        <v>0</v>
      </c>
      <c r="AB56">
        <v>0</v>
      </c>
      <c r="AC56">
        <v>0</v>
      </c>
      <c r="AD56">
        <v>88</v>
      </c>
      <c r="AE56">
        <v>74</v>
      </c>
      <c r="AF56">
        <v>0</v>
      </c>
      <c r="AG56">
        <v>4</v>
      </c>
      <c r="AH56" t="s">
        <v>95</v>
      </c>
      <c r="AI56" t="s">
        <v>95</v>
      </c>
      <c r="AJ56" t="s">
        <v>95</v>
      </c>
      <c r="AK56" t="s">
        <v>95</v>
      </c>
      <c r="AL56" t="s">
        <v>95</v>
      </c>
      <c r="AM56" t="s">
        <v>95</v>
      </c>
      <c r="AN56" t="s">
        <v>95</v>
      </c>
      <c r="AO56" t="s">
        <v>95</v>
      </c>
      <c r="AP56" t="s">
        <v>95</v>
      </c>
      <c r="AQ56" t="s">
        <v>95</v>
      </c>
      <c r="AR56" t="s">
        <v>95</v>
      </c>
      <c r="AS56" t="s">
        <v>95</v>
      </c>
      <c r="AT56" t="s">
        <v>95</v>
      </c>
      <c r="AU56" t="s">
        <v>95</v>
      </c>
      <c r="AV56" t="s">
        <v>95</v>
      </c>
      <c r="AW56" t="s">
        <v>95</v>
      </c>
      <c r="AX56" t="s">
        <v>95</v>
      </c>
      <c r="AY56" t="s">
        <v>95</v>
      </c>
      <c r="AZ56" t="s">
        <v>95</v>
      </c>
      <c r="BA56" t="s">
        <v>95</v>
      </c>
      <c r="BB56" t="s">
        <v>95</v>
      </c>
      <c r="BC56" t="s">
        <v>95</v>
      </c>
      <c r="BD56" t="s">
        <v>95</v>
      </c>
      <c r="BE56" t="s">
        <v>95</v>
      </c>
      <c r="BF56" t="s">
        <v>224</v>
      </c>
      <c r="BG56">
        <v>17</v>
      </c>
      <c r="BH56" t="s">
        <v>99</v>
      </c>
    </row>
    <row r="57" spans="1:60">
      <c r="A57" t="s">
        <v>233</v>
      </c>
      <c r="B57" t="s">
        <v>87</v>
      </c>
      <c r="C57" t="s">
        <v>231</v>
      </c>
      <c r="D57" t="s">
        <v>89</v>
      </c>
      <c r="E57" s="2" t="str">
        <f>HYPERLINK("capsilon://?command=openfolder&amp;siteaddress=fidelity.emaiq-na2.net&amp;folderid=FX8FC73944-F28B-82EB-B18D-CC8F68FFCD1F","FX230113")</f>
        <v>FX230113</v>
      </c>
      <c r="F57" t="s">
        <v>19</v>
      </c>
      <c r="G57" t="s">
        <v>19</v>
      </c>
      <c r="H57" t="s">
        <v>90</v>
      </c>
      <c r="I57" t="s">
        <v>232</v>
      </c>
      <c r="J57">
        <v>176</v>
      </c>
      <c r="K57" t="s">
        <v>92</v>
      </c>
      <c r="L57" t="s">
        <v>93</v>
      </c>
      <c r="M57" t="s">
        <v>94</v>
      </c>
      <c r="N57">
        <v>2</v>
      </c>
      <c r="O57" s="1">
        <v>44943.663819444446</v>
      </c>
      <c r="P57" s="1">
        <v>44943.679895833331</v>
      </c>
      <c r="Q57">
        <v>60</v>
      </c>
      <c r="R57">
        <v>1329</v>
      </c>
      <c r="S57" t="b">
        <v>0</v>
      </c>
      <c r="T57" t="s">
        <v>95</v>
      </c>
      <c r="U57" t="b">
        <v>1</v>
      </c>
      <c r="V57" t="s">
        <v>229</v>
      </c>
      <c r="W57" s="1">
        <v>44943.675150462965</v>
      </c>
      <c r="X57">
        <v>945</v>
      </c>
      <c r="Y57">
        <v>148</v>
      </c>
      <c r="Z57">
        <v>0</v>
      </c>
      <c r="AA57">
        <v>148</v>
      </c>
      <c r="AB57">
        <v>0</v>
      </c>
      <c r="AC57">
        <v>62</v>
      </c>
      <c r="AD57">
        <v>28</v>
      </c>
      <c r="AE57">
        <v>0</v>
      </c>
      <c r="AF57">
        <v>0</v>
      </c>
      <c r="AG57">
        <v>0</v>
      </c>
      <c r="AH57" t="s">
        <v>103</v>
      </c>
      <c r="AI57" s="1">
        <v>44943.679895833331</v>
      </c>
      <c r="AJ57">
        <v>384</v>
      </c>
      <c r="AK57">
        <v>1</v>
      </c>
      <c r="AL57">
        <v>0</v>
      </c>
      <c r="AM57">
        <v>1</v>
      </c>
      <c r="AN57">
        <v>0</v>
      </c>
      <c r="AO57">
        <v>1</v>
      </c>
      <c r="AP57">
        <v>27</v>
      </c>
      <c r="AQ57">
        <v>0</v>
      </c>
      <c r="AR57">
        <v>0</v>
      </c>
      <c r="AS57">
        <v>0</v>
      </c>
      <c r="AT57" t="s">
        <v>95</v>
      </c>
      <c r="AU57" t="s">
        <v>95</v>
      </c>
      <c r="AV57" t="s">
        <v>95</v>
      </c>
      <c r="AW57" t="s">
        <v>95</v>
      </c>
      <c r="AX57" t="s">
        <v>95</v>
      </c>
      <c r="AY57" t="s">
        <v>95</v>
      </c>
      <c r="AZ57" t="s">
        <v>95</v>
      </c>
      <c r="BA57" t="s">
        <v>95</v>
      </c>
      <c r="BB57" t="s">
        <v>95</v>
      </c>
      <c r="BC57" t="s">
        <v>95</v>
      </c>
      <c r="BD57" t="s">
        <v>95</v>
      </c>
      <c r="BE57" t="s">
        <v>95</v>
      </c>
      <c r="BF57" t="s">
        <v>224</v>
      </c>
      <c r="BG57">
        <v>23</v>
      </c>
      <c r="BH57" t="s">
        <v>99</v>
      </c>
    </row>
    <row r="58" spans="1:60">
      <c r="A58" t="s">
        <v>234</v>
      </c>
      <c r="B58" t="s">
        <v>87</v>
      </c>
      <c r="C58" t="s">
        <v>169</v>
      </c>
      <c r="D58" t="s">
        <v>89</v>
      </c>
      <c r="E58" s="2" t="str">
        <f>HYPERLINK("capsilon://?command=openfolder&amp;siteaddress=fidelity.emaiq-na2.net&amp;folderid=FX2576411F-06DE-7581-7181-842A898C7733","FX230125")</f>
        <v>FX230125</v>
      </c>
      <c r="F58" t="s">
        <v>19</v>
      </c>
      <c r="G58" t="s">
        <v>19</v>
      </c>
      <c r="H58" t="s">
        <v>90</v>
      </c>
      <c r="I58" t="s">
        <v>235</v>
      </c>
      <c r="J58">
        <v>67</v>
      </c>
      <c r="K58" t="s">
        <v>92</v>
      </c>
      <c r="L58" t="s">
        <v>93</v>
      </c>
      <c r="M58" t="s">
        <v>94</v>
      </c>
      <c r="N58">
        <v>2</v>
      </c>
      <c r="O58" s="1">
        <v>44944.368067129632</v>
      </c>
      <c r="P58" s="1">
        <v>44944.404143518521</v>
      </c>
      <c r="Q58">
        <v>2945</v>
      </c>
      <c r="R58">
        <v>172</v>
      </c>
      <c r="S58" t="b">
        <v>0</v>
      </c>
      <c r="T58" t="s">
        <v>95</v>
      </c>
      <c r="U58" t="b">
        <v>0</v>
      </c>
      <c r="V58" t="s">
        <v>171</v>
      </c>
      <c r="W58" s="1">
        <v>44944.397592592592</v>
      </c>
      <c r="X58">
        <v>95</v>
      </c>
      <c r="Y58">
        <v>52</v>
      </c>
      <c r="Z58">
        <v>0</v>
      </c>
      <c r="AA58">
        <v>52</v>
      </c>
      <c r="AB58">
        <v>0</v>
      </c>
      <c r="AC58">
        <v>4</v>
      </c>
      <c r="AD58">
        <v>15</v>
      </c>
      <c r="AE58">
        <v>0</v>
      </c>
      <c r="AF58">
        <v>0</v>
      </c>
      <c r="AG58">
        <v>0</v>
      </c>
      <c r="AH58" t="s">
        <v>153</v>
      </c>
      <c r="AI58" s="1">
        <v>44944.404143518521</v>
      </c>
      <c r="AJ58">
        <v>77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15</v>
      </c>
      <c r="AQ58">
        <v>0</v>
      </c>
      <c r="AR58">
        <v>0</v>
      </c>
      <c r="AS58">
        <v>0</v>
      </c>
      <c r="AT58" t="s">
        <v>95</v>
      </c>
      <c r="AU58" t="s">
        <v>95</v>
      </c>
      <c r="AV58" t="s">
        <v>95</v>
      </c>
      <c r="AW58" t="s">
        <v>95</v>
      </c>
      <c r="AX58" t="s">
        <v>95</v>
      </c>
      <c r="AY58" t="s">
        <v>95</v>
      </c>
      <c r="AZ58" t="s">
        <v>95</v>
      </c>
      <c r="BA58" t="s">
        <v>95</v>
      </c>
      <c r="BB58" t="s">
        <v>95</v>
      </c>
      <c r="BC58" t="s">
        <v>95</v>
      </c>
      <c r="BD58" t="s">
        <v>95</v>
      </c>
      <c r="BE58" t="s">
        <v>95</v>
      </c>
      <c r="BF58" t="s">
        <v>236</v>
      </c>
      <c r="BG58">
        <v>51</v>
      </c>
      <c r="BH58" t="s">
        <v>99</v>
      </c>
    </row>
    <row r="59" spans="1:60">
      <c r="A59" t="s">
        <v>237</v>
      </c>
      <c r="B59" t="s">
        <v>87</v>
      </c>
      <c r="C59" t="s">
        <v>159</v>
      </c>
      <c r="D59" t="s">
        <v>89</v>
      </c>
      <c r="E59" s="2" t="str">
        <f>HYPERLINK("capsilon://?command=openfolder&amp;siteaddress=fidelity.emaiq-na2.net&amp;folderid=FX06CC5563-19BF-19A2-85C1-3ACADB32A9F7","FX221234")</f>
        <v>FX221234</v>
      </c>
      <c r="F59" t="s">
        <v>19</v>
      </c>
      <c r="G59" t="s">
        <v>19</v>
      </c>
      <c r="H59" t="s">
        <v>90</v>
      </c>
      <c r="I59" t="s">
        <v>238</v>
      </c>
      <c r="J59">
        <v>67</v>
      </c>
      <c r="K59" t="s">
        <v>92</v>
      </c>
      <c r="L59" t="s">
        <v>93</v>
      </c>
      <c r="M59" t="s">
        <v>94</v>
      </c>
      <c r="N59">
        <v>2</v>
      </c>
      <c r="O59" s="1">
        <v>44944.378541666665</v>
      </c>
      <c r="P59" s="1">
        <v>44944.404351851852</v>
      </c>
      <c r="Q59">
        <v>2190</v>
      </c>
      <c r="R59">
        <v>40</v>
      </c>
      <c r="S59" t="b">
        <v>0</v>
      </c>
      <c r="T59" t="s">
        <v>95</v>
      </c>
      <c r="U59" t="b">
        <v>0</v>
      </c>
      <c r="V59" t="s">
        <v>171</v>
      </c>
      <c r="W59" s="1">
        <v>44944.397870370369</v>
      </c>
      <c r="X59">
        <v>23</v>
      </c>
      <c r="Y59">
        <v>0</v>
      </c>
      <c r="Z59">
        <v>0</v>
      </c>
      <c r="AA59">
        <v>0</v>
      </c>
      <c r="AB59">
        <v>52</v>
      </c>
      <c r="AC59">
        <v>0</v>
      </c>
      <c r="AD59">
        <v>67</v>
      </c>
      <c r="AE59">
        <v>0</v>
      </c>
      <c r="AF59">
        <v>0</v>
      </c>
      <c r="AG59">
        <v>0</v>
      </c>
      <c r="AH59" t="s">
        <v>153</v>
      </c>
      <c r="AI59" s="1">
        <v>44944.404351851852</v>
      </c>
      <c r="AJ59">
        <v>17</v>
      </c>
      <c r="AK59">
        <v>0</v>
      </c>
      <c r="AL59">
        <v>0</v>
      </c>
      <c r="AM59">
        <v>0</v>
      </c>
      <c r="AN59">
        <v>52</v>
      </c>
      <c r="AO59">
        <v>0</v>
      </c>
      <c r="AP59">
        <v>67</v>
      </c>
      <c r="AQ59">
        <v>0</v>
      </c>
      <c r="AR59">
        <v>0</v>
      </c>
      <c r="AS59">
        <v>0</v>
      </c>
      <c r="AT59" t="s">
        <v>95</v>
      </c>
      <c r="AU59" t="s">
        <v>95</v>
      </c>
      <c r="AV59" t="s">
        <v>95</v>
      </c>
      <c r="AW59" t="s">
        <v>95</v>
      </c>
      <c r="AX59" t="s">
        <v>95</v>
      </c>
      <c r="AY59" t="s">
        <v>95</v>
      </c>
      <c r="AZ59" t="s">
        <v>95</v>
      </c>
      <c r="BA59" t="s">
        <v>95</v>
      </c>
      <c r="BB59" t="s">
        <v>95</v>
      </c>
      <c r="BC59" t="s">
        <v>95</v>
      </c>
      <c r="BD59" t="s">
        <v>95</v>
      </c>
      <c r="BE59" t="s">
        <v>95</v>
      </c>
      <c r="BF59" t="s">
        <v>236</v>
      </c>
      <c r="BG59">
        <v>37</v>
      </c>
      <c r="BH59" t="s">
        <v>99</v>
      </c>
    </row>
    <row r="60" spans="1:60">
      <c r="A60" t="s">
        <v>239</v>
      </c>
      <c r="B60" t="s">
        <v>87</v>
      </c>
      <c r="C60" t="s">
        <v>215</v>
      </c>
      <c r="D60" t="s">
        <v>89</v>
      </c>
      <c r="E60" s="2" t="str">
        <f>HYPERLINK("capsilon://?command=openfolder&amp;siteaddress=fidelity.emaiq-na2.net&amp;folderid=FXECBAB6DF-F5F4-1051-52A9-026F66CEB6B0","FX221245")</f>
        <v>FX221245</v>
      </c>
      <c r="F60" t="s">
        <v>19</v>
      </c>
      <c r="G60" t="s">
        <v>19</v>
      </c>
      <c r="H60" t="s">
        <v>90</v>
      </c>
      <c r="I60" t="s">
        <v>240</v>
      </c>
      <c r="J60">
        <v>76</v>
      </c>
      <c r="K60" t="s">
        <v>92</v>
      </c>
      <c r="L60" t="s">
        <v>93</v>
      </c>
      <c r="M60" t="s">
        <v>94</v>
      </c>
      <c r="N60">
        <v>2</v>
      </c>
      <c r="O60" s="1">
        <v>44929.715138888889</v>
      </c>
      <c r="P60" s="1">
        <v>44929.754131944443</v>
      </c>
      <c r="Q60">
        <v>3281</v>
      </c>
      <c r="R60">
        <v>88</v>
      </c>
      <c r="S60" t="b">
        <v>0</v>
      </c>
      <c r="T60" t="s">
        <v>95</v>
      </c>
      <c r="U60" t="b">
        <v>0</v>
      </c>
      <c r="V60" t="s">
        <v>96</v>
      </c>
      <c r="W60" s="1">
        <v>44929.735891203702</v>
      </c>
      <c r="X60">
        <v>77</v>
      </c>
      <c r="Y60">
        <v>0</v>
      </c>
      <c r="Z60">
        <v>0</v>
      </c>
      <c r="AA60">
        <v>0</v>
      </c>
      <c r="AB60">
        <v>71</v>
      </c>
      <c r="AC60">
        <v>0</v>
      </c>
      <c r="AD60">
        <v>76</v>
      </c>
      <c r="AE60">
        <v>0</v>
      </c>
      <c r="AF60">
        <v>0</v>
      </c>
      <c r="AG60">
        <v>0</v>
      </c>
      <c r="AH60" t="s">
        <v>97</v>
      </c>
      <c r="AI60" s="1">
        <v>44929.754131944443</v>
      </c>
      <c r="AJ60">
        <v>11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76</v>
      </c>
      <c r="AQ60">
        <v>0</v>
      </c>
      <c r="AR60">
        <v>0</v>
      </c>
      <c r="AS60">
        <v>0</v>
      </c>
      <c r="AT60" t="s">
        <v>95</v>
      </c>
      <c r="AU60" t="s">
        <v>95</v>
      </c>
      <c r="AV60" t="s">
        <v>95</v>
      </c>
      <c r="AW60" t="s">
        <v>95</v>
      </c>
      <c r="AX60" t="s">
        <v>95</v>
      </c>
      <c r="AY60" t="s">
        <v>95</v>
      </c>
      <c r="AZ60" t="s">
        <v>95</v>
      </c>
      <c r="BA60" t="s">
        <v>95</v>
      </c>
      <c r="BB60" t="s">
        <v>95</v>
      </c>
      <c r="BC60" t="s">
        <v>95</v>
      </c>
      <c r="BD60" t="s">
        <v>95</v>
      </c>
      <c r="BE60" t="s">
        <v>95</v>
      </c>
      <c r="BF60" t="s">
        <v>98</v>
      </c>
      <c r="BG60">
        <v>56</v>
      </c>
      <c r="BH60" t="s">
        <v>99</v>
      </c>
    </row>
    <row r="61" spans="1:60">
      <c r="A61" t="s">
        <v>241</v>
      </c>
      <c r="B61" t="s">
        <v>87</v>
      </c>
      <c r="C61" t="s">
        <v>242</v>
      </c>
      <c r="D61" t="s">
        <v>89</v>
      </c>
      <c r="E61" s="2" t="str">
        <f>HYPERLINK("capsilon://?command=openfolder&amp;siteaddress=fidelity.emaiq-na2.net&amp;folderid=FX090685F5-6AFF-AD5C-65E9-58A83C8E4649","FX230124")</f>
        <v>FX230124</v>
      </c>
      <c r="F61" t="s">
        <v>19</v>
      </c>
      <c r="G61" t="s">
        <v>19</v>
      </c>
      <c r="H61" t="s">
        <v>90</v>
      </c>
      <c r="I61" t="s">
        <v>243</v>
      </c>
      <c r="J61">
        <v>110</v>
      </c>
      <c r="K61" t="s">
        <v>92</v>
      </c>
      <c r="L61" t="s">
        <v>93</v>
      </c>
      <c r="M61" t="s">
        <v>94</v>
      </c>
      <c r="N61">
        <v>2</v>
      </c>
      <c r="O61" s="1">
        <v>44944.379675925928</v>
      </c>
      <c r="P61" s="1">
        <v>44944.405833333331</v>
      </c>
      <c r="Q61">
        <v>1930</v>
      </c>
      <c r="R61">
        <v>330</v>
      </c>
      <c r="S61" t="b">
        <v>0</v>
      </c>
      <c r="T61" t="s">
        <v>95</v>
      </c>
      <c r="U61" t="b">
        <v>0</v>
      </c>
      <c r="V61" t="s">
        <v>171</v>
      </c>
      <c r="W61" s="1">
        <v>44944.400231481479</v>
      </c>
      <c r="X61">
        <v>203</v>
      </c>
      <c r="Y61">
        <v>87</v>
      </c>
      <c r="Z61">
        <v>0</v>
      </c>
      <c r="AA61">
        <v>87</v>
      </c>
      <c r="AB61">
        <v>0</v>
      </c>
      <c r="AC61">
        <v>11</v>
      </c>
      <c r="AD61">
        <v>23</v>
      </c>
      <c r="AE61">
        <v>0</v>
      </c>
      <c r="AF61">
        <v>0</v>
      </c>
      <c r="AG61">
        <v>0</v>
      </c>
      <c r="AH61" t="s">
        <v>153</v>
      </c>
      <c r="AI61" s="1">
        <v>44944.405833333331</v>
      </c>
      <c r="AJ61">
        <v>127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23</v>
      </c>
      <c r="AQ61">
        <v>0</v>
      </c>
      <c r="AR61">
        <v>0</v>
      </c>
      <c r="AS61">
        <v>0</v>
      </c>
      <c r="AT61" t="s">
        <v>95</v>
      </c>
      <c r="AU61" t="s">
        <v>95</v>
      </c>
      <c r="AV61" t="s">
        <v>95</v>
      </c>
      <c r="AW61" t="s">
        <v>95</v>
      </c>
      <c r="AX61" t="s">
        <v>95</v>
      </c>
      <c r="AY61" t="s">
        <v>95</v>
      </c>
      <c r="AZ61" t="s">
        <v>95</v>
      </c>
      <c r="BA61" t="s">
        <v>95</v>
      </c>
      <c r="BB61" t="s">
        <v>95</v>
      </c>
      <c r="BC61" t="s">
        <v>95</v>
      </c>
      <c r="BD61" t="s">
        <v>95</v>
      </c>
      <c r="BE61" t="s">
        <v>95</v>
      </c>
      <c r="BF61" t="s">
        <v>236</v>
      </c>
      <c r="BG61">
        <v>37</v>
      </c>
      <c r="BH61" t="s">
        <v>99</v>
      </c>
    </row>
    <row r="62" spans="1:60">
      <c r="A62" t="s">
        <v>244</v>
      </c>
      <c r="B62" t="s">
        <v>87</v>
      </c>
      <c r="C62" t="s">
        <v>242</v>
      </c>
      <c r="D62" t="s">
        <v>89</v>
      </c>
      <c r="E62" s="2" t="str">
        <f>HYPERLINK("capsilon://?command=openfolder&amp;siteaddress=fidelity.emaiq-na2.net&amp;folderid=FX090685F5-6AFF-AD5C-65E9-58A83C8E4649","FX230124")</f>
        <v>FX230124</v>
      </c>
      <c r="F62" t="s">
        <v>19</v>
      </c>
      <c r="G62" t="s">
        <v>19</v>
      </c>
      <c r="H62" t="s">
        <v>90</v>
      </c>
      <c r="I62" t="s">
        <v>245</v>
      </c>
      <c r="J62">
        <v>110</v>
      </c>
      <c r="K62" t="s">
        <v>92</v>
      </c>
      <c r="L62" t="s">
        <v>93</v>
      </c>
      <c r="M62" t="s">
        <v>94</v>
      </c>
      <c r="N62">
        <v>2</v>
      </c>
      <c r="O62" s="1">
        <v>44944.379780092589</v>
      </c>
      <c r="P62" s="1">
        <v>44944.406967592593</v>
      </c>
      <c r="Q62">
        <v>2099</v>
      </c>
      <c r="R62">
        <v>250</v>
      </c>
      <c r="S62" t="b">
        <v>0</v>
      </c>
      <c r="T62" t="s">
        <v>95</v>
      </c>
      <c r="U62" t="b">
        <v>0</v>
      </c>
      <c r="V62" t="s">
        <v>171</v>
      </c>
      <c r="W62" s="1">
        <v>44944.402013888888</v>
      </c>
      <c r="X62">
        <v>153</v>
      </c>
      <c r="Y62">
        <v>87</v>
      </c>
      <c r="Z62">
        <v>0</v>
      </c>
      <c r="AA62">
        <v>87</v>
      </c>
      <c r="AB62">
        <v>0</v>
      </c>
      <c r="AC62">
        <v>6</v>
      </c>
      <c r="AD62">
        <v>23</v>
      </c>
      <c r="AE62">
        <v>0</v>
      </c>
      <c r="AF62">
        <v>0</v>
      </c>
      <c r="AG62">
        <v>0</v>
      </c>
      <c r="AH62" t="s">
        <v>153</v>
      </c>
      <c r="AI62" s="1">
        <v>44944.406967592593</v>
      </c>
      <c r="AJ62">
        <v>97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23</v>
      </c>
      <c r="AQ62">
        <v>0</v>
      </c>
      <c r="AR62">
        <v>0</v>
      </c>
      <c r="AS62">
        <v>0</v>
      </c>
      <c r="AT62" t="s">
        <v>95</v>
      </c>
      <c r="AU62" t="s">
        <v>95</v>
      </c>
      <c r="AV62" t="s">
        <v>95</v>
      </c>
      <c r="AW62" t="s">
        <v>95</v>
      </c>
      <c r="AX62" t="s">
        <v>95</v>
      </c>
      <c r="AY62" t="s">
        <v>95</v>
      </c>
      <c r="AZ62" t="s">
        <v>95</v>
      </c>
      <c r="BA62" t="s">
        <v>95</v>
      </c>
      <c r="BB62" t="s">
        <v>95</v>
      </c>
      <c r="BC62" t="s">
        <v>95</v>
      </c>
      <c r="BD62" t="s">
        <v>95</v>
      </c>
      <c r="BE62" t="s">
        <v>95</v>
      </c>
      <c r="BF62" t="s">
        <v>236</v>
      </c>
      <c r="BG62">
        <v>39</v>
      </c>
      <c r="BH62" t="s">
        <v>99</v>
      </c>
    </row>
    <row r="63" spans="1:60">
      <c r="A63" t="s">
        <v>246</v>
      </c>
      <c r="B63" t="s">
        <v>87</v>
      </c>
      <c r="C63" t="s">
        <v>247</v>
      </c>
      <c r="D63" t="s">
        <v>89</v>
      </c>
      <c r="E63" s="2" t="str">
        <f>HYPERLINK("capsilon://?command=openfolder&amp;siteaddress=fidelity.emaiq-na2.net&amp;folderid=FX2AAB2C14-801B-F180-EE8D-6964CCDC4719","FX221238")</f>
        <v>FX221238</v>
      </c>
      <c r="F63" t="s">
        <v>19</v>
      </c>
      <c r="G63" t="s">
        <v>19</v>
      </c>
      <c r="H63" t="s">
        <v>90</v>
      </c>
      <c r="I63" t="s">
        <v>248</v>
      </c>
      <c r="J63">
        <v>0</v>
      </c>
      <c r="K63" t="s">
        <v>92</v>
      </c>
      <c r="L63" t="s">
        <v>93</v>
      </c>
      <c r="M63" t="s">
        <v>94</v>
      </c>
      <c r="N63">
        <v>2</v>
      </c>
      <c r="O63" s="1">
        <v>44944.4065162037</v>
      </c>
      <c r="P63" s="1">
        <v>44944.426481481481</v>
      </c>
      <c r="Q63">
        <v>1702</v>
      </c>
      <c r="R63">
        <v>23</v>
      </c>
      <c r="S63" t="b">
        <v>0</v>
      </c>
      <c r="T63" t="s">
        <v>95</v>
      </c>
      <c r="U63" t="b">
        <v>0</v>
      </c>
      <c r="V63" t="s">
        <v>152</v>
      </c>
      <c r="W63" s="1">
        <v>44944.413576388892</v>
      </c>
      <c r="X63">
        <v>14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 t="s">
        <v>153</v>
      </c>
      <c r="AI63" s="1">
        <v>44944.426481481481</v>
      </c>
      <c r="AJ63">
        <v>9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 t="s">
        <v>95</v>
      </c>
      <c r="AU63" t="s">
        <v>95</v>
      </c>
      <c r="AV63" t="s">
        <v>95</v>
      </c>
      <c r="AW63" t="s">
        <v>95</v>
      </c>
      <c r="AX63" t="s">
        <v>95</v>
      </c>
      <c r="AY63" t="s">
        <v>95</v>
      </c>
      <c r="AZ63" t="s">
        <v>95</v>
      </c>
      <c r="BA63" t="s">
        <v>95</v>
      </c>
      <c r="BB63" t="s">
        <v>95</v>
      </c>
      <c r="BC63" t="s">
        <v>95</v>
      </c>
      <c r="BD63" t="s">
        <v>95</v>
      </c>
      <c r="BE63" t="s">
        <v>95</v>
      </c>
      <c r="BF63" t="s">
        <v>236</v>
      </c>
      <c r="BG63">
        <v>28</v>
      </c>
      <c r="BH63" t="s">
        <v>99</v>
      </c>
    </row>
    <row r="64" spans="1:60">
      <c r="A64" t="s">
        <v>249</v>
      </c>
      <c r="B64" t="s">
        <v>87</v>
      </c>
      <c r="C64" t="s">
        <v>247</v>
      </c>
      <c r="D64" t="s">
        <v>89</v>
      </c>
      <c r="E64" s="2" t="str">
        <f>HYPERLINK("capsilon://?command=openfolder&amp;siteaddress=fidelity.emaiq-na2.net&amp;folderid=FX2AAB2C14-801B-F180-EE8D-6964CCDC4719","FX221238")</f>
        <v>FX221238</v>
      </c>
      <c r="F64" t="s">
        <v>19</v>
      </c>
      <c r="G64" t="s">
        <v>19</v>
      </c>
      <c r="H64" t="s">
        <v>90</v>
      </c>
      <c r="I64" t="s">
        <v>250</v>
      </c>
      <c r="J64">
        <v>0</v>
      </c>
      <c r="K64" t="s">
        <v>92</v>
      </c>
      <c r="L64" t="s">
        <v>93</v>
      </c>
      <c r="M64" t="s">
        <v>94</v>
      </c>
      <c r="N64">
        <v>2</v>
      </c>
      <c r="O64" s="1">
        <v>44944.406608796293</v>
      </c>
      <c r="P64" s="1">
        <v>44944.426574074074</v>
      </c>
      <c r="Q64">
        <v>1702</v>
      </c>
      <c r="R64">
        <v>23</v>
      </c>
      <c r="S64" t="b">
        <v>0</v>
      </c>
      <c r="T64" t="s">
        <v>95</v>
      </c>
      <c r="U64" t="b">
        <v>0</v>
      </c>
      <c r="V64" t="s">
        <v>152</v>
      </c>
      <c r="W64" s="1">
        <v>44944.413807870369</v>
      </c>
      <c r="X64">
        <v>5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 t="s">
        <v>153</v>
      </c>
      <c r="AI64" s="1">
        <v>44944.426574074074</v>
      </c>
      <c r="AJ64">
        <v>7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 t="s">
        <v>95</v>
      </c>
      <c r="AU64" t="s">
        <v>95</v>
      </c>
      <c r="AV64" t="s">
        <v>95</v>
      </c>
      <c r="AW64" t="s">
        <v>95</v>
      </c>
      <c r="AX64" t="s">
        <v>95</v>
      </c>
      <c r="AY64" t="s">
        <v>95</v>
      </c>
      <c r="AZ64" t="s">
        <v>95</v>
      </c>
      <c r="BA64" t="s">
        <v>95</v>
      </c>
      <c r="BB64" t="s">
        <v>95</v>
      </c>
      <c r="BC64" t="s">
        <v>95</v>
      </c>
      <c r="BD64" t="s">
        <v>95</v>
      </c>
      <c r="BE64" t="s">
        <v>95</v>
      </c>
      <c r="BF64" t="s">
        <v>236</v>
      </c>
      <c r="BG64">
        <v>28</v>
      </c>
      <c r="BH64" t="s">
        <v>99</v>
      </c>
    </row>
    <row r="65" spans="1:60">
      <c r="A65" t="s">
        <v>251</v>
      </c>
      <c r="B65" t="s">
        <v>87</v>
      </c>
      <c r="C65" t="s">
        <v>159</v>
      </c>
      <c r="D65" t="s">
        <v>89</v>
      </c>
      <c r="E65" s="2" t="str">
        <f>HYPERLINK("capsilon://?command=openfolder&amp;siteaddress=fidelity.emaiq-na2.net&amp;folderid=FX06CC5563-19BF-19A2-85C1-3ACADB32A9F7","FX221234")</f>
        <v>FX221234</v>
      </c>
      <c r="F65" t="s">
        <v>19</v>
      </c>
      <c r="G65" t="s">
        <v>19</v>
      </c>
      <c r="H65" t="s">
        <v>90</v>
      </c>
      <c r="I65" t="s">
        <v>252</v>
      </c>
      <c r="J65">
        <v>0</v>
      </c>
      <c r="K65" t="s">
        <v>92</v>
      </c>
      <c r="L65" t="s">
        <v>93</v>
      </c>
      <c r="M65" t="s">
        <v>94</v>
      </c>
      <c r="N65">
        <v>2</v>
      </c>
      <c r="O65" s="1">
        <v>44944.441157407404</v>
      </c>
      <c r="P65" s="1">
        <v>44944.450324074074</v>
      </c>
      <c r="Q65">
        <v>762</v>
      </c>
      <c r="R65">
        <v>30</v>
      </c>
      <c r="S65" t="b">
        <v>0</v>
      </c>
      <c r="T65" t="s">
        <v>95</v>
      </c>
      <c r="U65" t="b">
        <v>0</v>
      </c>
      <c r="V65" t="s">
        <v>171</v>
      </c>
      <c r="W65" s="1">
        <v>44944.448564814818</v>
      </c>
      <c r="X65">
        <v>22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 t="s">
        <v>153</v>
      </c>
      <c r="AI65" s="1">
        <v>44944.450324074074</v>
      </c>
      <c r="AJ65">
        <v>8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 t="s">
        <v>95</v>
      </c>
      <c r="AU65" t="s">
        <v>95</v>
      </c>
      <c r="AV65" t="s">
        <v>95</v>
      </c>
      <c r="AW65" t="s">
        <v>95</v>
      </c>
      <c r="AX65" t="s">
        <v>95</v>
      </c>
      <c r="AY65" t="s">
        <v>95</v>
      </c>
      <c r="AZ65" t="s">
        <v>95</v>
      </c>
      <c r="BA65" t="s">
        <v>95</v>
      </c>
      <c r="BB65" t="s">
        <v>95</v>
      </c>
      <c r="BC65" t="s">
        <v>95</v>
      </c>
      <c r="BD65" t="s">
        <v>95</v>
      </c>
      <c r="BE65" t="s">
        <v>95</v>
      </c>
      <c r="BF65" t="s">
        <v>236</v>
      </c>
      <c r="BG65">
        <v>13</v>
      </c>
      <c r="BH65" t="s">
        <v>99</v>
      </c>
    </row>
    <row r="66" spans="1:60">
      <c r="A66" t="s">
        <v>253</v>
      </c>
      <c r="B66" t="s">
        <v>87</v>
      </c>
      <c r="C66" t="s">
        <v>254</v>
      </c>
      <c r="D66" t="s">
        <v>89</v>
      </c>
      <c r="E66" s="2" t="str">
        <f>HYPERLINK("capsilon://?command=openfolder&amp;siteaddress=fidelity.emaiq-na2.net&amp;folderid=FXEA4E6661-F9AA-63BF-9E24-A7E6B846777E","FX230134")</f>
        <v>FX230134</v>
      </c>
      <c r="F66" t="s">
        <v>19</v>
      </c>
      <c r="G66" t="s">
        <v>19</v>
      </c>
      <c r="H66" t="s">
        <v>90</v>
      </c>
      <c r="I66" t="s">
        <v>255</v>
      </c>
      <c r="J66">
        <v>21</v>
      </c>
      <c r="K66" t="s">
        <v>92</v>
      </c>
      <c r="L66" t="s">
        <v>93</v>
      </c>
      <c r="M66" t="s">
        <v>94</v>
      </c>
      <c r="N66">
        <v>2</v>
      </c>
      <c r="O66" s="1">
        <v>44944.526053240741</v>
      </c>
      <c r="P66" s="1">
        <v>44944.541319444441</v>
      </c>
      <c r="Q66">
        <v>941</v>
      </c>
      <c r="R66">
        <v>378</v>
      </c>
      <c r="S66" t="b">
        <v>0</v>
      </c>
      <c r="T66" t="s">
        <v>95</v>
      </c>
      <c r="U66" t="b">
        <v>0</v>
      </c>
      <c r="V66" t="s">
        <v>256</v>
      </c>
      <c r="W66" s="1">
        <v>44944.5312962963</v>
      </c>
      <c r="X66">
        <v>243</v>
      </c>
      <c r="Y66">
        <v>16</v>
      </c>
      <c r="Z66">
        <v>0</v>
      </c>
      <c r="AA66">
        <v>16</v>
      </c>
      <c r="AB66">
        <v>0</v>
      </c>
      <c r="AC66">
        <v>9</v>
      </c>
      <c r="AD66">
        <v>5</v>
      </c>
      <c r="AE66">
        <v>0</v>
      </c>
      <c r="AF66">
        <v>0</v>
      </c>
      <c r="AG66">
        <v>0</v>
      </c>
      <c r="AH66" t="s">
        <v>103</v>
      </c>
      <c r="AI66" s="1">
        <v>44944.541319444441</v>
      </c>
      <c r="AJ66">
        <v>135</v>
      </c>
      <c r="AK66">
        <v>1</v>
      </c>
      <c r="AL66">
        <v>0</v>
      </c>
      <c r="AM66">
        <v>1</v>
      </c>
      <c r="AN66">
        <v>0</v>
      </c>
      <c r="AO66">
        <v>1</v>
      </c>
      <c r="AP66">
        <v>4</v>
      </c>
      <c r="AQ66">
        <v>0</v>
      </c>
      <c r="AR66">
        <v>0</v>
      </c>
      <c r="AS66">
        <v>0</v>
      </c>
      <c r="AT66" t="s">
        <v>95</v>
      </c>
      <c r="AU66" t="s">
        <v>95</v>
      </c>
      <c r="AV66" t="s">
        <v>95</v>
      </c>
      <c r="AW66" t="s">
        <v>95</v>
      </c>
      <c r="AX66" t="s">
        <v>95</v>
      </c>
      <c r="AY66" t="s">
        <v>95</v>
      </c>
      <c r="AZ66" t="s">
        <v>95</v>
      </c>
      <c r="BA66" t="s">
        <v>95</v>
      </c>
      <c r="BB66" t="s">
        <v>95</v>
      </c>
      <c r="BC66" t="s">
        <v>95</v>
      </c>
      <c r="BD66" t="s">
        <v>95</v>
      </c>
      <c r="BE66" t="s">
        <v>95</v>
      </c>
      <c r="BF66" t="s">
        <v>236</v>
      </c>
      <c r="BG66">
        <v>21</v>
      </c>
      <c r="BH66" t="s">
        <v>99</v>
      </c>
    </row>
    <row r="67" spans="1:60">
      <c r="A67" t="s">
        <v>257</v>
      </c>
      <c r="B67" t="s">
        <v>87</v>
      </c>
      <c r="C67" t="s">
        <v>169</v>
      </c>
      <c r="D67" t="s">
        <v>89</v>
      </c>
      <c r="E67" s="2" t="str">
        <f>HYPERLINK("capsilon://?command=openfolder&amp;siteaddress=fidelity.emaiq-na2.net&amp;folderid=FX2576411F-06DE-7581-7181-842A898C7733","FX230125")</f>
        <v>FX230125</v>
      </c>
      <c r="F67" t="s">
        <v>19</v>
      </c>
      <c r="G67" t="s">
        <v>19</v>
      </c>
      <c r="H67" t="s">
        <v>90</v>
      </c>
      <c r="I67" t="s">
        <v>258</v>
      </c>
      <c r="J67">
        <v>28</v>
      </c>
      <c r="K67" t="s">
        <v>92</v>
      </c>
      <c r="L67" t="s">
        <v>93</v>
      </c>
      <c r="M67" t="s">
        <v>94</v>
      </c>
      <c r="N67">
        <v>2</v>
      </c>
      <c r="O67" s="1">
        <v>44944.533310185187</v>
      </c>
      <c r="P67" s="1">
        <v>44944.542025462964</v>
      </c>
      <c r="Q67">
        <v>589</v>
      </c>
      <c r="R67">
        <v>164</v>
      </c>
      <c r="S67" t="b">
        <v>0</v>
      </c>
      <c r="T67" t="s">
        <v>95</v>
      </c>
      <c r="U67" t="b">
        <v>0</v>
      </c>
      <c r="V67" t="s">
        <v>229</v>
      </c>
      <c r="W67" s="1">
        <v>44944.537997685184</v>
      </c>
      <c r="X67">
        <v>104</v>
      </c>
      <c r="Y67">
        <v>21</v>
      </c>
      <c r="Z67">
        <v>0</v>
      </c>
      <c r="AA67">
        <v>21</v>
      </c>
      <c r="AB67">
        <v>0</v>
      </c>
      <c r="AC67">
        <v>0</v>
      </c>
      <c r="AD67">
        <v>7</v>
      </c>
      <c r="AE67">
        <v>0</v>
      </c>
      <c r="AF67">
        <v>0</v>
      </c>
      <c r="AG67">
        <v>0</v>
      </c>
      <c r="AH67" t="s">
        <v>103</v>
      </c>
      <c r="AI67" s="1">
        <v>44944.542025462964</v>
      </c>
      <c r="AJ67">
        <v>60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7</v>
      </c>
      <c r="AQ67">
        <v>0</v>
      </c>
      <c r="AR67">
        <v>0</v>
      </c>
      <c r="AS67">
        <v>0</v>
      </c>
      <c r="AT67" t="s">
        <v>95</v>
      </c>
      <c r="AU67" t="s">
        <v>95</v>
      </c>
      <c r="AV67" t="s">
        <v>95</v>
      </c>
      <c r="AW67" t="s">
        <v>95</v>
      </c>
      <c r="AX67" t="s">
        <v>95</v>
      </c>
      <c r="AY67" t="s">
        <v>95</v>
      </c>
      <c r="AZ67" t="s">
        <v>95</v>
      </c>
      <c r="BA67" t="s">
        <v>95</v>
      </c>
      <c r="BB67" t="s">
        <v>95</v>
      </c>
      <c r="BC67" t="s">
        <v>95</v>
      </c>
      <c r="BD67" t="s">
        <v>95</v>
      </c>
      <c r="BE67" t="s">
        <v>95</v>
      </c>
      <c r="BF67" t="s">
        <v>236</v>
      </c>
      <c r="BG67">
        <v>12</v>
      </c>
      <c r="BH67" t="s">
        <v>99</v>
      </c>
    </row>
    <row r="68" spans="1:60">
      <c r="A68" t="s">
        <v>259</v>
      </c>
      <c r="B68" t="s">
        <v>87</v>
      </c>
      <c r="C68" t="s">
        <v>260</v>
      </c>
      <c r="D68" t="s">
        <v>89</v>
      </c>
      <c r="E68" s="2" t="str">
        <f>HYPERLINK("capsilon://?command=openfolder&amp;siteaddress=fidelity.emaiq-na2.net&amp;folderid=FX097EDBDC-25B1-CBD8-F900-F699799DBE8B","FX230132")</f>
        <v>FX230132</v>
      </c>
      <c r="F68" t="s">
        <v>19</v>
      </c>
      <c r="G68" t="s">
        <v>19</v>
      </c>
      <c r="H68" t="s">
        <v>90</v>
      </c>
      <c r="I68" t="s">
        <v>261</v>
      </c>
      <c r="J68">
        <v>104</v>
      </c>
      <c r="K68" t="s">
        <v>92</v>
      </c>
      <c r="L68" t="s">
        <v>93</v>
      </c>
      <c r="M68" t="s">
        <v>94</v>
      </c>
      <c r="N68">
        <v>2</v>
      </c>
      <c r="O68" s="1">
        <v>44944.539675925924</v>
      </c>
      <c r="P68" s="1">
        <v>44944.583449074074</v>
      </c>
      <c r="Q68">
        <v>3345</v>
      </c>
      <c r="R68">
        <v>437</v>
      </c>
      <c r="S68" t="b">
        <v>0</v>
      </c>
      <c r="T68" t="s">
        <v>95</v>
      </c>
      <c r="U68" t="b">
        <v>0</v>
      </c>
      <c r="V68" t="s">
        <v>256</v>
      </c>
      <c r="W68" s="1">
        <v>44944.554097222222</v>
      </c>
      <c r="X68">
        <v>293</v>
      </c>
      <c r="Y68">
        <v>99</v>
      </c>
      <c r="Z68">
        <v>0</v>
      </c>
      <c r="AA68">
        <v>99</v>
      </c>
      <c r="AB68">
        <v>0</v>
      </c>
      <c r="AC68">
        <v>5</v>
      </c>
      <c r="AD68">
        <v>5</v>
      </c>
      <c r="AE68">
        <v>0</v>
      </c>
      <c r="AF68">
        <v>0</v>
      </c>
      <c r="AG68">
        <v>0</v>
      </c>
      <c r="AH68" t="s">
        <v>103</v>
      </c>
      <c r="AI68" s="1">
        <v>44944.583449074074</v>
      </c>
      <c r="AJ68">
        <v>144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5</v>
      </c>
      <c r="AQ68">
        <v>0</v>
      </c>
      <c r="AR68">
        <v>0</v>
      </c>
      <c r="AS68">
        <v>0</v>
      </c>
      <c r="AT68" t="s">
        <v>95</v>
      </c>
      <c r="AU68" t="s">
        <v>95</v>
      </c>
      <c r="AV68" t="s">
        <v>95</v>
      </c>
      <c r="AW68" t="s">
        <v>95</v>
      </c>
      <c r="AX68" t="s">
        <v>95</v>
      </c>
      <c r="AY68" t="s">
        <v>95</v>
      </c>
      <c r="AZ68" t="s">
        <v>95</v>
      </c>
      <c r="BA68" t="s">
        <v>95</v>
      </c>
      <c r="BB68" t="s">
        <v>95</v>
      </c>
      <c r="BC68" t="s">
        <v>95</v>
      </c>
      <c r="BD68" t="s">
        <v>95</v>
      </c>
      <c r="BE68" t="s">
        <v>95</v>
      </c>
      <c r="BF68" t="s">
        <v>236</v>
      </c>
      <c r="BG68">
        <v>63</v>
      </c>
      <c r="BH68" t="s">
        <v>99</v>
      </c>
    </row>
    <row r="69" spans="1:60">
      <c r="A69" t="s">
        <v>262</v>
      </c>
      <c r="B69" t="s">
        <v>87</v>
      </c>
      <c r="C69" t="s">
        <v>260</v>
      </c>
      <c r="D69" t="s">
        <v>89</v>
      </c>
      <c r="E69" s="2" t="str">
        <f>HYPERLINK("capsilon://?command=openfolder&amp;siteaddress=fidelity.emaiq-na2.net&amp;folderid=FX097EDBDC-25B1-CBD8-F900-F699799DBE8B","FX230132")</f>
        <v>FX230132</v>
      </c>
      <c r="F69" t="s">
        <v>19</v>
      </c>
      <c r="G69" t="s">
        <v>19</v>
      </c>
      <c r="H69" t="s">
        <v>90</v>
      </c>
      <c r="I69" t="s">
        <v>263</v>
      </c>
      <c r="J69">
        <v>114</v>
      </c>
      <c r="K69" t="s">
        <v>92</v>
      </c>
      <c r="L69" t="s">
        <v>93</v>
      </c>
      <c r="M69" t="s">
        <v>94</v>
      </c>
      <c r="N69">
        <v>2</v>
      </c>
      <c r="O69" s="1">
        <v>44944.539884259262</v>
      </c>
      <c r="P69" s="1">
        <v>44944.58452546296</v>
      </c>
      <c r="Q69">
        <v>3666</v>
      </c>
      <c r="R69">
        <v>191</v>
      </c>
      <c r="S69" t="b">
        <v>0</v>
      </c>
      <c r="T69" t="s">
        <v>95</v>
      </c>
      <c r="U69" t="b">
        <v>0</v>
      </c>
      <c r="V69" t="s">
        <v>256</v>
      </c>
      <c r="W69" s="1">
        <v>44944.555254629631</v>
      </c>
      <c r="X69">
        <v>99</v>
      </c>
      <c r="Y69">
        <v>109</v>
      </c>
      <c r="Z69">
        <v>0</v>
      </c>
      <c r="AA69">
        <v>109</v>
      </c>
      <c r="AB69">
        <v>0</v>
      </c>
      <c r="AC69">
        <v>5</v>
      </c>
      <c r="AD69">
        <v>5</v>
      </c>
      <c r="AE69">
        <v>0</v>
      </c>
      <c r="AF69">
        <v>0</v>
      </c>
      <c r="AG69">
        <v>0</v>
      </c>
      <c r="AH69" t="s">
        <v>103</v>
      </c>
      <c r="AI69" s="1">
        <v>44944.58452546296</v>
      </c>
      <c r="AJ69">
        <v>92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5</v>
      </c>
      <c r="AQ69">
        <v>0</v>
      </c>
      <c r="AR69">
        <v>0</v>
      </c>
      <c r="AS69">
        <v>0</v>
      </c>
      <c r="AT69" t="s">
        <v>95</v>
      </c>
      <c r="AU69" t="s">
        <v>95</v>
      </c>
      <c r="AV69" t="s">
        <v>95</v>
      </c>
      <c r="AW69" t="s">
        <v>95</v>
      </c>
      <c r="AX69" t="s">
        <v>95</v>
      </c>
      <c r="AY69" t="s">
        <v>95</v>
      </c>
      <c r="AZ69" t="s">
        <v>95</v>
      </c>
      <c r="BA69" t="s">
        <v>95</v>
      </c>
      <c r="BB69" t="s">
        <v>95</v>
      </c>
      <c r="BC69" t="s">
        <v>95</v>
      </c>
      <c r="BD69" t="s">
        <v>95</v>
      </c>
      <c r="BE69" t="s">
        <v>95</v>
      </c>
      <c r="BF69" t="s">
        <v>236</v>
      </c>
      <c r="BG69">
        <v>64</v>
      </c>
      <c r="BH69" t="s">
        <v>99</v>
      </c>
    </row>
    <row r="70" spans="1:60">
      <c r="A70" t="s">
        <v>264</v>
      </c>
      <c r="B70" t="s">
        <v>87</v>
      </c>
      <c r="C70" t="s">
        <v>215</v>
      </c>
      <c r="D70" t="s">
        <v>89</v>
      </c>
      <c r="E70" s="2" t="str">
        <f>HYPERLINK("capsilon://?command=openfolder&amp;siteaddress=fidelity.emaiq-na2.net&amp;folderid=FXECBAB6DF-F5F4-1051-52A9-026F66CEB6B0","FX221245")</f>
        <v>FX221245</v>
      </c>
      <c r="F70" t="s">
        <v>19</v>
      </c>
      <c r="G70" t="s">
        <v>19</v>
      </c>
      <c r="H70" t="s">
        <v>90</v>
      </c>
      <c r="I70" t="s">
        <v>265</v>
      </c>
      <c r="J70">
        <v>71</v>
      </c>
      <c r="K70" t="s">
        <v>92</v>
      </c>
      <c r="L70" t="s">
        <v>93</v>
      </c>
      <c r="M70" t="s">
        <v>94</v>
      </c>
      <c r="N70">
        <v>2</v>
      </c>
      <c r="O70" s="1">
        <v>44929.715231481481</v>
      </c>
      <c r="P70" s="1">
        <v>44929.754236111112</v>
      </c>
      <c r="Q70">
        <v>3147</v>
      </c>
      <c r="R70">
        <v>223</v>
      </c>
      <c r="S70" t="b">
        <v>0</v>
      </c>
      <c r="T70" t="s">
        <v>95</v>
      </c>
      <c r="U70" t="b">
        <v>0</v>
      </c>
      <c r="V70" t="s">
        <v>96</v>
      </c>
      <c r="W70" s="1">
        <v>44929.738391203704</v>
      </c>
      <c r="X70">
        <v>215</v>
      </c>
      <c r="Y70">
        <v>0</v>
      </c>
      <c r="Z70">
        <v>0</v>
      </c>
      <c r="AA70">
        <v>0</v>
      </c>
      <c r="AB70">
        <v>66</v>
      </c>
      <c r="AC70">
        <v>0</v>
      </c>
      <c r="AD70">
        <v>71</v>
      </c>
      <c r="AE70">
        <v>0</v>
      </c>
      <c r="AF70">
        <v>0</v>
      </c>
      <c r="AG70">
        <v>0</v>
      </c>
      <c r="AH70" t="s">
        <v>97</v>
      </c>
      <c r="AI70" s="1">
        <v>44929.754236111112</v>
      </c>
      <c r="AJ70">
        <v>8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71</v>
      </c>
      <c r="AQ70">
        <v>0</v>
      </c>
      <c r="AR70">
        <v>0</v>
      </c>
      <c r="AS70">
        <v>0</v>
      </c>
      <c r="AT70" t="s">
        <v>95</v>
      </c>
      <c r="AU70" t="s">
        <v>95</v>
      </c>
      <c r="AV70" t="s">
        <v>95</v>
      </c>
      <c r="AW70" t="s">
        <v>95</v>
      </c>
      <c r="AX70" t="s">
        <v>95</v>
      </c>
      <c r="AY70" t="s">
        <v>95</v>
      </c>
      <c r="AZ70" t="s">
        <v>95</v>
      </c>
      <c r="BA70" t="s">
        <v>95</v>
      </c>
      <c r="BB70" t="s">
        <v>95</v>
      </c>
      <c r="BC70" t="s">
        <v>95</v>
      </c>
      <c r="BD70" t="s">
        <v>95</v>
      </c>
      <c r="BE70" t="s">
        <v>95</v>
      </c>
      <c r="BF70" t="s">
        <v>98</v>
      </c>
      <c r="BG70">
        <v>56</v>
      </c>
      <c r="BH70" t="s">
        <v>99</v>
      </c>
    </row>
    <row r="71" spans="1:60">
      <c r="A71" t="s">
        <v>266</v>
      </c>
      <c r="B71" t="s">
        <v>87</v>
      </c>
      <c r="C71" t="s">
        <v>260</v>
      </c>
      <c r="D71" t="s">
        <v>89</v>
      </c>
      <c r="E71" s="2" t="str">
        <f>HYPERLINK("capsilon://?command=openfolder&amp;siteaddress=fidelity.emaiq-na2.net&amp;folderid=FX097EDBDC-25B1-CBD8-F900-F699799DBE8B","FX230132")</f>
        <v>FX230132</v>
      </c>
      <c r="F71" t="s">
        <v>19</v>
      </c>
      <c r="G71" t="s">
        <v>19</v>
      </c>
      <c r="H71" t="s">
        <v>90</v>
      </c>
      <c r="I71" t="s">
        <v>267</v>
      </c>
      <c r="J71">
        <v>28</v>
      </c>
      <c r="K71" t="s">
        <v>92</v>
      </c>
      <c r="L71" t="s">
        <v>93</v>
      </c>
      <c r="M71" t="s">
        <v>94</v>
      </c>
      <c r="N71">
        <v>2</v>
      </c>
      <c r="O71" s="1">
        <v>44944.540219907409</v>
      </c>
      <c r="P71" s="1">
        <v>44944.585821759261</v>
      </c>
      <c r="Q71">
        <v>3773</v>
      </c>
      <c r="R71">
        <v>167</v>
      </c>
      <c r="S71" t="b">
        <v>0</v>
      </c>
      <c r="T71" t="s">
        <v>95</v>
      </c>
      <c r="U71" t="b">
        <v>0</v>
      </c>
      <c r="V71" t="s">
        <v>256</v>
      </c>
      <c r="W71" s="1">
        <v>44944.555914351855</v>
      </c>
      <c r="X71">
        <v>56</v>
      </c>
      <c r="Y71">
        <v>21</v>
      </c>
      <c r="Z71">
        <v>0</v>
      </c>
      <c r="AA71">
        <v>21</v>
      </c>
      <c r="AB71">
        <v>0</v>
      </c>
      <c r="AC71">
        <v>2</v>
      </c>
      <c r="AD71">
        <v>7</v>
      </c>
      <c r="AE71">
        <v>0</v>
      </c>
      <c r="AF71">
        <v>0</v>
      </c>
      <c r="AG71">
        <v>0</v>
      </c>
      <c r="AH71" t="s">
        <v>103</v>
      </c>
      <c r="AI71" s="1">
        <v>44944.585821759261</v>
      </c>
      <c r="AJ71">
        <v>111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7</v>
      </c>
      <c r="AQ71">
        <v>0</v>
      </c>
      <c r="AR71">
        <v>0</v>
      </c>
      <c r="AS71">
        <v>0</v>
      </c>
      <c r="AT71" t="s">
        <v>95</v>
      </c>
      <c r="AU71" t="s">
        <v>95</v>
      </c>
      <c r="AV71" t="s">
        <v>95</v>
      </c>
      <c r="AW71" t="s">
        <v>95</v>
      </c>
      <c r="AX71" t="s">
        <v>95</v>
      </c>
      <c r="AY71" t="s">
        <v>95</v>
      </c>
      <c r="AZ71" t="s">
        <v>95</v>
      </c>
      <c r="BA71" t="s">
        <v>95</v>
      </c>
      <c r="BB71" t="s">
        <v>95</v>
      </c>
      <c r="BC71" t="s">
        <v>95</v>
      </c>
      <c r="BD71" t="s">
        <v>95</v>
      </c>
      <c r="BE71" t="s">
        <v>95</v>
      </c>
      <c r="BF71" t="s">
        <v>236</v>
      </c>
      <c r="BG71">
        <v>65</v>
      </c>
      <c r="BH71" t="s">
        <v>99</v>
      </c>
    </row>
    <row r="72" spans="1:60">
      <c r="A72" t="s">
        <v>268</v>
      </c>
      <c r="B72" t="s">
        <v>87</v>
      </c>
      <c r="C72" t="s">
        <v>231</v>
      </c>
      <c r="D72" t="s">
        <v>89</v>
      </c>
      <c r="E72" s="2" t="str">
        <f>HYPERLINK("capsilon://?command=openfolder&amp;siteaddress=fidelity.emaiq-na2.net&amp;folderid=FX8FC73944-F28B-82EB-B18D-CC8F68FFCD1F","FX230113")</f>
        <v>FX230113</v>
      </c>
      <c r="F72" t="s">
        <v>19</v>
      </c>
      <c r="G72" t="s">
        <v>19</v>
      </c>
      <c r="H72" t="s">
        <v>90</v>
      </c>
      <c r="I72" t="s">
        <v>269</v>
      </c>
      <c r="J72">
        <v>48</v>
      </c>
      <c r="K72" t="s">
        <v>92</v>
      </c>
      <c r="L72" t="s">
        <v>93</v>
      </c>
      <c r="M72" t="s">
        <v>94</v>
      </c>
      <c r="N72">
        <v>2</v>
      </c>
      <c r="O72" s="1">
        <v>44944.589884259258</v>
      </c>
      <c r="P72" s="1">
        <v>44944.621689814812</v>
      </c>
      <c r="Q72">
        <v>2166</v>
      </c>
      <c r="R72">
        <v>582</v>
      </c>
      <c r="S72" t="b">
        <v>0</v>
      </c>
      <c r="T72" t="s">
        <v>95</v>
      </c>
      <c r="U72" t="b">
        <v>0</v>
      </c>
      <c r="V72" t="s">
        <v>229</v>
      </c>
      <c r="W72" s="1">
        <v>44944.612500000003</v>
      </c>
      <c r="X72">
        <v>331</v>
      </c>
      <c r="Y72">
        <v>43</v>
      </c>
      <c r="Z72">
        <v>0</v>
      </c>
      <c r="AA72">
        <v>43</v>
      </c>
      <c r="AB72">
        <v>0</v>
      </c>
      <c r="AC72">
        <v>2</v>
      </c>
      <c r="AD72">
        <v>5</v>
      </c>
      <c r="AE72">
        <v>0</v>
      </c>
      <c r="AF72">
        <v>0</v>
      </c>
      <c r="AG72">
        <v>0</v>
      </c>
      <c r="AH72" t="s">
        <v>103</v>
      </c>
      <c r="AI72" s="1">
        <v>44944.621689814812</v>
      </c>
      <c r="AJ72">
        <v>80</v>
      </c>
      <c r="AK72">
        <v>0</v>
      </c>
      <c r="AL72">
        <v>0</v>
      </c>
      <c r="AM72">
        <v>0</v>
      </c>
      <c r="AN72">
        <v>43</v>
      </c>
      <c r="AO72">
        <v>0</v>
      </c>
      <c r="AP72">
        <v>5</v>
      </c>
      <c r="AQ72">
        <v>0</v>
      </c>
      <c r="AR72">
        <v>0</v>
      </c>
      <c r="AS72">
        <v>0</v>
      </c>
      <c r="AT72" t="s">
        <v>95</v>
      </c>
      <c r="AU72" t="s">
        <v>95</v>
      </c>
      <c r="AV72" t="s">
        <v>95</v>
      </c>
      <c r="AW72" t="s">
        <v>95</v>
      </c>
      <c r="AX72" t="s">
        <v>95</v>
      </c>
      <c r="AY72" t="s">
        <v>95</v>
      </c>
      <c r="AZ72" t="s">
        <v>95</v>
      </c>
      <c r="BA72" t="s">
        <v>95</v>
      </c>
      <c r="BB72" t="s">
        <v>95</v>
      </c>
      <c r="BC72" t="s">
        <v>95</v>
      </c>
      <c r="BD72" t="s">
        <v>95</v>
      </c>
      <c r="BE72" t="s">
        <v>95</v>
      </c>
      <c r="BF72" t="s">
        <v>236</v>
      </c>
      <c r="BG72">
        <v>45</v>
      </c>
      <c r="BH72" t="s">
        <v>99</v>
      </c>
    </row>
    <row r="73" spans="1:60">
      <c r="A73" t="s">
        <v>270</v>
      </c>
      <c r="B73" t="s">
        <v>87</v>
      </c>
      <c r="C73" t="s">
        <v>231</v>
      </c>
      <c r="D73" t="s">
        <v>89</v>
      </c>
      <c r="E73" s="2" t="str">
        <f>HYPERLINK("capsilon://?command=openfolder&amp;siteaddress=fidelity.emaiq-na2.net&amp;folderid=FX8FC73944-F28B-82EB-B18D-CC8F68FFCD1F","FX230113")</f>
        <v>FX230113</v>
      </c>
      <c r="F73" t="s">
        <v>19</v>
      </c>
      <c r="G73" t="s">
        <v>19</v>
      </c>
      <c r="H73" t="s">
        <v>90</v>
      </c>
      <c r="I73" t="s">
        <v>271</v>
      </c>
      <c r="J73">
        <v>43</v>
      </c>
      <c r="K73" t="s">
        <v>92</v>
      </c>
      <c r="L73" t="s">
        <v>93</v>
      </c>
      <c r="M73" t="s">
        <v>94</v>
      </c>
      <c r="N73">
        <v>2</v>
      </c>
      <c r="O73" s="1">
        <v>44944.590069444443</v>
      </c>
      <c r="P73" s="1">
        <v>44944.62190972222</v>
      </c>
      <c r="Q73">
        <v>2625</v>
      </c>
      <c r="R73">
        <v>126</v>
      </c>
      <c r="S73" t="b">
        <v>0</v>
      </c>
      <c r="T73" t="s">
        <v>95</v>
      </c>
      <c r="U73" t="b">
        <v>0</v>
      </c>
      <c r="V73" t="s">
        <v>256</v>
      </c>
      <c r="W73" s="1">
        <v>44944.595381944448</v>
      </c>
      <c r="X73">
        <v>108</v>
      </c>
      <c r="Y73">
        <v>38</v>
      </c>
      <c r="Z73">
        <v>0</v>
      </c>
      <c r="AA73">
        <v>38</v>
      </c>
      <c r="AB73">
        <v>0</v>
      </c>
      <c r="AC73">
        <v>0</v>
      </c>
      <c r="AD73">
        <v>5</v>
      </c>
      <c r="AE73">
        <v>0</v>
      </c>
      <c r="AF73">
        <v>0</v>
      </c>
      <c r="AG73">
        <v>0</v>
      </c>
      <c r="AH73" t="s">
        <v>103</v>
      </c>
      <c r="AI73" s="1">
        <v>44944.62190972222</v>
      </c>
      <c r="AJ73">
        <v>18</v>
      </c>
      <c r="AK73">
        <v>0</v>
      </c>
      <c r="AL73">
        <v>0</v>
      </c>
      <c r="AM73">
        <v>0</v>
      </c>
      <c r="AN73">
        <v>38</v>
      </c>
      <c r="AO73">
        <v>0</v>
      </c>
      <c r="AP73">
        <v>5</v>
      </c>
      <c r="AQ73">
        <v>0</v>
      </c>
      <c r="AR73">
        <v>0</v>
      </c>
      <c r="AS73">
        <v>0</v>
      </c>
      <c r="AT73" t="s">
        <v>95</v>
      </c>
      <c r="AU73" t="s">
        <v>95</v>
      </c>
      <c r="AV73" t="s">
        <v>95</v>
      </c>
      <c r="AW73" t="s">
        <v>95</v>
      </c>
      <c r="AX73" t="s">
        <v>95</v>
      </c>
      <c r="AY73" t="s">
        <v>95</v>
      </c>
      <c r="AZ73" t="s">
        <v>95</v>
      </c>
      <c r="BA73" t="s">
        <v>95</v>
      </c>
      <c r="BB73" t="s">
        <v>95</v>
      </c>
      <c r="BC73" t="s">
        <v>95</v>
      </c>
      <c r="BD73" t="s">
        <v>95</v>
      </c>
      <c r="BE73" t="s">
        <v>95</v>
      </c>
      <c r="BF73" t="s">
        <v>236</v>
      </c>
      <c r="BG73">
        <v>45</v>
      </c>
      <c r="BH73" t="s">
        <v>99</v>
      </c>
    </row>
    <row r="74" spans="1:60">
      <c r="A74" t="s">
        <v>272</v>
      </c>
      <c r="B74" t="s">
        <v>87</v>
      </c>
      <c r="C74" t="s">
        <v>231</v>
      </c>
      <c r="D74" t="s">
        <v>89</v>
      </c>
      <c r="E74" s="2" t="str">
        <f>HYPERLINK("capsilon://?command=openfolder&amp;siteaddress=fidelity.emaiq-na2.net&amp;folderid=FX8FC73944-F28B-82EB-B18D-CC8F68FFCD1F","FX230113")</f>
        <v>FX230113</v>
      </c>
      <c r="F74" t="s">
        <v>19</v>
      </c>
      <c r="G74" t="s">
        <v>19</v>
      </c>
      <c r="H74" t="s">
        <v>90</v>
      </c>
      <c r="I74" t="s">
        <v>273</v>
      </c>
      <c r="J74">
        <v>46</v>
      </c>
      <c r="K74" t="s">
        <v>92</v>
      </c>
      <c r="L74" t="s">
        <v>93</v>
      </c>
      <c r="M74" t="s">
        <v>94</v>
      </c>
      <c r="N74">
        <v>2</v>
      </c>
      <c r="O74" s="1">
        <v>44944.590312499997</v>
      </c>
      <c r="P74" s="1">
        <v>44944.62599537037</v>
      </c>
      <c r="Q74">
        <v>2670</v>
      </c>
      <c r="R74">
        <v>413</v>
      </c>
      <c r="S74" t="b">
        <v>0</v>
      </c>
      <c r="T74" t="s">
        <v>95</v>
      </c>
      <c r="U74" t="b">
        <v>0</v>
      </c>
      <c r="V74" t="s">
        <v>256</v>
      </c>
      <c r="W74" s="1">
        <v>44944.596099537041</v>
      </c>
      <c r="X74">
        <v>61</v>
      </c>
      <c r="Y74">
        <v>41</v>
      </c>
      <c r="Z74">
        <v>0</v>
      </c>
      <c r="AA74">
        <v>41</v>
      </c>
      <c r="AB74">
        <v>0</v>
      </c>
      <c r="AC74">
        <v>0</v>
      </c>
      <c r="AD74">
        <v>5</v>
      </c>
      <c r="AE74">
        <v>0</v>
      </c>
      <c r="AF74">
        <v>0</v>
      </c>
      <c r="AG74">
        <v>0</v>
      </c>
      <c r="AH74" t="s">
        <v>103</v>
      </c>
      <c r="AI74" s="1">
        <v>44944.62599537037</v>
      </c>
      <c r="AJ74">
        <v>352</v>
      </c>
      <c r="AK74">
        <v>3</v>
      </c>
      <c r="AL74">
        <v>0</v>
      </c>
      <c r="AM74">
        <v>3</v>
      </c>
      <c r="AN74">
        <v>0</v>
      </c>
      <c r="AO74">
        <v>3</v>
      </c>
      <c r="AP74">
        <v>2</v>
      </c>
      <c r="AQ74">
        <v>0</v>
      </c>
      <c r="AR74">
        <v>0</v>
      </c>
      <c r="AS74">
        <v>0</v>
      </c>
      <c r="AT74" t="s">
        <v>95</v>
      </c>
      <c r="AU74" t="s">
        <v>95</v>
      </c>
      <c r="AV74" t="s">
        <v>95</v>
      </c>
      <c r="AW74" t="s">
        <v>95</v>
      </c>
      <c r="AX74" t="s">
        <v>95</v>
      </c>
      <c r="AY74" t="s">
        <v>95</v>
      </c>
      <c r="AZ74" t="s">
        <v>95</v>
      </c>
      <c r="BA74" t="s">
        <v>95</v>
      </c>
      <c r="BB74" t="s">
        <v>95</v>
      </c>
      <c r="BC74" t="s">
        <v>95</v>
      </c>
      <c r="BD74" t="s">
        <v>95</v>
      </c>
      <c r="BE74" t="s">
        <v>95</v>
      </c>
      <c r="BF74" t="s">
        <v>236</v>
      </c>
      <c r="BG74">
        <v>51</v>
      </c>
      <c r="BH74" t="s">
        <v>99</v>
      </c>
    </row>
    <row r="75" spans="1:60">
      <c r="A75" t="s">
        <v>274</v>
      </c>
      <c r="B75" t="s">
        <v>87</v>
      </c>
      <c r="C75" t="s">
        <v>231</v>
      </c>
      <c r="D75" t="s">
        <v>89</v>
      </c>
      <c r="E75" s="2" t="str">
        <f>HYPERLINK("capsilon://?command=openfolder&amp;siteaddress=fidelity.emaiq-na2.net&amp;folderid=FX8FC73944-F28B-82EB-B18D-CC8F68FFCD1F","FX230113")</f>
        <v>FX230113</v>
      </c>
      <c r="F75" t="s">
        <v>19</v>
      </c>
      <c r="G75" t="s">
        <v>19</v>
      </c>
      <c r="H75" t="s">
        <v>90</v>
      </c>
      <c r="I75" t="s">
        <v>275</v>
      </c>
      <c r="J75">
        <v>54</v>
      </c>
      <c r="K75" t="s">
        <v>92</v>
      </c>
      <c r="L75" t="s">
        <v>93</v>
      </c>
      <c r="M75" t="s">
        <v>94</v>
      </c>
      <c r="N75">
        <v>2</v>
      </c>
      <c r="O75" s="1">
        <v>44944.590416666666</v>
      </c>
      <c r="P75" s="1">
        <v>44944.627106481479</v>
      </c>
      <c r="Q75">
        <v>2994</v>
      </c>
      <c r="R75">
        <v>176</v>
      </c>
      <c r="S75" t="b">
        <v>0</v>
      </c>
      <c r="T75" t="s">
        <v>95</v>
      </c>
      <c r="U75" t="b">
        <v>0</v>
      </c>
      <c r="V75" t="s">
        <v>256</v>
      </c>
      <c r="W75" s="1">
        <v>44944.597037037034</v>
      </c>
      <c r="X75">
        <v>81</v>
      </c>
      <c r="Y75">
        <v>46</v>
      </c>
      <c r="Z75">
        <v>0</v>
      </c>
      <c r="AA75">
        <v>46</v>
      </c>
      <c r="AB75">
        <v>0</v>
      </c>
      <c r="AC75">
        <v>0</v>
      </c>
      <c r="AD75">
        <v>8</v>
      </c>
      <c r="AE75">
        <v>0</v>
      </c>
      <c r="AF75">
        <v>0</v>
      </c>
      <c r="AG75">
        <v>0</v>
      </c>
      <c r="AH75" t="s">
        <v>103</v>
      </c>
      <c r="AI75" s="1">
        <v>44944.627106481479</v>
      </c>
      <c r="AJ75">
        <v>95</v>
      </c>
      <c r="AK75">
        <v>3</v>
      </c>
      <c r="AL75">
        <v>0</v>
      </c>
      <c r="AM75">
        <v>3</v>
      </c>
      <c r="AN75">
        <v>0</v>
      </c>
      <c r="AO75">
        <v>3</v>
      </c>
      <c r="AP75">
        <v>5</v>
      </c>
      <c r="AQ75">
        <v>0</v>
      </c>
      <c r="AR75">
        <v>0</v>
      </c>
      <c r="AS75">
        <v>0</v>
      </c>
      <c r="AT75" t="s">
        <v>95</v>
      </c>
      <c r="AU75" t="s">
        <v>95</v>
      </c>
      <c r="AV75" t="s">
        <v>95</v>
      </c>
      <c r="AW75" t="s">
        <v>95</v>
      </c>
      <c r="AX75" t="s">
        <v>95</v>
      </c>
      <c r="AY75" t="s">
        <v>95</v>
      </c>
      <c r="AZ75" t="s">
        <v>95</v>
      </c>
      <c r="BA75" t="s">
        <v>95</v>
      </c>
      <c r="BB75" t="s">
        <v>95</v>
      </c>
      <c r="BC75" t="s">
        <v>95</v>
      </c>
      <c r="BD75" t="s">
        <v>95</v>
      </c>
      <c r="BE75" t="s">
        <v>95</v>
      </c>
      <c r="BF75" t="s">
        <v>236</v>
      </c>
      <c r="BG75">
        <v>52</v>
      </c>
      <c r="BH75" t="s">
        <v>99</v>
      </c>
    </row>
    <row r="76" spans="1:60">
      <c r="A76" t="s">
        <v>276</v>
      </c>
      <c r="B76" t="s">
        <v>87</v>
      </c>
      <c r="C76" t="s">
        <v>231</v>
      </c>
      <c r="D76" t="s">
        <v>89</v>
      </c>
      <c r="E76" s="2" t="str">
        <f>HYPERLINK("capsilon://?command=openfolder&amp;siteaddress=fidelity.emaiq-na2.net&amp;folderid=FX8FC73944-F28B-82EB-B18D-CC8F68FFCD1F","FX230113")</f>
        <v>FX230113</v>
      </c>
      <c r="F76" t="s">
        <v>19</v>
      </c>
      <c r="G76" t="s">
        <v>19</v>
      </c>
      <c r="H76" t="s">
        <v>90</v>
      </c>
      <c r="I76" t="s">
        <v>277</v>
      </c>
      <c r="J76">
        <v>54</v>
      </c>
      <c r="K76" t="s">
        <v>92</v>
      </c>
      <c r="L76" t="s">
        <v>93</v>
      </c>
      <c r="M76" t="s">
        <v>94</v>
      </c>
      <c r="N76">
        <v>2</v>
      </c>
      <c r="O76" s="1">
        <v>44944.590532407405</v>
      </c>
      <c r="P76" s="1">
        <v>44944.629965277774</v>
      </c>
      <c r="Q76">
        <v>3110</v>
      </c>
      <c r="R76">
        <v>297</v>
      </c>
      <c r="S76" t="b">
        <v>0</v>
      </c>
      <c r="T76" t="s">
        <v>95</v>
      </c>
      <c r="U76" t="b">
        <v>0</v>
      </c>
      <c r="V76" t="s">
        <v>256</v>
      </c>
      <c r="W76" s="1">
        <v>44944.597638888888</v>
      </c>
      <c r="X76">
        <v>51</v>
      </c>
      <c r="Y76">
        <v>46</v>
      </c>
      <c r="Z76">
        <v>0</v>
      </c>
      <c r="AA76">
        <v>46</v>
      </c>
      <c r="AB76">
        <v>0</v>
      </c>
      <c r="AC76">
        <v>0</v>
      </c>
      <c r="AD76">
        <v>8</v>
      </c>
      <c r="AE76">
        <v>0</v>
      </c>
      <c r="AF76">
        <v>0</v>
      </c>
      <c r="AG76">
        <v>0</v>
      </c>
      <c r="AH76" t="s">
        <v>103</v>
      </c>
      <c r="AI76" s="1">
        <v>44944.629965277774</v>
      </c>
      <c r="AJ76">
        <v>246</v>
      </c>
      <c r="AK76">
        <v>4</v>
      </c>
      <c r="AL76">
        <v>0</v>
      </c>
      <c r="AM76">
        <v>4</v>
      </c>
      <c r="AN76">
        <v>0</v>
      </c>
      <c r="AO76">
        <v>4</v>
      </c>
      <c r="AP76">
        <v>4</v>
      </c>
      <c r="AQ76">
        <v>0</v>
      </c>
      <c r="AR76">
        <v>0</v>
      </c>
      <c r="AS76">
        <v>0</v>
      </c>
      <c r="AT76" t="s">
        <v>95</v>
      </c>
      <c r="AU76" t="s">
        <v>95</v>
      </c>
      <c r="AV76" t="s">
        <v>95</v>
      </c>
      <c r="AW76" t="s">
        <v>95</v>
      </c>
      <c r="AX76" t="s">
        <v>95</v>
      </c>
      <c r="AY76" t="s">
        <v>95</v>
      </c>
      <c r="AZ76" t="s">
        <v>95</v>
      </c>
      <c r="BA76" t="s">
        <v>95</v>
      </c>
      <c r="BB76" t="s">
        <v>95</v>
      </c>
      <c r="BC76" t="s">
        <v>95</v>
      </c>
      <c r="BD76" t="s">
        <v>95</v>
      </c>
      <c r="BE76" t="s">
        <v>95</v>
      </c>
      <c r="BF76" t="s">
        <v>236</v>
      </c>
      <c r="BG76">
        <v>56</v>
      </c>
      <c r="BH76" t="s">
        <v>99</v>
      </c>
    </row>
    <row r="77" spans="1:60">
      <c r="A77" t="s">
        <v>278</v>
      </c>
      <c r="B77" t="s">
        <v>87</v>
      </c>
      <c r="C77" t="s">
        <v>231</v>
      </c>
      <c r="D77" t="s">
        <v>89</v>
      </c>
      <c r="E77" s="2" t="str">
        <f>HYPERLINK("capsilon://?command=openfolder&amp;siteaddress=fidelity.emaiq-na2.net&amp;folderid=FX8FC73944-F28B-82EB-B18D-CC8F68FFCD1F","FX230113")</f>
        <v>FX230113</v>
      </c>
      <c r="F77" t="s">
        <v>19</v>
      </c>
      <c r="G77" t="s">
        <v>19</v>
      </c>
      <c r="H77" t="s">
        <v>90</v>
      </c>
      <c r="I77" t="s">
        <v>279</v>
      </c>
      <c r="J77">
        <v>54</v>
      </c>
      <c r="K77" t="s">
        <v>92</v>
      </c>
      <c r="L77" t="s">
        <v>93</v>
      </c>
      <c r="M77" t="s">
        <v>94</v>
      </c>
      <c r="N77">
        <v>2</v>
      </c>
      <c r="O77" s="1">
        <v>44944.59070601852</v>
      </c>
      <c r="P77" s="1">
        <v>44944.631203703706</v>
      </c>
      <c r="Q77">
        <v>3334</v>
      </c>
      <c r="R77">
        <v>165</v>
      </c>
      <c r="S77" t="b">
        <v>0</v>
      </c>
      <c r="T77" t="s">
        <v>95</v>
      </c>
      <c r="U77" t="b">
        <v>0</v>
      </c>
      <c r="V77" t="s">
        <v>256</v>
      </c>
      <c r="W77" s="1">
        <v>44944.598333333335</v>
      </c>
      <c r="X77">
        <v>59</v>
      </c>
      <c r="Y77">
        <v>46</v>
      </c>
      <c r="Z77">
        <v>0</v>
      </c>
      <c r="AA77">
        <v>46</v>
      </c>
      <c r="AB77">
        <v>0</v>
      </c>
      <c r="AC77">
        <v>0</v>
      </c>
      <c r="AD77">
        <v>8</v>
      </c>
      <c r="AE77">
        <v>0</v>
      </c>
      <c r="AF77">
        <v>0</v>
      </c>
      <c r="AG77">
        <v>0</v>
      </c>
      <c r="AH77" t="s">
        <v>103</v>
      </c>
      <c r="AI77" s="1">
        <v>44944.631203703706</v>
      </c>
      <c r="AJ77">
        <v>106</v>
      </c>
      <c r="AK77">
        <v>3</v>
      </c>
      <c r="AL77">
        <v>0</v>
      </c>
      <c r="AM77">
        <v>3</v>
      </c>
      <c r="AN77">
        <v>0</v>
      </c>
      <c r="AO77">
        <v>3</v>
      </c>
      <c r="AP77">
        <v>5</v>
      </c>
      <c r="AQ77">
        <v>0</v>
      </c>
      <c r="AR77">
        <v>0</v>
      </c>
      <c r="AS77">
        <v>0</v>
      </c>
      <c r="AT77" t="s">
        <v>95</v>
      </c>
      <c r="AU77" t="s">
        <v>95</v>
      </c>
      <c r="AV77" t="s">
        <v>95</v>
      </c>
      <c r="AW77" t="s">
        <v>95</v>
      </c>
      <c r="AX77" t="s">
        <v>95</v>
      </c>
      <c r="AY77" t="s">
        <v>95</v>
      </c>
      <c r="AZ77" t="s">
        <v>95</v>
      </c>
      <c r="BA77" t="s">
        <v>95</v>
      </c>
      <c r="BB77" t="s">
        <v>95</v>
      </c>
      <c r="BC77" t="s">
        <v>95</v>
      </c>
      <c r="BD77" t="s">
        <v>95</v>
      </c>
      <c r="BE77" t="s">
        <v>95</v>
      </c>
      <c r="BF77" t="s">
        <v>236</v>
      </c>
      <c r="BG77">
        <v>58</v>
      </c>
      <c r="BH77" t="s">
        <v>99</v>
      </c>
    </row>
    <row r="78" spans="1:60">
      <c r="A78" t="s">
        <v>280</v>
      </c>
      <c r="B78" t="s">
        <v>87</v>
      </c>
      <c r="C78" t="s">
        <v>231</v>
      </c>
      <c r="D78" t="s">
        <v>89</v>
      </c>
      <c r="E78" s="2" t="str">
        <f>HYPERLINK("capsilon://?command=openfolder&amp;siteaddress=fidelity.emaiq-na2.net&amp;folderid=FX8FC73944-F28B-82EB-B18D-CC8F68FFCD1F","FX230113")</f>
        <v>FX230113</v>
      </c>
      <c r="F78" t="s">
        <v>19</v>
      </c>
      <c r="G78" t="s">
        <v>19</v>
      </c>
      <c r="H78" t="s">
        <v>90</v>
      </c>
      <c r="I78" t="s">
        <v>281</v>
      </c>
      <c r="J78">
        <v>54</v>
      </c>
      <c r="K78" t="s">
        <v>92</v>
      </c>
      <c r="L78" t="s">
        <v>93</v>
      </c>
      <c r="M78" t="s">
        <v>94</v>
      </c>
      <c r="N78">
        <v>2</v>
      </c>
      <c r="O78" s="1">
        <v>44944.590925925928</v>
      </c>
      <c r="P78" s="1">
        <v>44944.632708333331</v>
      </c>
      <c r="Q78">
        <v>3422</v>
      </c>
      <c r="R78">
        <v>188</v>
      </c>
      <c r="S78" t="b">
        <v>0</v>
      </c>
      <c r="T78" t="s">
        <v>95</v>
      </c>
      <c r="U78" t="b">
        <v>0</v>
      </c>
      <c r="V78" t="s">
        <v>256</v>
      </c>
      <c r="W78" s="1">
        <v>44944.599027777775</v>
      </c>
      <c r="X78">
        <v>59</v>
      </c>
      <c r="Y78">
        <v>46</v>
      </c>
      <c r="Z78">
        <v>0</v>
      </c>
      <c r="AA78">
        <v>46</v>
      </c>
      <c r="AB78">
        <v>0</v>
      </c>
      <c r="AC78">
        <v>0</v>
      </c>
      <c r="AD78">
        <v>8</v>
      </c>
      <c r="AE78">
        <v>0</v>
      </c>
      <c r="AF78">
        <v>0</v>
      </c>
      <c r="AG78">
        <v>0</v>
      </c>
      <c r="AH78" t="s">
        <v>103</v>
      </c>
      <c r="AI78" s="1">
        <v>44944.632708333331</v>
      </c>
      <c r="AJ78">
        <v>129</v>
      </c>
      <c r="AK78">
        <v>3</v>
      </c>
      <c r="AL78">
        <v>0</v>
      </c>
      <c r="AM78">
        <v>3</v>
      </c>
      <c r="AN78">
        <v>0</v>
      </c>
      <c r="AO78">
        <v>3</v>
      </c>
      <c r="AP78">
        <v>5</v>
      </c>
      <c r="AQ78">
        <v>0</v>
      </c>
      <c r="AR78">
        <v>0</v>
      </c>
      <c r="AS78">
        <v>0</v>
      </c>
      <c r="AT78" t="s">
        <v>95</v>
      </c>
      <c r="AU78" t="s">
        <v>95</v>
      </c>
      <c r="AV78" t="s">
        <v>95</v>
      </c>
      <c r="AW78" t="s">
        <v>95</v>
      </c>
      <c r="AX78" t="s">
        <v>95</v>
      </c>
      <c r="AY78" t="s">
        <v>95</v>
      </c>
      <c r="AZ78" t="s">
        <v>95</v>
      </c>
      <c r="BA78" t="s">
        <v>95</v>
      </c>
      <c r="BB78" t="s">
        <v>95</v>
      </c>
      <c r="BC78" t="s">
        <v>95</v>
      </c>
      <c r="BD78" t="s">
        <v>95</v>
      </c>
      <c r="BE78" t="s">
        <v>95</v>
      </c>
      <c r="BF78" t="s">
        <v>236</v>
      </c>
      <c r="BG78">
        <v>60</v>
      </c>
      <c r="BH78" t="s">
        <v>99</v>
      </c>
    </row>
    <row r="79" spans="1:60">
      <c r="A79" t="s">
        <v>282</v>
      </c>
      <c r="B79" t="s">
        <v>87</v>
      </c>
      <c r="C79" t="s">
        <v>283</v>
      </c>
      <c r="D79" t="s">
        <v>89</v>
      </c>
      <c r="E79" s="2" t="str">
        <f>HYPERLINK("capsilon://?command=openfolder&amp;siteaddress=fidelity.emaiq-na2.net&amp;folderid=FX56558A9E-D10B-AF6D-8C70-D5BD9CF7E1B2","FX230112")</f>
        <v>FX230112</v>
      </c>
      <c r="F79" t="s">
        <v>19</v>
      </c>
      <c r="G79" t="s">
        <v>19</v>
      </c>
      <c r="H79" t="s">
        <v>90</v>
      </c>
      <c r="I79" t="s">
        <v>284</v>
      </c>
      <c r="J79">
        <v>28</v>
      </c>
      <c r="K79" t="s">
        <v>92</v>
      </c>
      <c r="L79" t="s">
        <v>93</v>
      </c>
      <c r="M79" t="s">
        <v>94</v>
      </c>
      <c r="N79">
        <v>2</v>
      </c>
      <c r="O79" s="1">
        <v>44944.59101851852</v>
      </c>
      <c r="P79" s="1">
        <v>44944.633692129632</v>
      </c>
      <c r="Q79">
        <v>3441</v>
      </c>
      <c r="R79">
        <v>246</v>
      </c>
      <c r="S79" t="b">
        <v>0</v>
      </c>
      <c r="T79" t="s">
        <v>95</v>
      </c>
      <c r="U79" t="b">
        <v>0</v>
      </c>
      <c r="V79" t="s">
        <v>256</v>
      </c>
      <c r="W79" s="1">
        <v>44944.600914351853</v>
      </c>
      <c r="X79">
        <v>162</v>
      </c>
      <c r="Y79">
        <v>21</v>
      </c>
      <c r="Z79">
        <v>0</v>
      </c>
      <c r="AA79">
        <v>21</v>
      </c>
      <c r="AB79">
        <v>0</v>
      </c>
      <c r="AC79">
        <v>10</v>
      </c>
      <c r="AD79">
        <v>7</v>
      </c>
      <c r="AE79">
        <v>0</v>
      </c>
      <c r="AF79">
        <v>0</v>
      </c>
      <c r="AG79">
        <v>0</v>
      </c>
      <c r="AH79" t="s">
        <v>103</v>
      </c>
      <c r="AI79" s="1">
        <v>44944.633692129632</v>
      </c>
      <c r="AJ79">
        <v>84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7</v>
      </c>
      <c r="AQ79">
        <v>0</v>
      </c>
      <c r="AR79">
        <v>0</v>
      </c>
      <c r="AS79">
        <v>0</v>
      </c>
      <c r="AT79" t="s">
        <v>95</v>
      </c>
      <c r="AU79" t="s">
        <v>95</v>
      </c>
      <c r="AV79" t="s">
        <v>95</v>
      </c>
      <c r="AW79" t="s">
        <v>95</v>
      </c>
      <c r="AX79" t="s">
        <v>95</v>
      </c>
      <c r="AY79" t="s">
        <v>95</v>
      </c>
      <c r="AZ79" t="s">
        <v>95</v>
      </c>
      <c r="BA79" t="s">
        <v>95</v>
      </c>
      <c r="BB79" t="s">
        <v>95</v>
      </c>
      <c r="BC79" t="s">
        <v>95</v>
      </c>
      <c r="BD79" t="s">
        <v>95</v>
      </c>
      <c r="BE79" t="s">
        <v>95</v>
      </c>
      <c r="BF79" t="s">
        <v>236</v>
      </c>
      <c r="BG79">
        <v>61</v>
      </c>
      <c r="BH79" t="s">
        <v>99</v>
      </c>
    </row>
    <row r="80" spans="1:60">
      <c r="A80" t="s">
        <v>285</v>
      </c>
      <c r="B80" t="s">
        <v>87</v>
      </c>
      <c r="C80" t="s">
        <v>231</v>
      </c>
      <c r="D80" t="s">
        <v>89</v>
      </c>
      <c r="E80" s="2" t="str">
        <f>HYPERLINK("capsilon://?command=openfolder&amp;siteaddress=fidelity.emaiq-na2.net&amp;folderid=FX8FC73944-F28B-82EB-B18D-CC8F68FFCD1F","FX230113")</f>
        <v>FX230113</v>
      </c>
      <c r="F80" t="s">
        <v>19</v>
      </c>
      <c r="G80" t="s">
        <v>19</v>
      </c>
      <c r="H80" t="s">
        <v>90</v>
      </c>
      <c r="I80" t="s">
        <v>286</v>
      </c>
      <c r="J80">
        <v>28</v>
      </c>
      <c r="K80" t="s">
        <v>92</v>
      </c>
      <c r="L80" t="s">
        <v>93</v>
      </c>
      <c r="M80" t="s">
        <v>94</v>
      </c>
      <c r="N80">
        <v>1</v>
      </c>
      <c r="O80" s="1">
        <v>44944.591331018521</v>
      </c>
      <c r="P80" s="1">
        <v>44944.601168981484</v>
      </c>
      <c r="Q80">
        <v>829</v>
      </c>
      <c r="R80">
        <v>21</v>
      </c>
      <c r="S80" t="b">
        <v>0</v>
      </c>
      <c r="T80" t="s">
        <v>95</v>
      </c>
      <c r="U80" t="b">
        <v>0</v>
      </c>
      <c r="V80" t="s">
        <v>256</v>
      </c>
      <c r="W80" s="1">
        <v>44944.601168981484</v>
      </c>
      <c r="X80">
        <v>21</v>
      </c>
      <c r="Y80">
        <v>0</v>
      </c>
      <c r="Z80">
        <v>0</v>
      </c>
      <c r="AA80">
        <v>0</v>
      </c>
      <c r="AB80">
        <v>0</v>
      </c>
      <c r="AC80">
        <v>0</v>
      </c>
      <c r="AD80">
        <v>28</v>
      </c>
      <c r="AE80">
        <v>21</v>
      </c>
      <c r="AF80">
        <v>0</v>
      </c>
      <c r="AG80">
        <v>1</v>
      </c>
      <c r="AH80" t="s">
        <v>95</v>
      </c>
      <c r="AI80" t="s">
        <v>95</v>
      </c>
      <c r="AJ80" t="s">
        <v>95</v>
      </c>
      <c r="AK80" t="s">
        <v>95</v>
      </c>
      <c r="AL80" t="s">
        <v>95</v>
      </c>
      <c r="AM80" t="s">
        <v>95</v>
      </c>
      <c r="AN80" t="s">
        <v>95</v>
      </c>
      <c r="AO80" t="s">
        <v>95</v>
      </c>
      <c r="AP80" t="s">
        <v>95</v>
      </c>
      <c r="AQ80" t="s">
        <v>95</v>
      </c>
      <c r="AR80" t="s">
        <v>95</v>
      </c>
      <c r="AS80" t="s">
        <v>95</v>
      </c>
      <c r="AT80" t="s">
        <v>95</v>
      </c>
      <c r="AU80" t="s">
        <v>95</v>
      </c>
      <c r="AV80" t="s">
        <v>95</v>
      </c>
      <c r="AW80" t="s">
        <v>95</v>
      </c>
      <c r="AX80" t="s">
        <v>95</v>
      </c>
      <c r="AY80" t="s">
        <v>95</v>
      </c>
      <c r="AZ80" t="s">
        <v>95</v>
      </c>
      <c r="BA80" t="s">
        <v>95</v>
      </c>
      <c r="BB80" t="s">
        <v>95</v>
      </c>
      <c r="BC80" t="s">
        <v>95</v>
      </c>
      <c r="BD80" t="s">
        <v>95</v>
      </c>
      <c r="BE80" t="s">
        <v>95</v>
      </c>
      <c r="BF80" t="s">
        <v>236</v>
      </c>
      <c r="BG80">
        <v>14</v>
      </c>
      <c r="BH80" t="s">
        <v>99</v>
      </c>
    </row>
    <row r="81" spans="1:60">
      <c r="A81" t="s">
        <v>287</v>
      </c>
      <c r="B81" t="s">
        <v>87</v>
      </c>
      <c r="C81" t="s">
        <v>215</v>
      </c>
      <c r="D81" t="s">
        <v>89</v>
      </c>
      <c r="E81" s="2" t="str">
        <f>HYPERLINK("capsilon://?command=openfolder&amp;siteaddress=fidelity.emaiq-na2.net&amp;folderid=FXECBAB6DF-F5F4-1051-52A9-026F66CEB6B0","FX221245")</f>
        <v>FX221245</v>
      </c>
      <c r="F81" t="s">
        <v>19</v>
      </c>
      <c r="G81" t="s">
        <v>19</v>
      </c>
      <c r="H81" t="s">
        <v>90</v>
      </c>
      <c r="I81" t="s">
        <v>288</v>
      </c>
      <c r="J81">
        <v>28</v>
      </c>
      <c r="K81" t="s">
        <v>92</v>
      </c>
      <c r="L81" t="s">
        <v>93</v>
      </c>
      <c r="M81" t="s">
        <v>94</v>
      </c>
      <c r="N81">
        <v>2</v>
      </c>
      <c r="O81" s="1">
        <v>44929.715358796297</v>
      </c>
      <c r="P81" s="1">
        <v>44929.755277777775</v>
      </c>
      <c r="Q81">
        <v>3248</v>
      </c>
      <c r="R81">
        <v>201</v>
      </c>
      <c r="S81" t="b">
        <v>0</v>
      </c>
      <c r="T81" t="s">
        <v>95</v>
      </c>
      <c r="U81" t="b">
        <v>0</v>
      </c>
      <c r="V81" t="s">
        <v>96</v>
      </c>
      <c r="W81" s="1">
        <v>44929.739722222221</v>
      </c>
      <c r="X81">
        <v>114</v>
      </c>
      <c r="Y81">
        <v>21</v>
      </c>
      <c r="Z81">
        <v>0</v>
      </c>
      <c r="AA81">
        <v>21</v>
      </c>
      <c r="AB81">
        <v>0</v>
      </c>
      <c r="AC81">
        <v>1</v>
      </c>
      <c r="AD81">
        <v>7</v>
      </c>
      <c r="AE81">
        <v>0</v>
      </c>
      <c r="AF81">
        <v>0</v>
      </c>
      <c r="AG81">
        <v>0</v>
      </c>
      <c r="AH81" t="s">
        <v>97</v>
      </c>
      <c r="AI81" s="1">
        <v>44929.755277777775</v>
      </c>
      <c r="AJ81">
        <v>75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7</v>
      </c>
      <c r="AQ81">
        <v>0</v>
      </c>
      <c r="AR81">
        <v>0</v>
      </c>
      <c r="AS81">
        <v>0</v>
      </c>
      <c r="AT81" t="s">
        <v>95</v>
      </c>
      <c r="AU81" t="s">
        <v>95</v>
      </c>
      <c r="AV81" t="s">
        <v>95</v>
      </c>
      <c r="AW81" t="s">
        <v>95</v>
      </c>
      <c r="AX81" t="s">
        <v>95</v>
      </c>
      <c r="AY81" t="s">
        <v>95</v>
      </c>
      <c r="AZ81" t="s">
        <v>95</v>
      </c>
      <c r="BA81" t="s">
        <v>95</v>
      </c>
      <c r="BB81" t="s">
        <v>95</v>
      </c>
      <c r="BC81" t="s">
        <v>95</v>
      </c>
      <c r="BD81" t="s">
        <v>95</v>
      </c>
      <c r="BE81" t="s">
        <v>95</v>
      </c>
      <c r="BF81" t="s">
        <v>98</v>
      </c>
      <c r="BG81">
        <v>57</v>
      </c>
      <c r="BH81" t="s">
        <v>99</v>
      </c>
    </row>
    <row r="82" spans="1:60">
      <c r="A82" t="s">
        <v>289</v>
      </c>
      <c r="B82" t="s">
        <v>87</v>
      </c>
      <c r="C82" t="s">
        <v>231</v>
      </c>
      <c r="D82" t="s">
        <v>89</v>
      </c>
      <c r="E82" s="2" t="str">
        <f>HYPERLINK("capsilon://?command=openfolder&amp;siteaddress=fidelity.emaiq-na2.net&amp;folderid=FX8FC73944-F28B-82EB-B18D-CC8F68FFCD1F","FX230113")</f>
        <v>FX230113</v>
      </c>
      <c r="F82" t="s">
        <v>19</v>
      </c>
      <c r="G82" t="s">
        <v>19</v>
      </c>
      <c r="H82" t="s">
        <v>90</v>
      </c>
      <c r="I82" t="s">
        <v>290</v>
      </c>
      <c r="J82">
        <v>28</v>
      </c>
      <c r="K82" t="s">
        <v>92</v>
      </c>
      <c r="L82" t="s">
        <v>93</v>
      </c>
      <c r="M82" t="s">
        <v>94</v>
      </c>
      <c r="N82">
        <v>1</v>
      </c>
      <c r="O82" s="1">
        <v>44944.591678240744</v>
      </c>
      <c r="P82" s="1">
        <v>44944.601400462961</v>
      </c>
      <c r="Q82">
        <v>821</v>
      </c>
      <c r="R82">
        <v>19</v>
      </c>
      <c r="S82" t="b">
        <v>0</v>
      </c>
      <c r="T82" t="s">
        <v>95</v>
      </c>
      <c r="U82" t="b">
        <v>0</v>
      </c>
      <c r="V82" t="s">
        <v>256</v>
      </c>
      <c r="W82" s="1">
        <v>44944.601400462961</v>
      </c>
      <c r="X82">
        <v>19</v>
      </c>
      <c r="Y82">
        <v>0</v>
      </c>
      <c r="Z82">
        <v>0</v>
      </c>
      <c r="AA82">
        <v>0</v>
      </c>
      <c r="AB82">
        <v>0</v>
      </c>
      <c r="AC82">
        <v>0</v>
      </c>
      <c r="AD82">
        <v>28</v>
      </c>
      <c r="AE82">
        <v>21</v>
      </c>
      <c r="AF82">
        <v>0</v>
      </c>
      <c r="AG82">
        <v>1</v>
      </c>
      <c r="AH82" t="s">
        <v>95</v>
      </c>
      <c r="AI82" t="s">
        <v>95</v>
      </c>
      <c r="AJ82" t="s">
        <v>95</v>
      </c>
      <c r="AK82" t="s">
        <v>95</v>
      </c>
      <c r="AL82" t="s">
        <v>95</v>
      </c>
      <c r="AM82" t="s">
        <v>95</v>
      </c>
      <c r="AN82" t="s">
        <v>95</v>
      </c>
      <c r="AO82" t="s">
        <v>95</v>
      </c>
      <c r="AP82" t="s">
        <v>95</v>
      </c>
      <c r="AQ82" t="s">
        <v>95</v>
      </c>
      <c r="AR82" t="s">
        <v>95</v>
      </c>
      <c r="AS82" t="s">
        <v>95</v>
      </c>
      <c r="AT82" t="s">
        <v>95</v>
      </c>
      <c r="AU82" t="s">
        <v>95</v>
      </c>
      <c r="AV82" t="s">
        <v>95</v>
      </c>
      <c r="AW82" t="s">
        <v>95</v>
      </c>
      <c r="AX82" t="s">
        <v>95</v>
      </c>
      <c r="AY82" t="s">
        <v>95</v>
      </c>
      <c r="AZ82" t="s">
        <v>95</v>
      </c>
      <c r="BA82" t="s">
        <v>95</v>
      </c>
      <c r="BB82" t="s">
        <v>95</v>
      </c>
      <c r="BC82" t="s">
        <v>95</v>
      </c>
      <c r="BD82" t="s">
        <v>95</v>
      </c>
      <c r="BE82" t="s">
        <v>95</v>
      </c>
      <c r="BF82" t="s">
        <v>236</v>
      </c>
      <c r="BG82">
        <v>14</v>
      </c>
      <c r="BH82" t="s">
        <v>99</v>
      </c>
    </row>
    <row r="83" spans="1:60">
      <c r="A83" t="s">
        <v>291</v>
      </c>
      <c r="B83" t="s">
        <v>87</v>
      </c>
      <c r="C83" t="s">
        <v>231</v>
      </c>
      <c r="D83" t="s">
        <v>89</v>
      </c>
      <c r="E83" s="2" t="str">
        <f>HYPERLINK("capsilon://?command=openfolder&amp;siteaddress=fidelity.emaiq-na2.net&amp;folderid=FX8FC73944-F28B-82EB-B18D-CC8F68FFCD1F","FX230113")</f>
        <v>FX230113</v>
      </c>
      <c r="F83" t="s">
        <v>19</v>
      </c>
      <c r="G83" t="s">
        <v>19</v>
      </c>
      <c r="H83" t="s">
        <v>90</v>
      </c>
      <c r="I83" t="s">
        <v>292</v>
      </c>
      <c r="J83">
        <v>28</v>
      </c>
      <c r="K83" t="s">
        <v>92</v>
      </c>
      <c r="L83" t="s">
        <v>93</v>
      </c>
      <c r="M83" t="s">
        <v>94</v>
      </c>
      <c r="N83">
        <v>1</v>
      </c>
      <c r="O83" s="1">
        <v>44944.591736111113</v>
      </c>
      <c r="P83" s="1">
        <v>44944.601620370369</v>
      </c>
      <c r="Q83">
        <v>836</v>
      </c>
      <c r="R83">
        <v>18</v>
      </c>
      <c r="S83" t="b">
        <v>0</v>
      </c>
      <c r="T83" t="s">
        <v>95</v>
      </c>
      <c r="U83" t="b">
        <v>0</v>
      </c>
      <c r="V83" t="s">
        <v>256</v>
      </c>
      <c r="W83" s="1">
        <v>44944.601620370369</v>
      </c>
      <c r="X83">
        <v>18</v>
      </c>
      <c r="Y83">
        <v>0</v>
      </c>
      <c r="Z83">
        <v>0</v>
      </c>
      <c r="AA83">
        <v>0</v>
      </c>
      <c r="AB83">
        <v>0</v>
      </c>
      <c r="AC83">
        <v>0</v>
      </c>
      <c r="AD83">
        <v>28</v>
      </c>
      <c r="AE83">
        <v>21</v>
      </c>
      <c r="AF83">
        <v>0</v>
      </c>
      <c r="AG83">
        <v>1</v>
      </c>
      <c r="AH83" t="s">
        <v>95</v>
      </c>
      <c r="AI83" t="s">
        <v>95</v>
      </c>
      <c r="AJ83" t="s">
        <v>95</v>
      </c>
      <c r="AK83" t="s">
        <v>95</v>
      </c>
      <c r="AL83" t="s">
        <v>95</v>
      </c>
      <c r="AM83" t="s">
        <v>95</v>
      </c>
      <c r="AN83" t="s">
        <v>95</v>
      </c>
      <c r="AO83" t="s">
        <v>95</v>
      </c>
      <c r="AP83" t="s">
        <v>95</v>
      </c>
      <c r="AQ83" t="s">
        <v>95</v>
      </c>
      <c r="AR83" t="s">
        <v>95</v>
      </c>
      <c r="AS83" t="s">
        <v>95</v>
      </c>
      <c r="AT83" t="s">
        <v>95</v>
      </c>
      <c r="AU83" t="s">
        <v>95</v>
      </c>
      <c r="AV83" t="s">
        <v>95</v>
      </c>
      <c r="AW83" t="s">
        <v>95</v>
      </c>
      <c r="AX83" t="s">
        <v>95</v>
      </c>
      <c r="AY83" t="s">
        <v>95</v>
      </c>
      <c r="AZ83" t="s">
        <v>95</v>
      </c>
      <c r="BA83" t="s">
        <v>95</v>
      </c>
      <c r="BB83" t="s">
        <v>95</v>
      </c>
      <c r="BC83" t="s">
        <v>95</v>
      </c>
      <c r="BD83" t="s">
        <v>95</v>
      </c>
      <c r="BE83" t="s">
        <v>95</v>
      </c>
      <c r="BF83" t="s">
        <v>236</v>
      </c>
      <c r="BG83">
        <v>14</v>
      </c>
      <c r="BH83" t="s">
        <v>99</v>
      </c>
    </row>
    <row r="84" spans="1:60">
      <c r="A84" t="s">
        <v>293</v>
      </c>
      <c r="B84" t="s">
        <v>87</v>
      </c>
      <c r="C84" t="s">
        <v>231</v>
      </c>
      <c r="D84" t="s">
        <v>89</v>
      </c>
      <c r="E84" s="2" t="str">
        <f>HYPERLINK("capsilon://?command=openfolder&amp;siteaddress=fidelity.emaiq-na2.net&amp;folderid=FX8FC73944-F28B-82EB-B18D-CC8F68FFCD1F","FX230113")</f>
        <v>FX230113</v>
      </c>
      <c r="F84" t="s">
        <v>19</v>
      </c>
      <c r="G84" t="s">
        <v>19</v>
      </c>
      <c r="H84" t="s">
        <v>90</v>
      </c>
      <c r="I84" t="s">
        <v>294</v>
      </c>
      <c r="J84">
        <v>28</v>
      </c>
      <c r="K84" t="s">
        <v>92</v>
      </c>
      <c r="L84" t="s">
        <v>93</v>
      </c>
      <c r="M84" t="s">
        <v>94</v>
      </c>
      <c r="N84">
        <v>1</v>
      </c>
      <c r="O84" s="1">
        <v>44944.593043981484</v>
      </c>
      <c r="P84" s="1">
        <v>44944.601863425924</v>
      </c>
      <c r="Q84">
        <v>741</v>
      </c>
      <c r="R84">
        <v>21</v>
      </c>
      <c r="S84" t="b">
        <v>0</v>
      </c>
      <c r="T84" t="s">
        <v>95</v>
      </c>
      <c r="U84" t="b">
        <v>0</v>
      </c>
      <c r="V84" t="s">
        <v>256</v>
      </c>
      <c r="W84" s="1">
        <v>44944.601863425924</v>
      </c>
      <c r="X84">
        <v>21</v>
      </c>
      <c r="Y84">
        <v>0</v>
      </c>
      <c r="Z84">
        <v>0</v>
      </c>
      <c r="AA84">
        <v>0</v>
      </c>
      <c r="AB84">
        <v>0</v>
      </c>
      <c r="AC84">
        <v>0</v>
      </c>
      <c r="AD84">
        <v>28</v>
      </c>
      <c r="AE84">
        <v>21</v>
      </c>
      <c r="AF84">
        <v>0</v>
      </c>
      <c r="AG84">
        <v>1</v>
      </c>
      <c r="AH84" t="s">
        <v>95</v>
      </c>
      <c r="AI84" t="s">
        <v>95</v>
      </c>
      <c r="AJ84" t="s">
        <v>95</v>
      </c>
      <c r="AK84" t="s">
        <v>95</v>
      </c>
      <c r="AL84" t="s">
        <v>95</v>
      </c>
      <c r="AM84" t="s">
        <v>95</v>
      </c>
      <c r="AN84" t="s">
        <v>95</v>
      </c>
      <c r="AO84" t="s">
        <v>95</v>
      </c>
      <c r="AP84" t="s">
        <v>95</v>
      </c>
      <c r="AQ84" t="s">
        <v>95</v>
      </c>
      <c r="AR84" t="s">
        <v>95</v>
      </c>
      <c r="AS84" t="s">
        <v>95</v>
      </c>
      <c r="AT84" t="s">
        <v>95</v>
      </c>
      <c r="AU84" t="s">
        <v>95</v>
      </c>
      <c r="AV84" t="s">
        <v>95</v>
      </c>
      <c r="AW84" t="s">
        <v>95</v>
      </c>
      <c r="AX84" t="s">
        <v>95</v>
      </c>
      <c r="AY84" t="s">
        <v>95</v>
      </c>
      <c r="AZ84" t="s">
        <v>95</v>
      </c>
      <c r="BA84" t="s">
        <v>95</v>
      </c>
      <c r="BB84" t="s">
        <v>95</v>
      </c>
      <c r="BC84" t="s">
        <v>95</v>
      </c>
      <c r="BD84" t="s">
        <v>95</v>
      </c>
      <c r="BE84" t="s">
        <v>95</v>
      </c>
      <c r="BF84" t="s">
        <v>236</v>
      </c>
      <c r="BG84">
        <v>12</v>
      </c>
      <c r="BH84" t="s">
        <v>99</v>
      </c>
    </row>
    <row r="85" spans="1:60">
      <c r="A85" t="s">
        <v>295</v>
      </c>
      <c r="B85" t="s">
        <v>87</v>
      </c>
      <c r="C85" t="s">
        <v>231</v>
      </c>
      <c r="D85" t="s">
        <v>89</v>
      </c>
      <c r="E85" s="2" t="str">
        <f>HYPERLINK("capsilon://?command=openfolder&amp;siteaddress=fidelity.emaiq-na2.net&amp;folderid=FX8FC73944-F28B-82EB-B18D-CC8F68FFCD1F","FX230113")</f>
        <v>FX230113</v>
      </c>
      <c r="F85" t="s">
        <v>19</v>
      </c>
      <c r="G85" t="s">
        <v>19</v>
      </c>
      <c r="H85" t="s">
        <v>90</v>
      </c>
      <c r="I85" t="s">
        <v>296</v>
      </c>
      <c r="J85">
        <v>28</v>
      </c>
      <c r="K85" t="s">
        <v>92</v>
      </c>
      <c r="L85" t="s">
        <v>93</v>
      </c>
      <c r="M85" t="s">
        <v>94</v>
      </c>
      <c r="N85">
        <v>1</v>
      </c>
      <c r="O85" s="1">
        <v>44944.594456018516</v>
      </c>
      <c r="P85" s="1">
        <v>44944.602094907408</v>
      </c>
      <c r="Q85">
        <v>641</v>
      </c>
      <c r="R85">
        <v>19</v>
      </c>
      <c r="S85" t="b">
        <v>0</v>
      </c>
      <c r="T85" t="s">
        <v>95</v>
      </c>
      <c r="U85" t="b">
        <v>0</v>
      </c>
      <c r="V85" t="s">
        <v>256</v>
      </c>
      <c r="W85" s="1">
        <v>44944.602094907408</v>
      </c>
      <c r="X85">
        <v>19</v>
      </c>
      <c r="Y85">
        <v>0</v>
      </c>
      <c r="Z85">
        <v>0</v>
      </c>
      <c r="AA85">
        <v>0</v>
      </c>
      <c r="AB85">
        <v>0</v>
      </c>
      <c r="AC85">
        <v>0</v>
      </c>
      <c r="AD85">
        <v>28</v>
      </c>
      <c r="AE85">
        <v>21</v>
      </c>
      <c r="AF85">
        <v>0</v>
      </c>
      <c r="AG85">
        <v>1</v>
      </c>
      <c r="AH85" t="s">
        <v>95</v>
      </c>
      <c r="AI85" t="s">
        <v>95</v>
      </c>
      <c r="AJ85" t="s">
        <v>95</v>
      </c>
      <c r="AK85" t="s">
        <v>95</v>
      </c>
      <c r="AL85" t="s">
        <v>95</v>
      </c>
      <c r="AM85" t="s">
        <v>95</v>
      </c>
      <c r="AN85" t="s">
        <v>95</v>
      </c>
      <c r="AO85" t="s">
        <v>95</v>
      </c>
      <c r="AP85" t="s">
        <v>95</v>
      </c>
      <c r="AQ85" t="s">
        <v>95</v>
      </c>
      <c r="AR85" t="s">
        <v>95</v>
      </c>
      <c r="AS85" t="s">
        <v>95</v>
      </c>
      <c r="AT85" t="s">
        <v>95</v>
      </c>
      <c r="AU85" t="s">
        <v>95</v>
      </c>
      <c r="AV85" t="s">
        <v>95</v>
      </c>
      <c r="AW85" t="s">
        <v>95</v>
      </c>
      <c r="AX85" t="s">
        <v>95</v>
      </c>
      <c r="AY85" t="s">
        <v>95</v>
      </c>
      <c r="AZ85" t="s">
        <v>95</v>
      </c>
      <c r="BA85" t="s">
        <v>95</v>
      </c>
      <c r="BB85" t="s">
        <v>95</v>
      </c>
      <c r="BC85" t="s">
        <v>95</v>
      </c>
      <c r="BD85" t="s">
        <v>95</v>
      </c>
      <c r="BE85" t="s">
        <v>95</v>
      </c>
      <c r="BF85" t="s">
        <v>236</v>
      </c>
      <c r="BG85">
        <v>11</v>
      </c>
      <c r="BH85" t="s">
        <v>99</v>
      </c>
    </row>
    <row r="86" spans="1:60">
      <c r="A86" t="s">
        <v>297</v>
      </c>
      <c r="B86" t="s">
        <v>87</v>
      </c>
      <c r="C86" t="s">
        <v>231</v>
      </c>
      <c r="D86" t="s">
        <v>89</v>
      </c>
      <c r="E86" s="2" t="str">
        <f>HYPERLINK("capsilon://?command=openfolder&amp;siteaddress=fidelity.emaiq-na2.net&amp;folderid=FX8FC73944-F28B-82EB-B18D-CC8F68FFCD1F","FX230113")</f>
        <v>FX230113</v>
      </c>
      <c r="F86" t="s">
        <v>19</v>
      </c>
      <c r="G86" t="s">
        <v>19</v>
      </c>
      <c r="H86" t="s">
        <v>90</v>
      </c>
      <c r="I86" t="s">
        <v>298</v>
      </c>
      <c r="J86">
        <v>29</v>
      </c>
      <c r="K86" t="s">
        <v>92</v>
      </c>
      <c r="L86" t="s">
        <v>93</v>
      </c>
      <c r="M86" t="s">
        <v>94</v>
      </c>
      <c r="N86">
        <v>1</v>
      </c>
      <c r="O86" s="1">
        <v>44944.595208333332</v>
      </c>
      <c r="P86" s="1">
        <v>44944.602326388886</v>
      </c>
      <c r="Q86">
        <v>596</v>
      </c>
      <c r="R86">
        <v>19</v>
      </c>
      <c r="S86" t="b">
        <v>0</v>
      </c>
      <c r="T86" t="s">
        <v>95</v>
      </c>
      <c r="U86" t="b">
        <v>0</v>
      </c>
      <c r="V86" t="s">
        <v>256</v>
      </c>
      <c r="W86" s="1">
        <v>44944.602326388886</v>
      </c>
      <c r="X86">
        <v>19</v>
      </c>
      <c r="Y86">
        <v>0</v>
      </c>
      <c r="Z86">
        <v>0</v>
      </c>
      <c r="AA86">
        <v>0</v>
      </c>
      <c r="AB86">
        <v>0</v>
      </c>
      <c r="AC86">
        <v>0</v>
      </c>
      <c r="AD86">
        <v>29</v>
      </c>
      <c r="AE86">
        <v>21</v>
      </c>
      <c r="AF86">
        <v>0</v>
      </c>
      <c r="AG86">
        <v>1</v>
      </c>
      <c r="AH86" t="s">
        <v>95</v>
      </c>
      <c r="AI86" t="s">
        <v>95</v>
      </c>
      <c r="AJ86" t="s">
        <v>95</v>
      </c>
      <c r="AK86" t="s">
        <v>95</v>
      </c>
      <c r="AL86" t="s">
        <v>95</v>
      </c>
      <c r="AM86" t="s">
        <v>95</v>
      </c>
      <c r="AN86" t="s">
        <v>95</v>
      </c>
      <c r="AO86" t="s">
        <v>95</v>
      </c>
      <c r="AP86" t="s">
        <v>95</v>
      </c>
      <c r="AQ86" t="s">
        <v>95</v>
      </c>
      <c r="AR86" t="s">
        <v>95</v>
      </c>
      <c r="AS86" t="s">
        <v>95</v>
      </c>
      <c r="AT86" t="s">
        <v>95</v>
      </c>
      <c r="AU86" t="s">
        <v>95</v>
      </c>
      <c r="AV86" t="s">
        <v>95</v>
      </c>
      <c r="AW86" t="s">
        <v>95</v>
      </c>
      <c r="AX86" t="s">
        <v>95</v>
      </c>
      <c r="AY86" t="s">
        <v>95</v>
      </c>
      <c r="AZ86" t="s">
        <v>95</v>
      </c>
      <c r="BA86" t="s">
        <v>95</v>
      </c>
      <c r="BB86" t="s">
        <v>95</v>
      </c>
      <c r="BC86" t="s">
        <v>95</v>
      </c>
      <c r="BD86" t="s">
        <v>95</v>
      </c>
      <c r="BE86" t="s">
        <v>95</v>
      </c>
      <c r="BF86" t="s">
        <v>236</v>
      </c>
      <c r="BG86">
        <v>10</v>
      </c>
      <c r="BH86" t="s">
        <v>99</v>
      </c>
    </row>
    <row r="87" spans="1:60">
      <c r="A87" t="s">
        <v>299</v>
      </c>
      <c r="B87" t="s">
        <v>87</v>
      </c>
      <c r="C87" t="s">
        <v>231</v>
      </c>
      <c r="D87" t="s">
        <v>89</v>
      </c>
      <c r="E87" s="2" t="str">
        <f>HYPERLINK("capsilon://?command=openfolder&amp;siteaddress=fidelity.emaiq-na2.net&amp;folderid=FX8FC73944-F28B-82EB-B18D-CC8F68FFCD1F","FX230113")</f>
        <v>FX230113</v>
      </c>
      <c r="F87" t="s">
        <v>19</v>
      </c>
      <c r="G87" t="s">
        <v>19</v>
      </c>
      <c r="H87" t="s">
        <v>90</v>
      </c>
      <c r="I87" t="s">
        <v>300</v>
      </c>
      <c r="J87">
        <v>28</v>
      </c>
      <c r="K87" t="s">
        <v>92</v>
      </c>
      <c r="L87" t="s">
        <v>93</v>
      </c>
      <c r="M87" t="s">
        <v>94</v>
      </c>
      <c r="N87">
        <v>1</v>
      </c>
      <c r="O87" s="1">
        <v>44944.595231481479</v>
      </c>
      <c r="P87" s="1">
        <v>44944.608969907407</v>
      </c>
      <c r="Q87">
        <v>1155</v>
      </c>
      <c r="R87">
        <v>32</v>
      </c>
      <c r="S87" t="b">
        <v>0</v>
      </c>
      <c r="T87" t="s">
        <v>95</v>
      </c>
      <c r="U87" t="b">
        <v>0</v>
      </c>
      <c r="V87" t="s">
        <v>256</v>
      </c>
      <c r="W87" s="1">
        <v>44944.608969907407</v>
      </c>
      <c r="X87">
        <v>32</v>
      </c>
      <c r="Y87">
        <v>0</v>
      </c>
      <c r="Z87">
        <v>0</v>
      </c>
      <c r="AA87">
        <v>0</v>
      </c>
      <c r="AB87">
        <v>0</v>
      </c>
      <c r="AC87">
        <v>0</v>
      </c>
      <c r="AD87">
        <v>28</v>
      </c>
      <c r="AE87">
        <v>21</v>
      </c>
      <c r="AF87">
        <v>0</v>
      </c>
      <c r="AG87">
        <v>1</v>
      </c>
      <c r="AH87" t="s">
        <v>95</v>
      </c>
      <c r="AI87" t="s">
        <v>95</v>
      </c>
      <c r="AJ87" t="s">
        <v>95</v>
      </c>
      <c r="AK87" t="s">
        <v>95</v>
      </c>
      <c r="AL87" t="s">
        <v>95</v>
      </c>
      <c r="AM87" t="s">
        <v>95</v>
      </c>
      <c r="AN87" t="s">
        <v>95</v>
      </c>
      <c r="AO87" t="s">
        <v>95</v>
      </c>
      <c r="AP87" t="s">
        <v>95</v>
      </c>
      <c r="AQ87" t="s">
        <v>95</v>
      </c>
      <c r="AR87" t="s">
        <v>95</v>
      </c>
      <c r="AS87" t="s">
        <v>95</v>
      </c>
      <c r="AT87" t="s">
        <v>95</v>
      </c>
      <c r="AU87" t="s">
        <v>95</v>
      </c>
      <c r="AV87" t="s">
        <v>95</v>
      </c>
      <c r="AW87" t="s">
        <v>95</v>
      </c>
      <c r="AX87" t="s">
        <v>95</v>
      </c>
      <c r="AY87" t="s">
        <v>95</v>
      </c>
      <c r="AZ87" t="s">
        <v>95</v>
      </c>
      <c r="BA87" t="s">
        <v>95</v>
      </c>
      <c r="BB87" t="s">
        <v>95</v>
      </c>
      <c r="BC87" t="s">
        <v>95</v>
      </c>
      <c r="BD87" t="s">
        <v>95</v>
      </c>
      <c r="BE87" t="s">
        <v>95</v>
      </c>
      <c r="BF87" t="s">
        <v>236</v>
      </c>
      <c r="BG87">
        <v>19</v>
      </c>
      <c r="BH87" t="s">
        <v>99</v>
      </c>
    </row>
    <row r="88" spans="1:60">
      <c r="A88" t="s">
        <v>301</v>
      </c>
      <c r="B88" t="s">
        <v>87</v>
      </c>
      <c r="C88" t="s">
        <v>231</v>
      </c>
      <c r="D88" t="s">
        <v>89</v>
      </c>
      <c r="E88" s="2" t="str">
        <f>HYPERLINK("capsilon://?command=openfolder&amp;siteaddress=fidelity.emaiq-na2.net&amp;folderid=FX8FC73944-F28B-82EB-B18D-CC8F68FFCD1F","FX230113")</f>
        <v>FX230113</v>
      </c>
      <c r="F88" t="s">
        <v>19</v>
      </c>
      <c r="G88" t="s">
        <v>19</v>
      </c>
      <c r="H88" t="s">
        <v>90</v>
      </c>
      <c r="I88" t="s">
        <v>286</v>
      </c>
      <c r="J88">
        <v>28</v>
      </c>
      <c r="K88" t="s">
        <v>92</v>
      </c>
      <c r="L88" t="s">
        <v>93</v>
      </c>
      <c r="M88" t="s">
        <v>94</v>
      </c>
      <c r="N88">
        <v>2</v>
      </c>
      <c r="O88" s="1">
        <v>44944.602129629631</v>
      </c>
      <c r="P88" s="1">
        <v>44944.615729166668</v>
      </c>
      <c r="Q88">
        <v>898</v>
      </c>
      <c r="R88">
        <v>277</v>
      </c>
      <c r="S88" t="b">
        <v>0</v>
      </c>
      <c r="T88" t="s">
        <v>95</v>
      </c>
      <c r="U88" t="b">
        <v>1</v>
      </c>
      <c r="V88" t="s">
        <v>256</v>
      </c>
      <c r="W88" s="1">
        <v>44944.604837962965</v>
      </c>
      <c r="X88">
        <v>216</v>
      </c>
      <c r="Y88">
        <v>21</v>
      </c>
      <c r="Z88">
        <v>0</v>
      </c>
      <c r="AA88">
        <v>21</v>
      </c>
      <c r="AB88">
        <v>0</v>
      </c>
      <c r="AC88">
        <v>20</v>
      </c>
      <c r="AD88">
        <v>7</v>
      </c>
      <c r="AE88">
        <v>0</v>
      </c>
      <c r="AF88">
        <v>0</v>
      </c>
      <c r="AG88">
        <v>0</v>
      </c>
      <c r="AH88" t="s">
        <v>103</v>
      </c>
      <c r="AI88" s="1">
        <v>44944.615729166668</v>
      </c>
      <c r="AJ88">
        <v>61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7</v>
      </c>
      <c r="AQ88">
        <v>0</v>
      </c>
      <c r="AR88">
        <v>0</v>
      </c>
      <c r="AS88">
        <v>0</v>
      </c>
      <c r="AT88" t="s">
        <v>95</v>
      </c>
      <c r="AU88" t="s">
        <v>95</v>
      </c>
      <c r="AV88" t="s">
        <v>95</v>
      </c>
      <c r="AW88" t="s">
        <v>95</v>
      </c>
      <c r="AX88" t="s">
        <v>95</v>
      </c>
      <c r="AY88" t="s">
        <v>95</v>
      </c>
      <c r="AZ88" t="s">
        <v>95</v>
      </c>
      <c r="BA88" t="s">
        <v>95</v>
      </c>
      <c r="BB88" t="s">
        <v>95</v>
      </c>
      <c r="BC88" t="s">
        <v>95</v>
      </c>
      <c r="BD88" t="s">
        <v>95</v>
      </c>
      <c r="BE88" t="s">
        <v>95</v>
      </c>
      <c r="BF88" t="s">
        <v>236</v>
      </c>
      <c r="BG88">
        <v>19</v>
      </c>
      <c r="BH88" t="s">
        <v>99</v>
      </c>
    </row>
    <row r="89" spans="1:60">
      <c r="A89" t="s">
        <v>302</v>
      </c>
      <c r="B89" t="s">
        <v>87</v>
      </c>
      <c r="C89" t="s">
        <v>231</v>
      </c>
      <c r="D89" t="s">
        <v>89</v>
      </c>
      <c r="E89" s="2" t="str">
        <f>HYPERLINK("capsilon://?command=openfolder&amp;siteaddress=fidelity.emaiq-na2.net&amp;folderid=FX8FC73944-F28B-82EB-B18D-CC8F68FFCD1F","FX230113")</f>
        <v>FX230113</v>
      </c>
      <c r="F89" t="s">
        <v>19</v>
      </c>
      <c r="G89" t="s">
        <v>19</v>
      </c>
      <c r="H89" t="s">
        <v>90</v>
      </c>
      <c r="I89" t="s">
        <v>290</v>
      </c>
      <c r="J89">
        <v>28</v>
      </c>
      <c r="K89" t="s">
        <v>92</v>
      </c>
      <c r="L89" t="s">
        <v>93</v>
      </c>
      <c r="M89" t="s">
        <v>94</v>
      </c>
      <c r="N89">
        <v>2</v>
      </c>
      <c r="O89" s="1">
        <v>44944.602442129632</v>
      </c>
      <c r="P89" s="1">
        <v>44944.616469907407</v>
      </c>
      <c r="Q89">
        <v>944</v>
      </c>
      <c r="R89">
        <v>268</v>
      </c>
      <c r="S89" t="b">
        <v>0</v>
      </c>
      <c r="T89" t="s">
        <v>95</v>
      </c>
      <c r="U89" t="b">
        <v>1</v>
      </c>
      <c r="V89" t="s">
        <v>229</v>
      </c>
      <c r="W89" s="1">
        <v>44944.60659722222</v>
      </c>
      <c r="X89">
        <v>205</v>
      </c>
      <c r="Y89">
        <v>21</v>
      </c>
      <c r="Z89">
        <v>0</v>
      </c>
      <c r="AA89">
        <v>21</v>
      </c>
      <c r="AB89">
        <v>0</v>
      </c>
      <c r="AC89">
        <v>9</v>
      </c>
      <c r="AD89">
        <v>7</v>
      </c>
      <c r="AE89">
        <v>0</v>
      </c>
      <c r="AF89">
        <v>0</v>
      </c>
      <c r="AG89">
        <v>0</v>
      </c>
      <c r="AH89" t="s">
        <v>103</v>
      </c>
      <c r="AI89" s="1">
        <v>44944.616469907407</v>
      </c>
      <c r="AJ89">
        <v>63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7</v>
      </c>
      <c r="AQ89">
        <v>0</v>
      </c>
      <c r="AR89">
        <v>0</v>
      </c>
      <c r="AS89">
        <v>0</v>
      </c>
      <c r="AT89" t="s">
        <v>95</v>
      </c>
      <c r="AU89" t="s">
        <v>95</v>
      </c>
      <c r="AV89" t="s">
        <v>95</v>
      </c>
      <c r="AW89" t="s">
        <v>95</v>
      </c>
      <c r="AX89" t="s">
        <v>95</v>
      </c>
      <c r="AY89" t="s">
        <v>95</v>
      </c>
      <c r="AZ89" t="s">
        <v>95</v>
      </c>
      <c r="BA89" t="s">
        <v>95</v>
      </c>
      <c r="BB89" t="s">
        <v>95</v>
      </c>
      <c r="BC89" t="s">
        <v>95</v>
      </c>
      <c r="BD89" t="s">
        <v>95</v>
      </c>
      <c r="BE89" t="s">
        <v>95</v>
      </c>
      <c r="BF89" t="s">
        <v>236</v>
      </c>
      <c r="BG89">
        <v>20</v>
      </c>
      <c r="BH89" t="s">
        <v>99</v>
      </c>
    </row>
    <row r="90" spans="1:60">
      <c r="A90" t="s">
        <v>303</v>
      </c>
      <c r="B90" t="s">
        <v>87</v>
      </c>
      <c r="C90" t="s">
        <v>231</v>
      </c>
      <c r="D90" t="s">
        <v>89</v>
      </c>
      <c r="E90" s="2" t="str">
        <f>HYPERLINK("capsilon://?command=openfolder&amp;siteaddress=fidelity.emaiq-na2.net&amp;folderid=FX8FC73944-F28B-82EB-B18D-CC8F68FFCD1F","FX230113")</f>
        <v>FX230113</v>
      </c>
      <c r="F90" t="s">
        <v>19</v>
      </c>
      <c r="G90" t="s">
        <v>19</v>
      </c>
      <c r="H90" t="s">
        <v>90</v>
      </c>
      <c r="I90" t="s">
        <v>292</v>
      </c>
      <c r="J90">
        <v>28</v>
      </c>
      <c r="K90" t="s">
        <v>92</v>
      </c>
      <c r="L90" t="s">
        <v>93</v>
      </c>
      <c r="M90" t="s">
        <v>94</v>
      </c>
      <c r="N90">
        <v>2</v>
      </c>
      <c r="O90" s="1">
        <v>44944.602696759262</v>
      </c>
      <c r="P90" s="1">
        <v>44944.617372685185</v>
      </c>
      <c r="Q90">
        <v>867</v>
      </c>
      <c r="R90">
        <v>401</v>
      </c>
      <c r="S90" t="b">
        <v>0</v>
      </c>
      <c r="T90" t="s">
        <v>95</v>
      </c>
      <c r="U90" t="b">
        <v>1</v>
      </c>
      <c r="V90" t="s">
        <v>256</v>
      </c>
      <c r="W90" s="1">
        <v>44944.608587962961</v>
      </c>
      <c r="X90">
        <v>324</v>
      </c>
      <c r="Y90">
        <v>21</v>
      </c>
      <c r="Z90">
        <v>0</v>
      </c>
      <c r="AA90">
        <v>21</v>
      </c>
      <c r="AB90">
        <v>0</v>
      </c>
      <c r="AC90">
        <v>19</v>
      </c>
      <c r="AD90">
        <v>7</v>
      </c>
      <c r="AE90">
        <v>0</v>
      </c>
      <c r="AF90">
        <v>0</v>
      </c>
      <c r="AG90">
        <v>0</v>
      </c>
      <c r="AH90" t="s">
        <v>103</v>
      </c>
      <c r="AI90" s="1">
        <v>44944.617372685185</v>
      </c>
      <c r="AJ90">
        <v>77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7</v>
      </c>
      <c r="AQ90">
        <v>0</v>
      </c>
      <c r="AR90">
        <v>0</v>
      </c>
      <c r="AS90">
        <v>0</v>
      </c>
      <c r="AT90" t="s">
        <v>95</v>
      </c>
      <c r="AU90" t="s">
        <v>95</v>
      </c>
      <c r="AV90" t="s">
        <v>95</v>
      </c>
      <c r="AW90" t="s">
        <v>95</v>
      </c>
      <c r="AX90" t="s">
        <v>95</v>
      </c>
      <c r="AY90" t="s">
        <v>95</v>
      </c>
      <c r="AZ90" t="s">
        <v>95</v>
      </c>
      <c r="BA90" t="s">
        <v>95</v>
      </c>
      <c r="BB90" t="s">
        <v>95</v>
      </c>
      <c r="BC90" t="s">
        <v>95</v>
      </c>
      <c r="BD90" t="s">
        <v>95</v>
      </c>
      <c r="BE90" t="s">
        <v>95</v>
      </c>
      <c r="BF90" t="s">
        <v>236</v>
      </c>
      <c r="BG90">
        <v>21</v>
      </c>
      <c r="BH90" t="s">
        <v>99</v>
      </c>
    </row>
    <row r="91" spans="1:60">
      <c r="A91" t="s">
        <v>304</v>
      </c>
      <c r="B91" t="s">
        <v>87</v>
      </c>
      <c r="C91" t="s">
        <v>231</v>
      </c>
      <c r="D91" t="s">
        <v>89</v>
      </c>
      <c r="E91" s="2" t="str">
        <f>HYPERLINK("capsilon://?command=openfolder&amp;siteaddress=fidelity.emaiq-na2.net&amp;folderid=FX8FC73944-F28B-82EB-B18D-CC8F68FFCD1F","FX230113")</f>
        <v>FX230113</v>
      </c>
      <c r="F91" t="s">
        <v>19</v>
      </c>
      <c r="G91" t="s">
        <v>19</v>
      </c>
      <c r="H91" t="s">
        <v>90</v>
      </c>
      <c r="I91" t="s">
        <v>294</v>
      </c>
      <c r="J91">
        <v>28</v>
      </c>
      <c r="K91" t="s">
        <v>92</v>
      </c>
      <c r="L91" t="s">
        <v>93</v>
      </c>
      <c r="M91" t="s">
        <v>94</v>
      </c>
      <c r="N91">
        <v>2</v>
      </c>
      <c r="O91" s="1">
        <v>44944.602824074071</v>
      </c>
      <c r="P91" s="1">
        <v>44944.618090277778</v>
      </c>
      <c r="Q91">
        <v>1194</v>
      </c>
      <c r="R91">
        <v>125</v>
      </c>
      <c r="S91" t="b">
        <v>0</v>
      </c>
      <c r="T91" t="s">
        <v>95</v>
      </c>
      <c r="U91" t="b">
        <v>1</v>
      </c>
      <c r="V91" t="s">
        <v>229</v>
      </c>
      <c r="W91" s="1">
        <v>44944.60733796296</v>
      </c>
      <c r="X91">
        <v>64</v>
      </c>
      <c r="Y91">
        <v>21</v>
      </c>
      <c r="Z91">
        <v>0</v>
      </c>
      <c r="AA91">
        <v>21</v>
      </c>
      <c r="AB91">
        <v>0</v>
      </c>
      <c r="AC91">
        <v>0</v>
      </c>
      <c r="AD91">
        <v>7</v>
      </c>
      <c r="AE91">
        <v>0</v>
      </c>
      <c r="AF91">
        <v>0</v>
      </c>
      <c r="AG91">
        <v>0</v>
      </c>
      <c r="AH91" t="s">
        <v>103</v>
      </c>
      <c r="AI91" s="1">
        <v>44944.618090277778</v>
      </c>
      <c r="AJ91">
        <v>61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7</v>
      </c>
      <c r="AQ91">
        <v>0</v>
      </c>
      <c r="AR91">
        <v>0</v>
      </c>
      <c r="AS91">
        <v>0</v>
      </c>
      <c r="AT91" t="s">
        <v>95</v>
      </c>
      <c r="AU91" t="s">
        <v>95</v>
      </c>
      <c r="AV91" t="s">
        <v>95</v>
      </c>
      <c r="AW91" t="s">
        <v>95</v>
      </c>
      <c r="AX91" t="s">
        <v>95</v>
      </c>
      <c r="AY91" t="s">
        <v>95</v>
      </c>
      <c r="AZ91" t="s">
        <v>95</v>
      </c>
      <c r="BA91" t="s">
        <v>95</v>
      </c>
      <c r="BB91" t="s">
        <v>95</v>
      </c>
      <c r="BC91" t="s">
        <v>95</v>
      </c>
      <c r="BD91" t="s">
        <v>95</v>
      </c>
      <c r="BE91" t="s">
        <v>95</v>
      </c>
      <c r="BF91" t="s">
        <v>236</v>
      </c>
      <c r="BG91">
        <v>21</v>
      </c>
      <c r="BH91" t="s">
        <v>99</v>
      </c>
    </row>
    <row r="92" spans="1:60">
      <c r="A92" t="s">
        <v>305</v>
      </c>
      <c r="B92" t="s">
        <v>87</v>
      </c>
      <c r="C92" t="s">
        <v>231</v>
      </c>
      <c r="D92" t="s">
        <v>89</v>
      </c>
      <c r="E92" s="2" t="str">
        <f>HYPERLINK("capsilon://?command=openfolder&amp;siteaddress=fidelity.emaiq-na2.net&amp;folderid=FX8FC73944-F28B-82EB-B18D-CC8F68FFCD1F","FX230113")</f>
        <v>FX230113</v>
      </c>
      <c r="F92" t="s">
        <v>19</v>
      </c>
      <c r="G92" t="s">
        <v>19</v>
      </c>
      <c r="H92" t="s">
        <v>90</v>
      </c>
      <c r="I92" t="s">
        <v>296</v>
      </c>
      <c r="J92">
        <v>28</v>
      </c>
      <c r="K92" t="s">
        <v>92</v>
      </c>
      <c r="L92" t="s">
        <v>93</v>
      </c>
      <c r="M92" t="s">
        <v>94</v>
      </c>
      <c r="N92">
        <v>2</v>
      </c>
      <c r="O92" s="1">
        <v>44944.603576388887</v>
      </c>
      <c r="P92" s="1">
        <v>44944.619375000002</v>
      </c>
      <c r="Q92">
        <v>1197</v>
      </c>
      <c r="R92">
        <v>168</v>
      </c>
      <c r="S92" t="b">
        <v>0</v>
      </c>
      <c r="T92" t="s">
        <v>95</v>
      </c>
      <c r="U92" t="b">
        <v>1</v>
      </c>
      <c r="V92" t="s">
        <v>229</v>
      </c>
      <c r="W92" s="1">
        <v>44944.608020833337</v>
      </c>
      <c r="X92">
        <v>58</v>
      </c>
      <c r="Y92">
        <v>21</v>
      </c>
      <c r="Z92">
        <v>0</v>
      </c>
      <c r="AA92">
        <v>21</v>
      </c>
      <c r="AB92">
        <v>0</v>
      </c>
      <c r="AC92">
        <v>1</v>
      </c>
      <c r="AD92">
        <v>7</v>
      </c>
      <c r="AE92">
        <v>0</v>
      </c>
      <c r="AF92">
        <v>0</v>
      </c>
      <c r="AG92">
        <v>0</v>
      </c>
      <c r="AH92" t="s">
        <v>103</v>
      </c>
      <c r="AI92" s="1">
        <v>44944.619375000002</v>
      </c>
      <c r="AJ92">
        <v>110</v>
      </c>
      <c r="AK92">
        <v>1</v>
      </c>
      <c r="AL92">
        <v>0</v>
      </c>
      <c r="AM92">
        <v>1</v>
      </c>
      <c r="AN92">
        <v>0</v>
      </c>
      <c r="AO92">
        <v>1</v>
      </c>
      <c r="AP92">
        <v>6</v>
      </c>
      <c r="AQ92">
        <v>0</v>
      </c>
      <c r="AR92">
        <v>0</v>
      </c>
      <c r="AS92">
        <v>0</v>
      </c>
      <c r="AT92" t="s">
        <v>95</v>
      </c>
      <c r="AU92" t="s">
        <v>95</v>
      </c>
      <c r="AV92" t="s">
        <v>95</v>
      </c>
      <c r="AW92" t="s">
        <v>95</v>
      </c>
      <c r="AX92" t="s">
        <v>95</v>
      </c>
      <c r="AY92" t="s">
        <v>95</v>
      </c>
      <c r="AZ92" t="s">
        <v>95</v>
      </c>
      <c r="BA92" t="s">
        <v>95</v>
      </c>
      <c r="BB92" t="s">
        <v>95</v>
      </c>
      <c r="BC92" t="s">
        <v>95</v>
      </c>
      <c r="BD92" t="s">
        <v>95</v>
      </c>
      <c r="BE92" t="s">
        <v>95</v>
      </c>
      <c r="BF92" t="s">
        <v>236</v>
      </c>
      <c r="BG92">
        <v>22</v>
      </c>
      <c r="BH92" t="s">
        <v>99</v>
      </c>
    </row>
    <row r="93" spans="1:60">
      <c r="A93" t="s">
        <v>306</v>
      </c>
      <c r="B93" t="s">
        <v>87</v>
      </c>
      <c r="C93" t="s">
        <v>231</v>
      </c>
      <c r="D93" t="s">
        <v>89</v>
      </c>
      <c r="E93" s="2" t="str">
        <f>HYPERLINK("capsilon://?command=openfolder&amp;siteaddress=fidelity.emaiq-na2.net&amp;folderid=FX8FC73944-F28B-82EB-B18D-CC8F68FFCD1F","FX230113")</f>
        <v>FX230113</v>
      </c>
      <c r="F93" t="s">
        <v>19</v>
      </c>
      <c r="G93" t="s">
        <v>19</v>
      </c>
      <c r="H93" t="s">
        <v>90</v>
      </c>
      <c r="I93" t="s">
        <v>298</v>
      </c>
      <c r="J93">
        <v>29</v>
      </c>
      <c r="K93" t="s">
        <v>92</v>
      </c>
      <c r="L93" t="s">
        <v>93</v>
      </c>
      <c r="M93" t="s">
        <v>94</v>
      </c>
      <c r="N93">
        <v>2</v>
      </c>
      <c r="O93" s="1">
        <v>44944.60361111111</v>
      </c>
      <c r="P93" s="1">
        <v>44944.620173611111</v>
      </c>
      <c r="Q93">
        <v>1309</v>
      </c>
      <c r="R93">
        <v>122</v>
      </c>
      <c r="S93" t="b">
        <v>0</v>
      </c>
      <c r="T93" t="s">
        <v>95</v>
      </c>
      <c r="U93" t="b">
        <v>1</v>
      </c>
      <c r="V93" t="s">
        <v>229</v>
      </c>
      <c r="W93" s="1">
        <v>44944.608657407407</v>
      </c>
      <c r="X93">
        <v>54</v>
      </c>
      <c r="Y93">
        <v>21</v>
      </c>
      <c r="Z93">
        <v>0</v>
      </c>
      <c r="AA93">
        <v>21</v>
      </c>
      <c r="AB93">
        <v>0</v>
      </c>
      <c r="AC93">
        <v>0</v>
      </c>
      <c r="AD93">
        <v>8</v>
      </c>
      <c r="AE93">
        <v>0</v>
      </c>
      <c r="AF93">
        <v>0</v>
      </c>
      <c r="AG93">
        <v>0</v>
      </c>
      <c r="AH93" t="s">
        <v>103</v>
      </c>
      <c r="AI93" s="1">
        <v>44944.620173611111</v>
      </c>
      <c r="AJ93">
        <v>68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8</v>
      </c>
      <c r="AQ93">
        <v>0</v>
      </c>
      <c r="AR93">
        <v>0</v>
      </c>
      <c r="AS93">
        <v>0</v>
      </c>
      <c r="AT93" t="s">
        <v>95</v>
      </c>
      <c r="AU93" t="s">
        <v>95</v>
      </c>
      <c r="AV93" t="s">
        <v>95</v>
      </c>
      <c r="AW93" t="s">
        <v>95</v>
      </c>
      <c r="AX93" t="s">
        <v>95</v>
      </c>
      <c r="AY93" t="s">
        <v>95</v>
      </c>
      <c r="AZ93" t="s">
        <v>95</v>
      </c>
      <c r="BA93" t="s">
        <v>95</v>
      </c>
      <c r="BB93" t="s">
        <v>95</v>
      </c>
      <c r="BC93" t="s">
        <v>95</v>
      </c>
      <c r="BD93" t="s">
        <v>95</v>
      </c>
      <c r="BE93" t="s">
        <v>95</v>
      </c>
      <c r="BF93" t="s">
        <v>236</v>
      </c>
      <c r="BG93">
        <v>23</v>
      </c>
      <c r="BH93" t="s">
        <v>99</v>
      </c>
    </row>
    <row r="94" spans="1:60">
      <c r="A94" t="s">
        <v>307</v>
      </c>
      <c r="B94" t="s">
        <v>87</v>
      </c>
      <c r="C94" t="s">
        <v>231</v>
      </c>
      <c r="D94" t="s">
        <v>89</v>
      </c>
      <c r="E94" s="2" t="str">
        <f>HYPERLINK("capsilon://?command=openfolder&amp;siteaddress=fidelity.emaiq-na2.net&amp;folderid=FX8FC73944-F28B-82EB-B18D-CC8F68FFCD1F","FX230113")</f>
        <v>FX230113</v>
      </c>
      <c r="F94" t="s">
        <v>19</v>
      </c>
      <c r="G94" t="s">
        <v>19</v>
      </c>
      <c r="H94" t="s">
        <v>90</v>
      </c>
      <c r="I94" t="s">
        <v>300</v>
      </c>
      <c r="J94">
        <v>28</v>
      </c>
      <c r="K94" t="s">
        <v>92</v>
      </c>
      <c r="L94" t="s">
        <v>93</v>
      </c>
      <c r="M94" t="s">
        <v>94</v>
      </c>
      <c r="N94">
        <v>2</v>
      </c>
      <c r="O94" s="1">
        <v>44944.610509259262</v>
      </c>
      <c r="P94" s="1">
        <v>44944.620763888888</v>
      </c>
      <c r="Q94">
        <v>666</v>
      </c>
      <c r="R94">
        <v>220</v>
      </c>
      <c r="S94" t="b">
        <v>0</v>
      </c>
      <c r="T94" t="s">
        <v>95</v>
      </c>
      <c r="U94" t="b">
        <v>1</v>
      </c>
      <c r="V94" t="s">
        <v>229</v>
      </c>
      <c r="W94" s="1">
        <v>44944.61446759259</v>
      </c>
      <c r="X94">
        <v>169</v>
      </c>
      <c r="Y94">
        <v>21</v>
      </c>
      <c r="Z94">
        <v>0</v>
      </c>
      <c r="AA94">
        <v>21</v>
      </c>
      <c r="AB94">
        <v>0</v>
      </c>
      <c r="AC94">
        <v>0</v>
      </c>
      <c r="AD94">
        <v>7</v>
      </c>
      <c r="AE94">
        <v>0</v>
      </c>
      <c r="AF94">
        <v>0</v>
      </c>
      <c r="AG94">
        <v>0</v>
      </c>
      <c r="AH94" t="s">
        <v>103</v>
      </c>
      <c r="AI94" s="1">
        <v>44944.620763888888</v>
      </c>
      <c r="AJ94">
        <v>51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7</v>
      </c>
      <c r="AQ94">
        <v>0</v>
      </c>
      <c r="AR94">
        <v>0</v>
      </c>
      <c r="AS94">
        <v>0</v>
      </c>
      <c r="AT94" t="s">
        <v>95</v>
      </c>
      <c r="AU94" t="s">
        <v>95</v>
      </c>
      <c r="AV94" t="s">
        <v>95</v>
      </c>
      <c r="AW94" t="s">
        <v>95</v>
      </c>
      <c r="AX94" t="s">
        <v>95</v>
      </c>
      <c r="AY94" t="s">
        <v>95</v>
      </c>
      <c r="AZ94" t="s">
        <v>95</v>
      </c>
      <c r="BA94" t="s">
        <v>95</v>
      </c>
      <c r="BB94" t="s">
        <v>95</v>
      </c>
      <c r="BC94" t="s">
        <v>95</v>
      </c>
      <c r="BD94" t="s">
        <v>95</v>
      </c>
      <c r="BE94" t="s">
        <v>95</v>
      </c>
      <c r="BF94" t="s">
        <v>236</v>
      </c>
      <c r="BG94">
        <v>14</v>
      </c>
      <c r="BH94" t="s">
        <v>99</v>
      </c>
    </row>
    <row r="95" spans="1:60">
      <c r="A95" t="s">
        <v>308</v>
      </c>
      <c r="B95" t="s">
        <v>87</v>
      </c>
      <c r="C95" t="s">
        <v>309</v>
      </c>
      <c r="D95" t="s">
        <v>89</v>
      </c>
      <c r="E95" s="2" t="str">
        <f>HYPERLINK("capsilon://?command=openfolder&amp;siteaddress=fidelity.emaiq-na2.net&amp;folderid=FX8DA2A639-65F4-E630-C087-D725079F0CE0","FX230122")</f>
        <v>FX230122</v>
      </c>
      <c r="F95" t="s">
        <v>19</v>
      </c>
      <c r="G95" t="s">
        <v>19</v>
      </c>
      <c r="H95" t="s">
        <v>90</v>
      </c>
      <c r="I95" t="s">
        <v>310</v>
      </c>
      <c r="J95">
        <v>56</v>
      </c>
      <c r="K95" t="s">
        <v>92</v>
      </c>
      <c r="L95" t="s">
        <v>93</v>
      </c>
      <c r="M95" t="s">
        <v>94</v>
      </c>
      <c r="N95">
        <v>2</v>
      </c>
      <c r="O95" s="1">
        <v>44944.629918981482</v>
      </c>
      <c r="P95" s="1">
        <v>44944.673182870371</v>
      </c>
      <c r="Q95">
        <v>3327</v>
      </c>
      <c r="R95">
        <v>411</v>
      </c>
      <c r="S95" t="b">
        <v>0</v>
      </c>
      <c r="T95" t="s">
        <v>95</v>
      </c>
      <c r="U95" t="b">
        <v>0</v>
      </c>
      <c r="V95" t="s">
        <v>96</v>
      </c>
      <c r="W95" s="1">
        <v>44944.654965277776</v>
      </c>
      <c r="X95">
        <v>211</v>
      </c>
      <c r="Y95">
        <v>51</v>
      </c>
      <c r="Z95">
        <v>0</v>
      </c>
      <c r="AA95">
        <v>51</v>
      </c>
      <c r="AB95">
        <v>0</v>
      </c>
      <c r="AC95">
        <v>5</v>
      </c>
      <c r="AD95">
        <v>5</v>
      </c>
      <c r="AE95">
        <v>0</v>
      </c>
      <c r="AF95">
        <v>0</v>
      </c>
      <c r="AG95">
        <v>0</v>
      </c>
      <c r="AH95" t="s">
        <v>103</v>
      </c>
      <c r="AI95" s="1">
        <v>44944.673182870371</v>
      </c>
      <c r="AJ95">
        <v>80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5</v>
      </c>
      <c r="AQ95">
        <v>0</v>
      </c>
      <c r="AR95">
        <v>0</v>
      </c>
      <c r="AS95">
        <v>0</v>
      </c>
      <c r="AT95" t="s">
        <v>95</v>
      </c>
      <c r="AU95" t="s">
        <v>95</v>
      </c>
      <c r="AV95" t="s">
        <v>95</v>
      </c>
      <c r="AW95" t="s">
        <v>95</v>
      </c>
      <c r="AX95" t="s">
        <v>95</v>
      </c>
      <c r="AY95" t="s">
        <v>95</v>
      </c>
      <c r="AZ95" t="s">
        <v>95</v>
      </c>
      <c r="BA95" t="s">
        <v>95</v>
      </c>
      <c r="BB95" t="s">
        <v>95</v>
      </c>
      <c r="BC95" t="s">
        <v>95</v>
      </c>
      <c r="BD95" t="s">
        <v>95</v>
      </c>
      <c r="BE95" t="s">
        <v>95</v>
      </c>
      <c r="BF95" t="s">
        <v>236</v>
      </c>
      <c r="BG95">
        <v>62</v>
      </c>
      <c r="BH95" t="s">
        <v>99</v>
      </c>
    </row>
    <row r="96" spans="1:60">
      <c r="A96" t="s">
        <v>311</v>
      </c>
      <c r="B96" t="s">
        <v>87</v>
      </c>
      <c r="C96" t="s">
        <v>309</v>
      </c>
      <c r="D96" t="s">
        <v>89</v>
      </c>
      <c r="E96" s="2" t="str">
        <f>HYPERLINK("capsilon://?command=openfolder&amp;siteaddress=fidelity.emaiq-na2.net&amp;folderid=FX8DA2A639-65F4-E630-C087-D725079F0CE0","FX230122")</f>
        <v>FX230122</v>
      </c>
      <c r="F96" t="s">
        <v>19</v>
      </c>
      <c r="G96" t="s">
        <v>19</v>
      </c>
      <c r="H96" t="s">
        <v>90</v>
      </c>
      <c r="I96" t="s">
        <v>312</v>
      </c>
      <c r="J96">
        <v>58</v>
      </c>
      <c r="K96" t="s">
        <v>92</v>
      </c>
      <c r="L96" t="s">
        <v>93</v>
      </c>
      <c r="M96" t="s">
        <v>94</v>
      </c>
      <c r="N96">
        <v>2</v>
      </c>
      <c r="O96" s="1">
        <v>44944.629976851851</v>
      </c>
      <c r="P96" s="1">
        <v>44944.673831018517</v>
      </c>
      <c r="Q96">
        <v>3501</v>
      </c>
      <c r="R96">
        <v>288</v>
      </c>
      <c r="S96" t="b">
        <v>0</v>
      </c>
      <c r="T96" t="s">
        <v>95</v>
      </c>
      <c r="U96" t="b">
        <v>0</v>
      </c>
      <c r="V96" t="s">
        <v>96</v>
      </c>
      <c r="W96" s="1">
        <v>44944.657673611109</v>
      </c>
      <c r="X96">
        <v>233</v>
      </c>
      <c r="Y96">
        <v>53</v>
      </c>
      <c r="Z96">
        <v>0</v>
      </c>
      <c r="AA96">
        <v>53</v>
      </c>
      <c r="AB96">
        <v>0</v>
      </c>
      <c r="AC96">
        <v>6</v>
      </c>
      <c r="AD96">
        <v>5</v>
      </c>
      <c r="AE96">
        <v>0</v>
      </c>
      <c r="AF96">
        <v>0</v>
      </c>
      <c r="AG96">
        <v>0</v>
      </c>
      <c r="AH96" t="s">
        <v>103</v>
      </c>
      <c r="AI96" s="1">
        <v>44944.673831018517</v>
      </c>
      <c r="AJ96">
        <v>55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5</v>
      </c>
      <c r="AQ96">
        <v>0</v>
      </c>
      <c r="AR96">
        <v>0</v>
      </c>
      <c r="AS96">
        <v>0</v>
      </c>
      <c r="AT96" t="s">
        <v>95</v>
      </c>
      <c r="AU96" t="s">
        <v>95</v>
      </c>
      <c r="AV96" t="s">
        <v>95</v>
      </c>
      <c r="AW96" t="s">
        <v>95</v>
      </c>
      <c r="AX96" t="s">
        <v>95</v>
      </c>
      <c r="AY96" t="s">
        <v>95</v>
      </c>
      <c r="AZ96" t="s">
        <v>95</v>
      </c>
      <c r="BA96" t="s">
        <v>95</v>
      </c>
      <c r="BB96" t="s">
        <v>95</v>
      </c>
      <c r="BC96" t="s">
        <v>95</v>
      </c>
      <c r="BD96" t="s">
        <v>95</v>
      </c>
      <c r="BE96" t="s">
        <v>95</v>
      </c>
      <c r="BF96" t="s">
        <v>236</v>
      </c>
      <c r="BG96">
        <v>63</v>
      </c>
      <c r="BH96" t="s">
        <v>99</v>
      </c>
    </row>
    <row r="97" spans="1:60">
      <c r="A97" t="s">
        <v>313</v>
      </c>
      <c r="B97" t="s">
        <v>87</v>
      </c>
      <c r="C97" t="s">
        <v>309</v>
      </c>
      <c r="D97" t="s">
        <v>89</v>
      </c>
      <c r="E97" s="2" t="str">
        <f>HYPERLINK("capsilon://?command=openfolder&amp;siteaddress=fidelity.emaiq-na2.net&amp;folderid=FX8DA2A639-65F4-E630-C087-D725079F0CE0","FX230122")</f>
        <v>FX230122</v>
      </c>
      <c r="F97" t="s">
        <v>19</v>
      </c>
      <c r="G97" t="s">
        <v>19</v>
      </c>
      <c r="H97" t="s">
        <v>90</v>
      </c>
      <c r="I97" t="s">
        <v>314</v>
      </c>
      <c r="J97">
        <v>28</v>
      </c>
      <c r="K97" t="s">
        <v>92</v>
      </c>
      <c r="L97" t="s">
        <v>93</v>
      </c>
      <c r="M97" t="s">
        <v>94</v>
      </c>
      <c r="N97">
        <v>2</v>
      </c>
      <c r="O97" s="1">
        <v>44944.630347222221</v>
      </c>
      <c r="P97" s="1">
        <v>44944.674375000002</v>
      </c>
      <c r="Q97">
        <v>3582</v>
      </c>
      <c r="R97">
        <v>222</v>
      </c>
      <c r="S97" t="b">
        <v>0</v>
      </c>
      <c r="T97" t="s">
        <v>95</v>
      </c>
      <c r="U97" t="b">
        <v>0</v>
      </c>
      <c r="V97" t="s">
        <v>229</v>
      </c>
      <c r="W97" s="1">
        <v>44944.65730324074</v>
      </c>
      <c r="X97">
        <v>176</v>
      </c>
      <c r="Y97">
        <v>21</v>
      </c>
      <c r="Z97">
        <v>0</v>
      </c>
      <c r="AA97">
        <v>21</v>
      </c>
      <c r="AB97">
        <v>0</v>
      </c>
      <c r="AC97">
        <v>1</v>
      </c>
      <c r="AD97">
        <v>7</v>
      </c>
      <c r="AE97">
        <v>0</v>
      </c>
      <c r="AF97">
        <v>0</v>
      </c>
      <c r="AG97">
        <v>0</v>
      </c>
      <c r="AH97" t="s">
        <v>103</v>
      </c>
      <c r="AI97" s="1">
        <v>44944.674375000002</v>
      </c>
      <c r="AJ97">
        <v>46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7</v>
      </c>
      <c r="AQ97">
        <v>0</v>
      </c>
      <c r="AR97">
        <v>0</v>
      </c>
      <c r="AS97">
        <v>0</v>
      </c>
      <c r="AT97" t="s">
        <v>95</v>
      </c>
      <c r="AU97" t="s">
        <v>95</v>
      </c>
      <c r="AV97" t="s">
        <v>95</v>
      </c>
      <c r="AW97" t="s">
        <v>95</v>
      </c>
      <c r="AX97" t="s">
        <v>95</v>
      </c>
      <c r="AY97" t="s">
        <v>95</v>
      </c>
      <c r="AZ97" t="s">
        <v>95</v>
      </c>
      <c r="BA97" t="s">
        <v>95</v>
      </c>
      <c r="BB97" t="s">
        <v>95</v>
      </c>
      <c r="BC97" t="s">
        <v>95</v>
      </c>
      <c r="BD97" t="s">
        <v>95</v>
      </c>
      <c r="BE97" t="s">
        <v>95</v>
      </c>
      <c r="BF97" t="s">
        <v>236</v>
      </c>
      <c r="BG97">
        <v>63</v>
      </c>
      <c r="BH97" t="s">
        <v>99</v>
      </c>
    </row>
    <row r="98" spans="1:60">
      <c r="A98" t="s">
        <v>315</v>
      </c>
      <c r="B98" t="s">
        <v>87</v>
      </c>
      <c r="C98" t="s">
        <v>309</v>
      </c>
      <c r="D98" t="s">
        <v>89</v>
      </c>
      <c r="E98" s="2" t="str">
        <f>HYPERLINK("capsilon://?command=openfolder&amp;siteaddress=fidelity.emaiq-na2.net&amp;folderid=FX8DA2A639-65F4-E630-C087-D725079F0CE0","FX230122")</f>
        <v>FX230122</v>
      </c>
      <c r="F98" t="s">
        <v>19</v>
      </c>
      <c r="G98" t="s">
        <v>19</v>
      </c>
      <c r="H98" t="s">
        <v>90</v>
      </c>
      <c r="I98" t="s">
        <v>316</v>
      </c>
      <c r="J98">
        <v>29</v>
      </c>
      <c r="K98" t="s">
        <v>92</v>
      </c>
      <c r="L98" t="s">
        <v>93</v>
      </c>
      <c r="M98" t="s">
        <v>94</v>
      </c>
      <c r="N98">
        <v>2</v>
      </c>
      <c r="O98" s="1">
        <v>44944.630925925929</v>
      </c>
      <c r="P98" s="1">
        <v>44944.674930555557</v>
      </c>
      <c r="Q98">
        <v>3696</v>
      </c>
      <c r="R98">
        <v>106</v>
      </c>
      <c r="S98" t="b">
        <v>0</v>
      </c>
      <c r="T98" t="s">
        <v>95</v>
      </c>
      <c r="U98" t="b">
        <v>0</v>
      </c>
      <c r="V98" t="s">
        <v>229</v>
      </c>
      <c r="W98" s="1">
        <v>44944.65797453704</v>
      </c>
      <c r="X98">
        <v>58</v>
      </c>
      <c r="Y98">
        <v>21</v>
      </c>
      <c r="Z98">
        <v>0</v>
      </c>
      <c r="AA98">
        <v>21</v>
      </c>
      <c r="AB98">
        <v>0</v>
      </c>
      <c r="AC98">
        <v>0</v>
      </c>
      <c r="AD98">
        <v>8</v>
      </c>
      <c r="AE98">
        <v>0</v>
      </c>
      <c r="AF98">
        <v>0</v>
      </c>
      <c r="AG98">
        <v>0</v>
      </c>
      <c r="AH98" t="s">
        <v>103</v>
      </c>
      <c r="AI98" s="1">
        <v>44944.674930555557</v>
      </c>
      <c r="AJ98">
        <v>48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8</v>
      </c>
      <c r="AQ98">
        <v>0</v>
      </c>
      <c r="AR98">
        <v>0</v>
      </c>
      <c r="AS98">
        <v>0</v>
      </c>
      <c r="AT98" t="s">
        <v>95</v>
      </c>
      <c r="AU98" t="s">
        <v>95</v>
      </c>
      <c r="AV98" t="s">
        <v>95</v>
      </c>
      <c r="AW98" t="s">
        <v>95</v>
      </c>
      <c r="AX98" t="s">
        <v>95</v>
      </c>
      <c r="AY98" t="s">
        <v>95</v>
      </c>
      <c r="AZ98" t="s">
        <v>95</v>
      </c>
      <c r="BA98" t="s">
        <v>95</v>
      </c>
      <c r="BB98" t="s">
        <v>95</v>
      </c>
      <c r="BC98" t="s">
        <v>95</v>
      </c>
      <c r="BD98" t="s">
        <v>95</v>
      </c>
      <c r="BE98" t="s">
        <v>95</v>
      </c>
      <c r="BF98" t="s">
        <v>236</v>
      </c>
      <c r="BG98">
        <v>63</v>
      </c>
      <c r="BH98" t="s">
        <v>99</v>
      </c>
    </row>
    <row r="99" spans="1:60">
      <c r="A99" t="s">
        <v>317</v>
      </c>
      <c r="B99" t="s">
        <v>87</v>
      </c>
      <c r="C99" t="s">
        <v>309</v>
      </c>
      <c r="D99" t="s">
        <v>89</v>
      </c>
      <c r="E99" s="2" t="str">
        <f>HYPERLINK("capsilon://?command=openfolder&amp;siteaddress=fidelity.emaiq-na2.net&amp;folderid=FX8DA2A639-65F4-E630-C087-D725079F0CE0","FX230122")</f>
        <v>FX230122</v>
      </c>
      <c r="F99" t="s">
        <v>19</v>
      </c>
      <c r="G99" t="s">
        <v>19</v>
      </c>
      <c r="H99" t="s">
        <v>90</v>
      </c>
      <c r="I99" t="s">
        <v>318</v>
      </c>
      <c r="J99">
        <v>75</v>
      </c>
      <c r="K99" t="s">
        <v>92</v>
      </c>
      <c r="L99" t="s">
        <v>93</v>
      </c>
      <c r="M99" t="s">
        <v>94</v>
      </c>
      <c r="N99">
        <v>2</v>
      </c>
      <c r="O99" s="1">
        <v>44944.631990740738</v>
      </c>
      <c r="P99" s="1">
        <v>44944.675937499997</v>
      </c>
      <c r="Q99">
        <v>3613</v>
      </c>
      <c r="R99">
        <v>184</v>
      </c>
      <c r="S99" t="b">
        <v>0</v>
      </c>
      <c r="T99" t="s">
        <v>95</v>
      </c>
      <c r="U99" t="b">
        <v>0</v>
      </c>
      <c r="V99" t="s">
        <v>96</v>
      </c>
      <c r="W99" s="1">
        <v>44944.658807870372</v>
      </c>
      <c r="X99">
        <v>97</v>
      </c>
      <c r="Y99">
        <v>70</v>
      </c>
      <c r="Z99">
        <v>0</v>
      </c>
      <c r="AA99">
        <v>70</v>
      </c>
      <c r="AB99">
        <v>0</v>
      </c>
      <c r="AC99">
        <v>0</v>
      </c>
      <c r="AD99">
        <v>5</v>
      </c>
      <c r="AE99">
        <v>0</v>
      </c>
      <c r="AF99">
        <v>0</v>
      </c>
      <c r="AG99">
        <v>0</v>
      </c>
      <c r="AH99" t="s">
        <v>103</v>
      </c>
      <c r="AI99" s="1">
        <v>44944.675937499997</v>
      </c>
      <c r="AJ99">
        <v>87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5</v>
      </c>
      <c r="AQ99">
        <v>0</v>
      </c>
      <c r="AR99">
        <v>0</v>
      </c>
      <c r="AS99">
        <v>0</v>
      </c>
      <c r="AT99" t="s">
        <v>95</v>
      </c>
      <c r="AU99" t="s">
        <v>95</v>
      </c>
      <c r="AV99" t="s">
        <v>95</v>
      </c>
      <c r="AW99" t="s">
        <v>95</v>
      </c>
      <c r="AX99" t="s">
        <v>95</v>
      </c>
      <c r="AY99" t="s">
        <v>95</v>
      </c>
      <c r="AZ99" t="s">
        <v>95</v>
      </c>
      <c r="BA99" t="s">
        <v>95</v>
      </c>
      <c r="BB99" t="s">
        <v>95</v>
      </c>
      <c r="BC99" t="s">
        <v>95</v>
      </c>
      <c r="BD99" t="s">
        <v>95</v>
      </c>
      <c r="BE99" t="s">
        <v>95</v>
      </c>
      <c r="BF99" t="s">
        <v>236</v>
      </c>
      <c r="BG99">
        <v>63</v>
      </c>
      <c r="BH99" t="s">
        <v>99</v>
      </c>
    </row>
    <row r="100" spans="1:60">
      <c r="A100" t="s">
        <v>319</v>
      </c>
      <c r="B100" t="s">
        <v>87</v>
      </c>
      <c r="C100" t="s">
        <v>309</v>
      </c>
      <c r="D100" t="s">
        <v>89</v>
      </c>
      <c r="E100" s="2" t="str">
        <f>HYPERLINK("capsilon://?command=openfolder&amp;siteaddress=fidelity.emaiq-na2.net&amp;folderid=FX8DA2A639-65F4-E630-C087-D725079F0CE0","FX230122")</f>
        <v>FX230122</v>
      </c>
      <c r="F100" t="s">
        <v>19</v>
      </c>
      <c r="G100" t="s">
        <v>19</v>
      </c>
      <c r="H100" t="s">
        <v>90</v>
      </c>
      <c r="I100" t="s">
        <v>320</v>
      </c>
      <c r="J100">
        <v>49</v>
      </c>
      <c r="K100" t="s">
        <v>92</v>
      </c>
      <c r="L100" t="s">
        <v>93</v>
      </c>
      <c r="M100" t="s">
        <v>94</v>
      </c>
      <c r="N100">
        <v>2</v>
      </c>
      <c r="O100" s="1">
        <v>44944.632071759261</v>
      </c>
      <c r="P100" s="1">
        <v>44944.676539351851</v>
      </c>
      <c r="Q100">
        <v>3691</v>
      </c>
      <c r="R100">
        <v>151</v>
      </c>
      <c r="S100" t="b">
        <v>0</v>
      </c>
      <c r="T100" t="s">
        <v>95</v>
      </c>
      <c r="U100" t="b">
        <v>0</v>
      </c>
      <c r="V100" t="s">
        <v>229</v>
      </c>
      <c r="W100" s="1">
        <v>44944.659143518518</v>
      </c>
      <c r="X100">
        <v>100</v>
      </c>
      <c r="Y100">
        <v>47</v>
      </c>
      <c r="Z100">
        <v>0</v>
      </c>
      <c r="AA100">
        <v>47</v>
      </c>
      <c r="AB100">
        <v>0</v>
      </c>
      <c r="AC100">
        <v>6</v>
      </c>
      <c r="AD100">
        <v>2</v>
      </c>
      <c r="AE100">
        <v>0</v>
      </c>
      <c r="AF100">
        <v>0</v>
      </c>
      <c r="AG100">
        <v>0</v>
      </c>
      <c r="AH100" t="s">
        <v>103</v>
      </c>
      <c r="AI100" s="1">
        <v>44944.676539351851</v>
      </c>
      <c r="AJ100">
        <v>51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2</v>
      </c>
      <c r="AQ100">
        <v>0</v>
      </c>
      <c r="AR100">
        <v>0</v>
      </c>
      <c r="AS100">
        <v>0</v>
      </c>
      <c r="AT100" t="s">
        <v>95</v>
      </c>
      <c r="AU100" t="s">
        <v>95</v>
      </c>
      <c r="AV100" t="s">
        <v>95</v>
      </c>
      <c r="AW100" t="s">
        <v>95</v>
      </c>
      <c r="AX100" t="s">
        <v>95</v>
      </c>
      <c r="AY100" t="s">
        <v>95</v>
      </c>
      <c r="AZ100" t="s">
        <v>95</v>
      </c>
      <c r="BA100" t="s">
        <v>95</v>
      </c>
      <c r="BB100" t="s">
        <v>95</v>
      </c>
      <c r="BC100" t="s">
        <v>95</v>
      </c>
      <c r="BD100" t="s">
        <v>95</v>
      </c>
      <c r="BE100" t="s">
        <v>95</v>
      </c>
      <c r="BF100" t="s">
        <v>236</v>
      </c>
      <c r="BG100">
        <v>64</v>
      </c>
      <c r="BH100" t="s">
        <v>99</v>
      </c>
    </row>
    <row r="101" spans="1:60">
      <c r="A101" t="s">
        <v>321</v>
      </c>
      <c r="B101" t="s">
        <v>87</v>
      </c>
      <c r="C101" t="s">
        <v>309</v>
      </c>
      <c r="D101" t="s">
        <v>89</v>
      </c>
      <c r="E101" s="2" t="str">
        <f>HYPERLINK("capsilon://?command=openfolder&amp;siteaddress=fidelity.emaiq-na2.net&amp;folderid=FX8DA2A639-65F4-E630-C087-D725079F0CE0","FX230122")</f>
        <v>FX230122</v>
      </c>
      <c r="F101" t="s">
        <v>19</v>
      </c>
      <c r="G101" t="s">
        <v>19</v>
      </c>
      <c r="H101" t="s">
        <v>90</v>
      </c>
      <c r="I101" t="s">
        <v>322</v>
      </c>
      <c r="J101">
        <v>28</v>
      </c>
      <c r="K101" t="s">
        <v>92</v>
      </c>
      <c r="L101" t="s">
        <v>93</v>
      </c>
      <c r="M101" t="s">
        <v>94</v>
      </c>
      <c r="N101">
        <v>2</v>
      </c>
      <c r="O101" s="1">
        <v>44944.632569444446</v>
      </c>
      <c r="P101" s="1">
        <v>44944.677233796298</v>
      </c>
      <c r="Q101">
        <v>3696</v>
      </c>
      <c r="R101">
        <v>163</v>
      </c>
      <c r="S101" t="b">
        <v>0</v>
      </c>
      <c r="T101" t="s">
        <v>95</v>
      </c>
      <c r="U101" t="b">
        <v>0</v>
      </c>
      <c r="V101" t="s">
        <v>96</v>
      </c>
      <c r="W101" s="1">
        <v>44944.66002314815</v>
      </c>
      <c r="X101">
        <v>104</v>
      </c>
      <c r="Y101">
        <v>21</v>
      </c>
      <c r="Z101">
        <v>0</v>
      </c>
      <c r="AA101">
        <v>21</v>
      </c>
      <c r="AB101">
        <v>0</v>
      </c>
      <c r="AC101">
        <v>0</v>
      </c>
      <c r="AD101">
        <v>7</v>
      </c>
      <c r="AE101">
        <v>0</v>
      </c>
      <c r="AF101">
        <v>0</v>
      </c>
      <c r="AG101">
        <v>0</v>
      </c>
      <c r="AH101" t="s">
        <v>103</v>
      </c>
      <c r="AI101" s="1">
        <v>44944.677233796298</v>
      </c>
      <c r="AJ101">
        <v>59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7</v>
      </c>
      <c r="AQ101">
        <v>0</v>
      </c>
      <c r="AR101">
        <v>0</v>
      </c>
      <c r="AS101">
        <v>0</v>
      </c>
      <c r="AT101" t="s">
        <v>95</v>
      </c>
      <c r="AU101" t="s">
        <v>95</v>
      </c>
      <c r="AV101" t="s">
        <v>95</v>
      </c>
      <c r="AW101" t="s">
        <v>95</v>
      </c>
      <c r="AX101" t="s">
        <v>95</v>
      </c>
      <c r="AY101" t="s">
        <v>95</v>
      </c>
      <c r="AZ101" t="s">
        <v>95</v>
      </c>
      <c r="BA101" t="s">
        <v>95</v>
      </c>
      <c r="BB101" t="s">
        <v>95</v>
      </c>
      <c r="BC101" t="s">
        <v>95</v>
      </c>
      <c r="BD101" t="s">
        <v>95</v>
      </c>
      <c r="BE101" t="s">
        <v>95</v>
      </c>
      <c r="BF101" t="s">
        <v>236</v>
      </c>
      <c r="BG101">
        <v>64</v>
      </c>
      <c r="BH101" t="s">
        <v>99</v>
      </c>
    </row>
    <row r="102" spans="1:60">
      <c r="A102" t="s">
        <v>323</v>
      </c>
      <c r="B102" t="s">
        <v>87</v>
      </c>
      <c r="C102" t="s">
        <v>324</v>
      </c>
      <c r="D102" t="s">
        <v>89</v>
      </c>
      <c r="E102" s="2" t="str">
        <f>HYPERLINK("capsilon://?command=openfolder&amp;siteaddress=fidelity.emaiq-na2.net&amp;folderid=FX05F27D27-F22C-342D-B459-77FA843527E3","FX221246")</f>
        <v>FX221246</v>
      </c>
      <c r="F102" t="s">
        <v>19</v>
      </c>
      <c r="G102" t="s">
        <v>19</v>
      </c>
      <c r="H102" t="s">
        <v>90</v>
      </c>
      <c r="I102" t="s">
        <v>325</v>
      </c>
      <c r="J102">
        <v>79</v>
      </c>
      <c r="K102" t="s">
        <v>92</v>
      </c>
      <c r="L102" t="s">
        <v>93</v>
      </c>
      <c r="M102" t="s">
        <v>94</v>
      </c>
      <c r="N102">
        <v>2</v>
      </c>
      <c r="O102" s="1">
        <v>44929.414317129631</v>
      </c>
      <c r="P102" s="1">
        <v>44929.585069444445</v>
      </c>
      <c r="Q102">
        <v>14342</v>
      </c>
      <c r="R102">
        <v>411</v>
      </c>
      <c r="S102" t="b">
        <v>0</v>
      </c>
      <c r="T102" t="s">
        <v>95</v>
      </c>
      <c r="U102" t="b">
        <v>0</v>
      </c>
      <c r="V102" t="s">
        <v>96</v>
      </c>
      <c r="W102" s="1">
        <v>44929.487476851849</v>
      </c>
      <c r="X102">
        <v>273</v>
      </c>
      <c r="Y102">
        <v>74</v>
      </c>
      <c r="Z102">
        <v>0</v>
      </c>
      <c r="AA102">
        <v>74</v>
      </c>
      <c r="AB102">
        <v>0</v>
      </c>
      <c r="AC102">
        <v>6</v>
      </c>
      <c r="AD102">
        <v>5</v>
      </c>
      <c r="AE102">
        <v>0</v>
      </c>
      <c r="AF102">
        <v>0</v>
      </c>
      <c r="AG102">
        <v>0</v>
      </c>
      <c r="AH102" t="s">
        <v>97</v>
      </c>
      <c r="AI102" s="1">
        <v>44929.585069444445</v>
      </c>
      <c r="AJ102">
        <v>138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5</v>
      </c>
      <c r="AQ102">
        <v>0</v>
      </c>
      <c r="AR102">
        <v>0</v>
      </c>
      <c r="AS102">
        <v>0</v>
      </c>
      <c r="AT102" t="s">
        <v>95</v>
      </c>
      <c r="AU102" t="s">
        <v>95</v>
      </c>
      <c r="AV102" t="s">
        <v>95</v>
      </c>
      <c r="AW102" t="s">
        <v>95</v>
      </c>
      <c r="AX102" t="s">
        <v>95</v>
      </c>
      <c r="AY102" t="s">
        <v>95</v>
      </c>
      <c r="AZ102" t="s">
        <v>95</v>
      </c>
      <c r="BA102" t="s">
        <v>95</v>
      </c>
      <c r="BB102" t="s">
        <v>95</v>
      </c>
      <c r="BC102" t="s">
        <v>95</v>
      </c>
      <c r="BD102" t="s">
        <v>95</v>
      </c>
      <c r="BE102" t="s">
        <v>95</v>
      </c>
      <c r="BF102" t="s">
        <v>98</v>
      </c>
      <c r="BG102">
        <v>245</v>
      </c>
      <c r="BH102" t="s">
        <v>99</v>
      </c>
    </row>
    <row r="103" spans="1:60">
      <c r="A103" t="s">
        <v>326</v>
      </c>
      <c r="B103" t="s">
        <v>87</v>
      </c>
      <c r="C103" t="s">
        <v>327</v>
      </c>
      <c r="D103" t="s">
        <v>89</v>
      </c>
      <c r="E103" s="2" t="str">
        <f>HYPERLINK("capsilon://?command=openfolder&amp;siteaddress=fidelity.emaiq-na2.net&amp;folderid=FX88CD54E6-9DE0-9E59-AB34-AD9E58AA14C1","FX221240")</f>
        <v>FX221240</v>
      </c>
      <c r="F103" t="s">
        <v>19</v>
      </c>
      <c r="G103" t="s">
        <v>19</v>
      </c>
      <c r="H103" t="s">
        <v>90</v>
      </c>
      <c r="I103" t="s">
        <v>328</v>
      </c>
      <c r="J103">
        <v>28</v>
      </c>
      <c r="K103" t="s">
        <v>92</v>
      </c>
      <c r="L103" t="s">
        <v>93</v>
      </c>
      <c r="M103" t="s">
        <v>94</v>
      </c>
      <c r="N103">
        <v>2</v>
      </c>
      <c r="O103" s="1">
        <v>44929.741990740738</v>
      </c>
      <c r="P103" s="1">
        <v>44929.756747685184</v>
      </c>
      <c r="Q103">
        <v>1070</v>
      </c>
      <c r="R103">
        <v>205</v>
      </c>
      <c r="S103" t="b">
        <v>0</v>
      </c>
      <c r="T103" t="s">
        <v>95</v>
      </c>
      <c r="U103" t="b">
        <v>0</v>
      </c>
      <c r="V103" t="s">
        <v>96</v>
      </c>
      <c r="W103" s="1">
        <v>44929.753692129627</v>
      </c>
      <c r="X103">
        <v>79</v>
      </c>
      <c r="Y103">
        <v>21</v>
      </c>
      <c r="Z103">
        <v>0</v>
      </c>
      <c r="AA103">
        <v>21</v>
      </c>
      <c r="AB103">
        <v>0</v>
      </c>
      <c r="AC103">
        <v>1</v>
      </c>
      <c r="AD103">
        <v>7</v>
      </c>
      <c r="AE103">
        <v>0</v>
      </c>
      <c r="AF103">
        <v>0</v>
      </c>
      <c r="AG103">
        <v>0</v>
      </c>
      <c r="AH103" t="s">
        <v>97</v>
      </c>
      <c r="AI103" s="1">
        <v>44929.756747685184</v>
      </c>
      <c r="AJ103">
        <v>126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7</v>
      </c>
      <c r="AQ103">
        <v>0</v>
      </c>
      <c r="AR103">
        <v>0</v>
      </c>
      <c r="AS103">
        <v>0</v>
      </c>
      <c r="AT103" t="s">
        <v>95</v>
      </c>
      <c r="AU103" t="s">
        <v>95</v>
      </c>
      <c r="AV103" t="s">
        <v>95</v>
      </c>
      <c r="AW103" t="s">
        <v>95</v>
      </c>
      <c r="AX103" t="s">
        <v>95</v>
      </c>
      <c r="AY103" t="s">
        <v>95</v>
      </c>
      <c r="AZ103" t="s">
        <v>95</v>
      </c>
      <c r="BA103" t="s">
        <v>95</v>
      </c>
      <c r="BB103" t="s">
        <v>95</v>
      </c>
      <c r="BC103" t="s">
        <v>95</v>
      </c>
      <c r="BD103" t="s">
        <v>95</v>
      </c>
      <c r="BE103" t="s">
        <v>95</v>
      </c>
      <c r="BF103" t="s">
        <v>98</v>
      </c>
      <c r="BG103">
        <v>21</v>
      </c>
      <c r="BH103" t="s">
        <v>99</v>
      </c>
    </row>
    <row r="104" spans="1:60">
      <c r="A104" t="s">
        <v>329</v>
      </c>
      <c r="B104" t="s">
        <v>87</v>
      </c>
      <c r="C104" t="s">
        <v>330</v>
      </c>
      <c r="D104" t="s">
        <v>89</v>
      </c>
      <c r="E104" s="2" t="str">
        <f>HYPERLINK("capsilon://?command=openfolder&amp;siteaddress=fidelity.emaiq-na2.net&amp;folderid=FXB1B5FF20-54A1-4F00-5496-7E0E6100CEF9","FX221231")</f>
        <v>FX221231</v>
      </c>
      <c r="F104" t="s">
        <v>19</v>
      </c>
      <c r="G104" t="s">
        <v>19</v>
      </c>
      <c r="H104" t="s">
        <v>90</v>
      </c>
      <c r="I104" t="s">
        <v>331</v>
      </c>
      <c r="J104">
        <v>21</v>
      </c>
      <c r="K104" t="s">
        <v>92</v>
      </c>
      <c r="L104" t="s">
        <v>93</v>
      </c>
      <c r="M104" t="s">
        <v>94</v>
      </c>
      <c r="N104">
        <v>2</v>
      </c>
      <c r="O104" s="1">
        <v>44944.726458333331</v>
      </c>
      <c r="P104" s="1">
        <v>44944.758819444447</v>
      </c>
      <c r="Q104">
        <v>2704</v>
      </c>
      <c r="R104">
        <v>92</v>
      </c>
      <c r="S104" t="b">
        <v>0</v>
      </c>
      <c r="T104" t="s">
        <v>95</v>
      </c>
      <c r="U104" t="b">
        <v>0</v>
      </c>
      <c r="V104" t="s">
        <v>229</v>
      </c>
      <c r="W104" s="1">
        <v>44944.729166666664</v>
      </c>
      <c r="X104">
        <v>26</v>
      </c>
      <c r="Y104">
        <v>0</v>
      </c>
      <c r="Z104">
        <v>0</v>
      </c>
      <c r="AA104">
        <v>0</v>
      </c>
      <c r="AB104">
        <v>9</v>
      </c>
      <c r="AC104">
        <v>0</v>
      </c>
      <c r="AD104">
        <v>21</v>
      </c>
      <c r="AE104">
        <v>0</v>
      </c>
      <c r="AF104">
        <v>0</v>
      </c>
      <c r="AG104">
        <v>0</v>
      </c>
      <c r="AH104" t="s">
        <v>332</v>
      </c>
      <c r="AI104" s="1">
        <v>44944.758819444447</v>
      </c>
      <c r="AJ104">
        <v>35</v>
      </c>
      <c r="AK104">
        <v>0</v>
      </c>
      <c r="AL104">
        <v>0</v>
      </c>
      <c r="AM104">
        <v>0</v>
      </c>
      <c r="AN104">
        <v>9</v>
      </c>
      <c r="AO104">
        <v>0</v>
      </c>
      <c r="AP104">
        <v>21</v>
      </c>
      <c r="AQ104">
        <v>0</v>
      </c>
      <c r="AR104">
        <v>0</v>
      </c>
      <c r="AS104">
        <v>0</v>
      </c>
      <c r="AT104" t="s">
        <v>95</v>
      </c>
      <c r="AU104" t="s">
        <v>95</v>
      </c>
      <c r="AV104" t="s">
        <v>95</v>
      </c>
      <c r="AW104" t="s">
        <v>95</v>
      </c>
      <c r="AX104" t="s">
        <v>95</v>
      </c>
      <c r="AY104" t="s">
        <v>95</v>
      </c>
      <c r="AZ104" t="s">
        <v>95</v>
      </c>
      <c r="BA104" t="s">
        <v>95</v>
      </c>
      <c r="BB104" t="s">
        <v>95</v>
      </c>
      <c r="BC104" t="s">
        <v>95</v>
      </c>
      <c r="BD104" t="s">
        <v>95</v>
      </c>
      <c r="BE104" t="s">
        <v>95</v>
      </c>
      <c r="BF104" t="s">
        <v>236</v>
      </c>
      <c r="BG104">
        <v>46</v>
      </c>
      <c r="BH104" t="s">
        <v>99</v>
      </c>
    </row>
    <row r="105" spans="1:60">
      <c r="A105" t="s">
        <v>333</v>
      </c>
      <c r="B105" t="s">
        <v>87</v>
      </c>
      <c r="C105" t="s">
        <v>126</v>
      </c>
      <c r="D105" t="s">
        <v>89</v>
      </c>
      <c r="E105" s="2" t="str">
        <f>HYPERLINK("capsilon://?command=openfolder&amp;siteaddress=fidelity.emaiq-na2.net&amp;folderid=FXE9455C05-60BC-C29D-BF50-1A6B92224880","FX230110")</f>
        <v>FX230110</v>
      </c>
      <c r="F105" t="s">
        <v>19</v>
      </c>
      <c r="G105" t="s">
        <v>19</v>
      </c>
      <c r="H105" t="s">
        <v>90</v>
      </c>
      <c r="I105" t="s">
        <v>334</v>
      </c>
      <c r="J105">
        <v>28</v>
      </c>
      <c r="K105" t="s">
        <v>92</v>
      </c>
      <c r="L105" t="s">
        <v>93</v>
      </c>
      <c r="M105" t="s">
        <v>94</v>
      </c>
      <c r="N105">
        <v>2</v>
      </c>
      <c r="O105" s="1">
        <v>44944.729050925926</v>
      </c>
      <c r="P105" s="1">
        <v>44944.76226851852</v>
      </c>
      <c r="Q105">
        <v>2378</v>
      </c>
      <c r="R105">
        <v>492</v>
      </c>
      <c r="S105" t="b">
        <v>0</v>
      </c>
      <c r="T105" t="s">
        <v>95</v>
      </c>
      <c r="U105" t="b">
        <v>0</v>
      </c>
      <c r="V105" t="s">
        <v>229</v>
      </c>
      <c r="W105" s="1">
        <v>44944.731435185182</v>
      </c>
      <c r="X105">
        <v>195</v>
      </c>
      <c r="Y105">
        <v>21</v>
      </c>
      <c r="Z105">
        <v>0</v>
      </c>
      <c r="AA105">
        <v>21</v>
      </c>
      <c r="AB105">
        <v>0</v>
      </c>
      <c r="AC105">
        <v>3</v>
      </c>
      <c r="AD105">
        <v>7</v>
      </c>
      <c r="AE105">
        <v>0</v>
      </c>
      <c r="AF105">
        <v>0</v>
      </c>
      <c r="AG105">
        <v>0</v>
      </c>
      <c r="AH105" t="s">
        <v>332</v>
      </c>
      <c r="AI105" s="1">
        <v>44944.76226851852</v>
      </c>
      <c r="AJ105">
        <v>297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7</v>
      </c>
      <c r="AQ105">
        <v>0</v>
      </c>
      <c r="AR105">
        <v>0</v>
      </c>
      <c r="AS105">
        <v>0</v>
      </c>
      <c r="AT105" t="s">
        <v>95</v>
      </c>
      <c r="AU105" t="s">
        <v>95</v>
      </c>
      <c r="AV105" t="s">
        <v>95</v>
      </c>
      <c r="AW105" t="s">
        <v>95</v>
      </c>
      <c r="AX105" t="s">
        <v>95</v>
      </c>
      <c r="AY105" t="s">
        <v>95</v>
      </c>
      <c r="AZ105" t="s">
        <v>95</v>
      </c>
      <c r="BA105" t="s">
        <v>95</v>
      </c>
      <c r="BB105" t="s">
        <v>95</v>
      </c>
      <c r="BC105" t="s">
        <v>95</v>
      </c>
      <c r="BD105" t="s">
        <v>95</v>
      </c>
      <c r="BE105" t="s">
        <v>95</v>
      </c>
      <c r="BF105" t="s">
        <v>236</v>
      </c>
      <c r="BG105">
        <v>47</v>
      </c>
      <c r="BH105" t="s">
        <v>99</v>
      </c>
    </row>
    <row r="106" spans="1:60">
      <c r="A106" t="s">
        <v>335</v>
      </c>
      <c r="B106" t="s">
        <v>87</v>
      </c>
      <c r="C106" t="s">
        <v>336</v>
      </c>
      <c r="D106" t="s">
        <v>89</v>
      </c>
      <c r="E106" s="2" t="str">
        <f>HYPERLINK("capsilon://?command=openfolder&amp;siteaddress=fidelity.emaiq-na2.net&amp;folderid=FX1AA90ABF-EF8B-45BE-1C48-A5C6496616BA","FX230123")</f>
        <v>FX230123</v>
      </c>
      <c r="F106" t="s">
        <v>19</v>
      </c>
      <c r="G106" t="s">
        <v>19</v>
      </c>
      <c r="H106" t="s">
        <v>90</v>
      </c>
      <c r="I106" t="s">
        <v>337</v>
      </c>
      <c r="J106">
        <v>50</v>
      </c>
      <c r="K106" t="s">
        <v>92</v>
      </c>
      <c r="L106" t="s">
        <v>93</v>
      </c>
      <c r="M106" t="s">
        <v>94</v>
      </c>
      <c r="N106">
        <v>2</v>
      </c>
      <c r="O106" s="1">
        <v>44944.735081018516</v>
      </c>
      <c r="P106" s="1">
        <v>44944.763680555552</v>
      </c>
      <c r="Q106">
        <v>2197</v>
      </c>
      <c r="R106">
        <v>274</v>
      </c>
      <c r="S106" t="b">
        <v>0</v>
      </c>
      <c r="T106" t="s">
        <v>95</v>
      </c>
      <c r="U106" t="b">
        <v>0</v>
      </c>
      <c r="V106" t="s">
        <v>96</v>
      </c>
      <c r="W106" s="1">
        <v>44944.744328703702</v>
      </c>
      <c r="X106">
        <v>153</v>
      </c>
      <c r="Y106">
        <v>45</v>
      </c>
      <c r="Z106">
        <v>0</v>
      </c>
      <c r="AA106">
        <v>45</v>
      </c>
      <c r="AB106">
        <v>0</v>
      </c>
      <c r="AC106">
        <v>6</v>
      </c>
      <c r="AD106">
        <v>5</v>
      </c>
      <c r="AE106">
        <v>0</v>
      </c>
      <c r="AF106">
        <v>0</v>
      </c>
      <c r="AG106">
        <v>0</v>
      </c>
      <c r="AH106" t="s">
        <v>332</v>
      </c>
      <c r="AI106" s="1">
        <v>44944.763680555552</v>
      </c>
      <c r="AJ106">
        <v>121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5</v>
      </c>
      <c r="AQ106">
        <v>0</v>
      </c>
      <c r="AR106">
        <v>0</v>
      </c>
      <c r="AS106">
        <v>0</v>
      </c>
      <c r="AT106" t="s">
        <v>95</v>
      </c>
      <c r="AU106" t="s">
        <v>95</v>
      </c>
      <c r="AV106" t="s">
        <v>95</v>
      </c>
      <c r="AW106" t="s">
        <v>95</v>
      </c>
      <c r="AX106" t="s">
        <v>95</v>
      </c>
      <c r="AY106" t="s">
        <v>95</v>
      </c>
      <c r="AZ106" t="s">
        <v>95</v>
      </c>
      <c r="BA106" t="s">
        <v>95</v>
      </c>
      <c r="BB106" t="s">
        <v>95</v>
      </c>
      <c r="BC106" t="s">
        <v>95</v>
      </c>
      <c r="BD106" t="s">
        <v>95</v>
      </c>
      <c r="BE106" t="s">
        <v>95</v>
      </c>
      <c r="BF106" t="s">
        <v>236</v>
      </c>
      <c r="BG106">
        <v>41</v>
      </c>
      <c r="BH106" t="s">
        <v>99</v>
      </c>
    </row>
    <row r="107" spans="1:60">
      <c r="A107" t="s">
        <v>338</v>
      </c>
      <c r="B107" t="s">
        <v>87</v>
      </c>
      <c r="C107" t="s">
        <v>336</v>
      </c>
      <c r="D107" t="s">
        <v>89</v>
      </c>
      <c r="E107" s="2" t="str">
        <f>HYPERLINK("capsilon://?command=openfolder&amp;siteaddress=fidelity.emaiq-na2.net&amp;folderid=FX1AA90ABF-EF8B-45BE-1C48-A5C6496616BA","FX230123")</f>
        <v>FX230123</v>
      </c>
      <c r="F107" t="s">
        <v>19</v>
      </c>
      <c r="G107" t="s">
        <v>19</v>
      </c>
      <c r="H107" t="s">
        <v>90</v>
      </c>
      <c r="I107" t="s">
        <v>339</v>
      </c>
      <c r="J107">
        <v>70</v>
      </c>
      <c r="K107" t="s">
        <v>92</v>
      </c>
      <c r="L107" t="s">
        <v>93</v>
      </c>
      <c r="M107" t="s">
        <v>94</v>
      </c>
      <c r="N107">
        <v>2</v>
      </c>
      <c r="O107" s="1">
        <v>44944.735254629632</v>
      </c>
      <c r="P107" s="1">
        <v>44944.766145833331</v>
      </c>
      <c r="Q107">
        <v>2264</v>
      </c>
      <c r="R107">
        <v>405</v>
      </c>
      <c r="S107" t="b">
        <v>0</v>
      </c>
      <c r="T107" t="s">
        <v>95</v>
      </c>
      <c r="U107" t="b">
        <v>0</v>
      </c>
      <c r="V107" t="s">
        <v>96</v>
      </c>
      <c r="W107" s="1">
        <v>44944.746574074074</v>
      </c>
      <c r="X107">
        <v>193</v>
      </c>
      <c r="Y107">
        <v>65</v>
      </c>
      <c r="Z107">
        <v>0</v>
      </c>
      <c r="AA107">
        <v>65</v>
      </c>
      <c r="AB107">
        <v>0</v>
      </c>
      <c r="AC107">
        <v>6</v>
      </c>
      <c r="AD107">
        <v>5</v>
      </c>
      <c r="AE107">
        <v>0</v>
      </c>
      <c r="AF107">
        <v>0</v>
      </c>
      <c r="AG107">
        <v>0</v>
      </c>
      <c r="AH107" t="s">
        <v>332</v>
      </c>
      <c r="AI107" s="1">
        <v>44944.766145833331</v>
      </c>
      <c r="AJ107">
        <v>212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5</v>
      </c>
      <c r="AQ107">
        <v>0</v>
      </c>
      <c r="AR107">
        <v>0</v>
      </c>
      <c r="AS107">
        <v>0</v>
      </c>
      <c r="AT107" t="s">
        <v>95</v>
      </c>
      <c r="AU107" t="s">
        <v>95</v>
      </c>
      <c r="AV107" t="s">
        <v>95</v>
      </c>
      <c r="AW107" t="s">
        <v>95</v>
      </c>
      <c r="AX107" t="s">
        <v>95</v>
      </c>
      <c r="AY107" t="s">
        <v>95</v>
      </c>
      <c r="AZ107" t="s">
        <v>95</v>
      </c>
      <c r="BA107" t="s">
        <v>95</v>
      </c>
      <c r="BB107" t="s">
        <v>95</v>
      </c>
      <c r="BC107" t="s">
        <v>95</v>
      </c>
      <c r="BD107" t="s">
        <v>95</v>
      </c>
      <c r="BE107" t="s">
        <v>95</v>
      </c>
      <c r="BF107" t="s">
        <v>236</v>
      </c>
      <c r="BG107">
        <v>44</v>
      </c>
      <c r="BH107" t="s">
        <v>99</v>
      </c>
    </row>
    <row r="108" spans="1:60">
      <c r="A108" t="s">
        <v>340</v>
      </c>
      <c r="B108" t="s">
        <v>87</v>
      </c>
      <c r="C108" t="s">
        <v>336</v>
      </c>
      <c r="D108" t="s">
        <v>89</v>
      </c>
      <c r="E108" s="2" t="str">
        <f>HYPERLINK("capsilon://?command=openfolder&amp;siteaddress=fidelity.emaiq-na2.net&amp;folderid=FX1AA90ABF-EF8B-45BE-1C48-A5C6496616BA","FX230123")</f>
        <v>FX230123</v>
      </c>
      <c r="F108" t="s">
        <v>19</v>
      </c>
      <c r="G108" t="s">
        <v>19</v>
      </c>
      <c r="H108" t="s">
        <v>90</v>
      </c>
      <c r="I108" t="s">
        <v>341</v>
      </c>
      <c r="J108">
        <v>70</v>
      </c>
      <c r="K108" t="s">
        <v>92</v>
      </c>
      <c r="L108" t="s">
        <v>93</v>
      </c>
      <c r="M108" t="s">
        <v>94</v>
      </c>
      <c r="N108">
        <v>2</v>
      </c>
      <c r="O108" s="1">
        <v>44944.735439814816</v>
      </c>
      <c r="P108" s="1">
        <v>44944.768009259256</v>
      </c>
      <c r="Q108">
        <v>2387</v>
      </c>
      <c r="R108">
        <v>427</v>
      </c>
      <c r="S108" t="b">
        <v>0</v>
      </c>
      <c r="T108" t="s">
        <v>95</v>
      </c>
      <c r="U108" t="b">
        <v>0</v>
      </c>
      <c r="V108" t="s">
        <v>96</v>
      </c>
      <c r="W108" s="1">
        <v>44944.749675925923</v>
      </c>
      <c r="X108">
        <v>267</v>
      </c>
      <c r="Y108">
        <v>65</v>
      </c>
      <c r="Z108">
        <v>0</v>
      </c>
      <c r="AA108">
        <v>65</v>
      </c>
      <c r="AB108">
        <v>0</v>
      </c>
      <c r="AC108">
        <v>6</v>
      </c>
      <c r="AD108">
        <v>5</v>
      </c>
      <c r="AE108">
        <v>0</v>
      </c>
      <c r="AF108">
        <v>0</v>
      </c>
      <c r="AG108">
        <v>0</v>
      </c>
      <c r="AH108" t="s">
        <v>332</v>
      </c>
      <c r="AI108" s="1">
        <v>44944.768009259256</v>
      </c>
      <c r="AJ108">
        <v>160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5</v>
      </c>
      <c r="AQ108">
        <v>0</v>
      </c>
      <c r="AR108">
        <v>0</v>
      </c>
      <c r="AS108">
        <v>0</v>
      </c>
      <c r="AT108" t="s">
        <v>95</v>
      </c>
      <c r="AU108" t="s">
        <v>95</v>
      </c>
      <c r="AV108" t="s">
        <v>95</v>
      </c>
      <c r="AW108" t="s">
        <v>95</v>
      </c>
      <c r="AX108" t="s">
        <v>95</v>
      </c>
      <c r="AY108" t="s">
        <v>95</v>
      </c>
      <c r="AZ108" t="s">
        <v>95</v>
      </c>
      <c r="BA108" t="s">
        <v>95</v>
      </c>
      <c r="BB108" t="s">
        <v>95</v>
      </c>
      <c r="BC108" t="s">
        <v>95</v>
      </c>
      <c r="BD108" t="s">
        <v>95</v>
      </c>
      <c r="BE108" t="s">
        <v>95</v>
      </c>
      <c r="BF108" t="s">
        <v>236</v>
      </c>
      <c r="BG108">
        <v>46</v>
      </c>
      <c r="BH108" t="s">
        <v>99</v>
      </c>
    </row>
    <row r="109" spans="1:60">
      <c r="A109" t="s">
        <v>342</v>
      </c>
      <c r="B109" t="s">
        <v>87</v>
      </c>
      <c r="C109" t="s">
        <v>150</v>
      </c>
      <c r="D109" t="s">
        <v>89</v>
      </c>
      <c r="E109" s="2" t="str">
        <f>HYPERLINK("capsilon://?command=openfolder&amp;siteaddress=fidelity.emaiq-na2.net&amp;folderid=FX2D1B7494-960C-7BE1-AE4C-6C0390BFC6D5","FX23018")</f>
        <v>FX23018</v>
      </c>
      <c r="F109" t="s">
        <v>19</v>
      </c>
      <c r="G109" t="s">
        <v>19</v>
      </c>
      <c r="H109" t="s">
        <v>90</v>
      </c>
      <c r="I109" t="s">
        <v>343</v>
      </c>
      <c r="J109">
        <v>78</v>
      </c>
      <c r="K109" t="s">
        <v>92</v>
      </c>
      <c r="L109" t="s">
        <v>93</v>
      </c>
      <c r="M109" t="s">
        <v>94</v>
      </c>
      <c r="N109">
        <v>1</v>
      </c>
      <c r="O109" s="1">
        <v>44945.385057870371</v>
      </c>
      <c r="P109" s="1">
        <v>44945.425092592595</v>
      </c>
      <c r="Q109">
        <v>3432</v>
      </c>
      <c r="R109">
        <v>27</v>
      </c>
      <c r="S109" t="b">
        <v>0</v>
      </c>
      <c r="T109" t="s">
        <v>95</v>
      </c>
      <c r="U109" t="b">
        <v>0</v>
      </c>
      <c r="V109" t="s">
        <v>344</v>
      </c>
      <c r="W109" s="1">
        <v>44945.425092592595</v>
      </c>
      <c r="X109">
        <v>27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78</v>
      </c>
      <c r="AE109">
        <v>73</v>
      </c>
      <c r="AF109">
        <v>0</v>
      </c>
      <c r="AG109">
        <v>2</v>
      </c>
      <c r="AH109" t="s">
        <v>95</v>
      </c>
      <c r="AI109" t="s">
        <v>95</v>
      </c>
      <c r="AJ109" t="s">
        <v>95</v>
      </c>
      <c r="AK109" t="s">
        <v>95</v>
      </c>
      <c r="AL109" t="s">
        <v>95</v>
      </c>
      <c r="AM109" t="s">
        <v>95</v>
      </c>
      <c r="AN109" t="s">
        <v>95</v>
      </c>
      <c r="AO109" t="s">
        <v>95</v>
      </c>
      <c r="AP109" t="s">
        <v>95</v>
      </c>
      <c r="AQ109" t="s">
        <v>95</v>
      </c>
      <c r="AR109" t="s">
        <v>95</v>
      </c>
      <c r="AS109" t="s">
        <v>95</v>
      </c>
      <c r="AT109" t="s">
        <v>95</v>
      </c>
      <c r="AU109" t="s">
        <v>95</v>
      </c>
      <c r="AV109" t="s">
        <v>95</v>
      </c>
      <c r="AW109" t="s">
        <v>95</v>
      </c>
      <c r="AX109" t="s">
        <v>95</v>
      </c>
      <c r="AY109" t="s">
        <v>95</v>
      </c>
      <c r="AZ109" t="s">
        <v>95</v>
      </c>
      <c r="BA109" t="s">
        <v>95</v>
      </c>
      <c r="BB109" t="s">
        <v>95</v>
      </c>
      <c r="BC109" t="s">
        <v>95</v>
      </c>
      <c r="BD109" t="s">
        <v>95</v>
      </c>
      <c r="BE109" t="s">
        <v>95</v>
      </c>
      <c r="BF109" t="s">
        <v>345</v>
      </c>
      <c r="BG109">
        <v>57</v>
      </c>
      <c r="BH109" t="s">
        <v>99</v>
      </c>
    </row>
    <row r="110" spans="1:60">
      <c r="A110" t="s">
        <v>346</v>
      </c>
      <c r="B110" t="s">
        <v>87</v>
      </c>
      <c r="C110" t="s">
        <v>150</v>
      </c>
      <c r="D110" t="s">
        <v>89</v>
      </c>
      <c r="E110" s="2" t="str">
        <f>HYPERLINK("capsilon://?command=openfolder&amp;siteaddress=fidelity.emaiq-na2.net&amp;folderid=FX2D1B7494-960C-7BE1-AE4C-6C0390BFC6D5","FX23018")</f>
        <v>FX23018</v>
      </c>
      <c r="F110" t="s">
        <v>19</v>
      </c>
      <c r="G110" t="s">
        <v>19</v>
      </c>
      <c r="H110" t="s">
        <v>90</v>
      </c>
      <c r="I110" t="s">
        <v>343</v>
      </c>
      <c r="J110">
        <v>102</v>
      </c>
      <c r="K110" t="s">
        <v>92</v>
      </c>
      <c r="L110" t="s">
        <v>93</v>
      </c>
      <c r="M110" t="s">
        <v>94</v>
      </c>
      <c r="N110">
        <v>2</v>
      </c>
      <c r="O110" s="1">
        <v>44945.425787037035</v>
      </c>
      <c r="P110" s="1">
        <v>44945.456469907411</v>
      </c>
      <c r="Q110">
        <v>2219</v>
      </c>
      <c r="R110">
        <v>432</v>
      </c>
      <c r="S110" t="b">
        <v>0</v>
      </c>
      <c r="T110" t="s">
        <v>95</v>
      </c>
      <c r="U110" t="b">
        <v>1</v>
      </c>
      <c r="V110" t="s">
        <v>152</v>
      </c>
      <c r="W110" s="1">
        <v>44945.436412037037</v>
      </c>
      <c r="X110">
        <v>260</v>
      </c>
      <c r="Y110">
        <v>92</v>
      </c>
      <c r="Z110">
        <v>0</v>
      </c>
      <c r="AA110">
        <v>92</v>
      </c>
      <c r="AB110">
        <v>0</v>
      </c>
      <c r="AC110">
        <v>16</v>
      </c>
      <c r="AD110">
        <v>10</v>
      </c>
      <c r="AE110">
        <v>0</v>
      </c>
      <c r="AF110">
        <v>0</v>
      </c>
      <c r="AG110">
        <v>0</v>
      </c>
      <c r="AH110" t="s">
        <v>153</v>
      </c>
      <c r="AI110" s="1">
        <v>44945.456469907411</v>
      </c>
      <c r="AJ110">
        <v>172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10</v>
      </c>
      <c r="AQ110">
        <v>0</v>
      </c>
      <c r="AR110">
        <v>0</v>
      </c>
      <c r="AS110">
        <v>0</v>
      </c>
      <c r="AT110" t="s">
        <v>95</v>
      </c>
      <c r="AU110" t="s">
        <v>95</v>
      </c>
      <c r="AV110" t="s">
        <v>95</v>
      </c>
      <c r="AW110" t="s">
        <v>95</v>
      </c>
      <c r="AX110" t="s">
        <v>95</v>
      </c>
      <c r="AY110" t="s">
        <v>95</v>
      </c>
      <c r="AZ110" t="s">
        <v>95</v>
      </c>
      <c r="BA110" t="s">
        <v>95</v>
      </c>
      <c r="BB110" t="s">
        <v>95</v>
      </c>
      <c r="BC110" t="s">
        <v>95</v>
      </c>
      <c r="BD110" t="s">
        <v>95</v>
      </c>
      <c r="BE110" t="s">
        <v>95</v>
      </c>
      <c r="BF110" t="s">
        <v>345</v>
      </c>
      <c r="BG110">
        <v>44</v>
      </c>
      <c r="BH110" t="s">
        <v>99</v>
      </c>
    </row>
    <row r="111" spans="1:60">
      <c r="A111" t="s">
        <v>347</v>
      </c>
      <c r="B111" t="s">
        <v>87</v>
      </c>
      <c r="C111" t="s">
        <v>123</v>
      </c>
      <c r="D111" t="s">
        <v>89</v>
      </c>
      <c r="E111" s="2" t="str">
        <f>HYPERLINK("capsilon://?command=openfolder&amp;siteaddress=fidelity.emaiq-na2.net&amp;folderid=FX9E4DEF99-5913-CB84-D00D-215C0E900CC5","FX220950")</f>
        <v>FX220950</v>
      </c>
      <c r="F111" t="s">
        <v>19</v>
      </c>
      <c r="G111" t="s">
        <v>19</v>
      </c>
      <c r="H111" t="s">
        <v>90</v>
      </c>
      <c r="I111" t="s">
        <v>348</v>
      </c>
      <c r="J111">
        <v>0</v>
      </c>
      <c r="K111" t="s">
        <v>92</v>
      </c>
      <c r="L111" t="s">
        <v>93</v>
      </c>
      <c r="M111" t="s">
        <v>94</v>
      </c>
      <c r="N111">
        <v>2</v>
      </c>
      <c r="O111" s="1">
        <v>44945.509687500002</v>
      </c>
      <c r="P111" s="1">
        <v>44945.545671296299</v>
      </c>
      <c r="Q111">
        <v>2941</v>
      </c>
      <c r="R111">
        <v>168</v>
      </c>
      <c r="S111" t="b">
        <v>0</v>
      </c>
      <c r="T111" t="s">
        <v>95</v>
      </c>
      <c r="U111" t="b">
        <v>0</v>
      </c>
      <c r="V111" t="s">
        <v>96</v>
      </c>
      <c r="W111" s="1">
        <v>44945.517280092594</v>
      </c>
      <c r="X111">
        <v>134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 t="s">
        <v>103</v>
      </c>
      <c r="AI111" s="1">
        <v>44945.545671296299</v>
      </c>
      <c r="AJ111">
        <v>34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 t="s">
        <v>95</v>
      </c>
      <c r="AU111" t="s">
        <v>95</v>
      </c>
      <c r="AV111" t="s">
        <v>95</v>
      </c>
      <c r="AW111" t="s">
        <v>95</v>
      </c>
      <c r="AX111" t="s">
        <v>95</v>
      </c>
      <c r="AY111" t="s">
        <v>95</v>
      </c>
      <c r="AZ111" t="s">
        <v>95</v>
      </c>
      <c r="BA111" t="s">
        <v>95</v>
      </c>
      <c r="BB111" t="s">
        <v>95</v>
      </c>
      <c r="BC111" t="s">
        <v>95</v>
      </c>
      <c r="BD111" t="s">
        <v>95</v>
      </c>
      <c r="BE111" t="s">
        <v>95</v>
      </c>
      <c r="BF111" t="s">
        <v>345</v>
      </c>
      <c r="BG111">
        <v>51</v>
      </c>
      <c r="BH111" t="s">
        <v>99</v>
      </c>
    </row>
    <row r="112" spans="1:60">
      <c r="A112" t="s">
        <v>349</v>
      </c>
      <c r="B112" t="s">
        <v>87</v>
      </c>
      <c r="C112" t="s">
        <v>123</v>
      </c>
      <c r="D112" t="s">
        <v>89</v>
      </c>
      <c r="E112" s="2" t="str">
        <f>HYPERLINK("capsilon://?command=openfolder&amp;siteaddress=fidelity.emaiq-na2.net&amp;folderid=FX9E4DEF99-5913-CB84-D00D-215C0E900CC5","FX220950")</f>
        <v>FX220950</v>
      </c>
      <c r="F112" t="s">
        <v>19</v>
      </c>
      <c r="G112" t="s">
        <v>19</v>
      </c>
      <c r="H112" t="s">
        <v>90</v>
      </c>
      <c r="I112" t="s">
        <v>350</v>
      </c>
      <c r="J112">
        <v>0</v>
      </c>
      <c r="K112" t="s">
        <v>92</v>
      </c>
      <c r="L112" t="s">
        <v>93</v>
      </c>
      <c r="M112" t="s">
        <v>94</v>
      </c>
      <c r="N112">
        <v>2</v>
      </c>
      <c r="O112" s="1">
        <v>44945.509733796294</v>
      </c>
      <c r="P112" s="1">
        <v>44945.545844907407</v>
      </c>
      <c r="Q112">
        <v>3072</v>
      </c>
      <c r="R112">
        <v>48</v>
      </c>
      <c r="S112" t="b">
        <v>0</v>
      </c>
      <c r="T112" t="s">
        <v>95</v>
      </c>
      <c r="U112" t="b">
        <v>0</v>
      </c>
      <c r="V112" t="s">
        <v>96</v>
      </c>
      <c r="W112" s="1">
        <v>44945.517708333333</v>
      </c>
      <c r="X112">
        <v>33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 t="s">
        <v>103</v>
      </c>
      <c r="AI112" s="1">
        <v>44945.545844907407</v>
      </c>
      <c r="AJ112">
        <v>15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 t="s">
        <v>95</v>
      </c>
      <c r="AU112" t="s">
        <v>95</v>
      </c>
      <c r="AV112" t="s">
        <v>95</v>
      </c>
      <c r="AW112" t="s">
        <v>95</v>
      </c>
      <c r="AX112" t="s">
        <v>95</v>
      </c>
      <c r="AY112" t="s">
        <v>95</v>
      </c>
      <c r="AZ112" t="s">
        <v>95</v>
      </c>
      <c r="BA112" t="s">
        <v>95</v>
      </c>
      <c r="BB112" t="s">
        <v>95</v>
      </c>
      <c r="BC112" t="s">
        <v>95</v>
      </c>
      <c r="BD112" t="s">
        <v>95</v>
      </c>
      <c r="BE112" t="s">
        <v>95</v>
      </c>
      <c r="BF112" t="s">
        <v>345</v>
      </c>
      <c r="BG112">
        <v>52</v>
      </c>
      <c r="BH112" t="s">
        <v>99</v>
      </c>
    </row>
    <row r="113" spans="1:60">
      <c r="A113" t="s">
        <v>351</v>
      </c>
      <c r="B113" t="s">
        <v>87</v>
      </c>
      <c r="C113" t="s">
        <v>352</v>
      </c>
      <c r="D113" t="s">
        <v>89</v>
      </c>
      <c r="E113" s="2" t="str">
        <f>HYPERLINK("capsilon://?command=openfolder&amp;siteaddress=fidelity.emaiq-na2.net&amp;folderid=FX6F00FA43-1C1C-7E4E-C822-BFB10F5E18B8","FX230111")</f>
        <v>FX230111</v>
      </c>
      <c r="F113" t="s">
        <v>19</v>
      </c>
      <c r="G113" t="s">
        <v>19</v>
      </c>
      <c r="H113" t="s">
        <v>90</v>
      </c>
      <c r="I113" t="s">
        <v>353</v>
      </c>
      <c r="J113">
        <v>0</v>
      </c>
      <c r="K113" t="s">
        <v>92</v>
      </c>
      <c r="L113" t="s">
        <v>93</v>
      </c>
      <c r="M113" t="s">
        <v>94</v>
      </c>
      <c r="N113">
        <v>2</v>
      </c>
      <c r="O113" s="1">
        <v>44945.540937500002</v>
      </c>
      <c r="P113" s="1">
        <v>44945.577499999999</v>
      </c>
      <c r="Q113">
        <v>3058</v>
      </c>
      <c r="R113">
        <v>101</v>
      </c>
      <c r="S113" t="b">
        <v>0</v>
      </c>
      <c r="T113" t="s">
        <v>95</v>
      </c>
      <c r="U113" t="b">
        <v>0</v>
      </c>
      <c r="V113" t="s">
        <v>96</v>
      </c>
      <c r="W113" s="1">
        <v>44945.546122685184</v>
      </c>
      <c r="X113">
        <v>19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 t="s">
        <v>332</v>
      </c>
      <c r="AI113" s="1">
        <v>44945.577499999999</v>
      </c>
      <c r="AJ113">
        <v>82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 t="s">
        <v>95</v>
      </c>
      <c r="AU113" t="s">
        <v>95</v>
      </c>
      <c r="AV113" t="s">
        <v>95</v>
      </c>
      <c r="AW113" t="s">
        <v>95</v>
      </c>
      <c r="AX113" t="s">
        <v>95</v>
      </c>
      <c r="AY113" t="s">
        <v>95</v>
      </c>
      <c r="AZ113" t="s">
        <v>95</v>
      </c>
      <c r="BA113" t="s">
        <v>95</v>
      </c>
      <c r="BB113" t="s">
        <v>95</v>
      </c>
      <c r="BC113" t="s">
        <v>95</v>
      </c>
      <c r="BD113" t="s">
        <v>95</v>
      </c>
      <c r="BE113" t="s">
        <v>95</v>
      </c>
      <c r="BF113" t="s">
        <v>345</v>
      </c>
      <c r="BG113">
        <v>52</v>
      </c>
      <c r="BH113" t="s">
        <v>99</v>
      </c>
    </row>
    <row r="114" spans="1:60">
      <c r="A114" t="s">
        <v>354</v>
      </c>
      <c r="B114" t="s">
        <v>87</v>
      </c>
      <c r="C114" t="s">
        <v>352</v>
      </c>
      <c r="D114" t="s">
        <v>89</v>
      </c>
      <c r="E114" s="2" t="str">
        <f>HYPERLINK("capsilon://?command=openfolder&amp;siteaddress=fidelity.emaiq-na2.net&amp;folderid=FX6F00FA43-1C1C-7E4E-C822-BFB10F5E18B8","FX230111")</f>
        <v>FX230111</v>
      </c>
      <c r="F114" t="s">
        <v>19</v>
      </c>
      <c r="G114" t="s">
        <v>19</v>
      </c>
      <c r="H114" t="s">
        <v>90</v>
      </c>
      <c r="I114" t="s">
        <v>355</v>
      </c>
      <c r="J114">
        <v>0</v>
      </c>
      <c r="K114" t="s">
        <v>92</v>
      </c>
      <c r="L114" t="s">
        <v>93</v>
      </c>
      <c r="M114" t="s">
        <v>94</v>
      </c>
      <c r="N114">
        <v>2</v>
      </c>
      <c r="O114" s="1">
        <v>44945.541018518517</v>
      </c>
      <c r="P114" s="1">
        <v>44945.577881944446</v>
      </c>
      <c r="Q114">
        <v>3143</v>
      </c>
      <c r="R114">
        <v>42</v>
      </c>
      <c r="S114" t="b">
        <v>0</v>
      </c>
      <c r="T114" t="s">
        <v>95</v>
      </c>
      <c r="U114" t="b">
        <v>0</v>
      </c>
      <c r="V114" t="s">
        <v>96</v>
      </c>
      <c r="W114" s="1">
        <v>44945.546249999999</v>
      </c>
      <c r="X114">
        <v>10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 t="s">
        <v>332</v>
      </c>
      <c r="AI114" s="1">
        <v>44945.577881944446</v>
      </c>
      <c r="AJ114">
        <v>32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 t="s">
        <v>95</v>
      </c>
      <c r="AU114" t="s">
        <v>95</v>
      </c>
      <c r="AV114" t="s">
        <v>95</v>
      </c>
      <c r="AW114" t="s">
        <v>95</v>
      </c>
      <c r="AX114" t="s">
        <v>95</v>
      </c>
      <c r="AY114" t="s">
        <v>95</v>
      </c>
      <c r="AZ114" t="s">
        <v>95</v>
      </c>
      <c r="BA114" t="s">
        <v>95</v>
      </c>
      <c r="BB114" t="s">
        <v>95</v>
      </c>
      <c r="BC114" t="s">
        <v>95</v>
      </c>
      <c r="BD114" t="s">
        <v>95</v>
      </c>
      <c r="BE114" t="s">
        <v>95</v>
      </c>
      <c r="BF114" t="s">
        <v>345</v>
      </c>
      <c r="BG114">
        <v>53</v>
      </c>
      <c r="BH114" t="s">
        <v>99</v>
      </c>
    </row>
    <row r="115" spans="1:60">
      <c r="A115" t="s">
        <v>356</v>
      </c>
      <c r="B115" t="s">
        <v>87</v>
      </c>
      <c r="C115" t="s">
        <v>357</v>
      </c>
      <c r="D115" t="s">
        <v>89</v>
      </c>
      <c r="E115" s="2" t="str">
        <f>HYPERLINK("capsilon://?command=openfolder&amp;siteaddress=fidelity.emaiq-na2.net&amp;folderid=FX3FCC3850-D960-F3F9-DE10-54E5414F2B88","FX230121")</f>
        <v>FX230121</v>
      </c>
      <c r="F115" t="s">
        <v>19</v>
      </c>
      <c r="G115" t="s">
        <v>19</v>
      </c>
      <c r="H115" t="s">
        <v>90</v>
      </c>
      <c r="I115" t="s">
        <v>358</v>
      </c>
      <c r="J115">
        <v>28</v>
      </c>
      <c r="K115" t="s">
        <v>92</v>
      </c>
      <c r="L115" t="s">
        <v>93</v>
      </c>
      <c r="M115" t="s">
        <v>94</v>
      </c>
      <c r="N115">
        <v>2</v>
      </c>
      <c r="O115" s="1">
        <v>44945.617789351854</v>
      </c>
      <c r="P115" s="1">
        <v>44945.661574074074</v>
      </c>
      <c r="Q115">
        <v>3530</v>
      </c>
      <c r="R115">
        <v>253</v>
      </c>
      <c r="S115" t="b">
        <v>0</v>
      </c>
      <c r="T115" t="s">
        <v>95</v>
      </c>
      <c r="U115" t="b">
        <v>0</v>
      </c>
      <c r="V115" t="s">
        <v>96</v>
      </c>
      <c r="W115" s="1">
        <v>44945.635960648149</v>
      </c>
      <c r="X115">
        <v>178</v>
      </c>
      <c r="Y115">
        <v>21</v>
      </c>
      <c r="Z115">
        <v>0</v>
      </c>
      <c r="AA115">
        <v>21</v>
      </c>
      <c r="AB115">
        <v>0</v>
      </c>
      <c r="AC115">
        <v>1</v>
      </c>
      <c r="AD115">
        <v>7</v>
      </c>
      <c r="AE115">
        <v>0</v>
      </c>
      <c r="AF115">
        <v>0</v>
      </c>
      <c r="AG115">
        <v>0</v>
      </c>
      <c r="AH115" t="s">
        <v>103</v>
      </c>
      <c r="AI115" s="1">
        <v>44945.661574074074</v>
      </c>
      <c r="AJ115">
        <v>75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7</v>
      </c>
      <c r="AQ115">
        <v>0</v>
      </c>
      <c r="AR115">
        <v>0</v>
      </c>
      <c r="AS115">
        <v>0</v>
      </c>
      <c r="AT115" t="s">
        <v>95</v>
      </c>
      <c r="AU115" t="s">
        <v>95</v>
      </c>
      <c r="AV115" t="s">
        <v>95</v>
      </c>
      <c r="AW115" t="s">
        <v>95</v>
      </c>
      <c r="AX115" t="s">
        <v>95</v>
      </c>
      <c r="AY115" t="s">
        <v>95</v>
      </c>
      <c r="AZ115" t="s">
        <v>95</v>
      </c>
      <c r="BA115" t="s">
        <v>95</v>
      </c>
      <c r="BB115" t="s">
        <v>95</v>
      </c>
      <c r="BC115" t="s">
        <v>95</v>
      </c>
      <c r="BD115" t="s">
        <v>95</v>
      </c>
      <c r="BE115" t="s">
        <v>95</v>
      </c>
      <c r="BF115" t="s">
        <v>345</v>
      </c>
      <c r="BG115">
        <v>63</v>
      </c>
      <c r="BH115" t="s">
        <v>99</v>
      </c>
    </row>
    <row r="116" spans="1:60">
      <c r="A116" t="s">
        <v>359</v>
      </c>
      <c r="B116" t="s">
        <v>87</v>
      </c>
      <c r="C116" t="s">
        <v>357</v>
      </c>
      <c r="D116" t="s">
        <v>89</v>
      </c>
      <c r="E116" s="2" t="str">
        <f>HYPERLINK("capsilon://?command=openfolder&amp;siteaddress=fidelity.emaiq-na2.net&amp;folderid=FX3FCC3850-D960-F3F9-DE10-54E5414F2B88","FX230121")</f>
        <v>FX230121</v>
      </c>
      <c r="F116" t="s">
        <v>19</v>
      </c>
      <c r="G116" t="s">
        <v>19</v>
      </c>
      <c r="H116" t="s">
        <v>90</v>
      </c>
      <c r="I116" t="s">
        <v>360</v>
      </c>
      <c r="J116">
        <v>28</v>
      </c>
      <c r="K116" t="s">
        <v>92</v>
      </c>
      <c r="L116" t="s">
        <v>93</v>
      </c>
      <c r="M116" t="s">
        <v>94</v>
      </c>
      <c r="N116">
        <v>2</v>
      </c>
      <c r="O116" s="1">
        <v>44945.617997685185</v>
      </c>
      <c r="P116" s="1">
        <v>44945.662210648145</v>
      </c>
      <c r="Q116">
        <v>3659</v>
      </c>
      <c r="R116">
        <v>161</v>
      </c>
      <c r="S116" t="b">
        <v>0</v>
      </c>
      <c r="T116" t="s">
        <v>95</v>
      </c>
      <c r="U116" t="b">
        <v>0</v>
      </c>
      <c r="V116" t="s">
        <v>96</v>
      </c>
      <c r="W116" s="1">
        <v>44945.63721064815</v>
      </c>
      <c r="X116">
        <v>107</v>
      </c>
      <c r="Y116">
        <v>21</v>
      </c>
      <c r="Z116">
        <v>0</v>
      </c>
      <c r="AA116">
        <v>21</v>
      </c>
      <c r="AB116">
        <v>0</v>
      </c>
      <c r="AC116">
        <v>2</v>
      </c>
      <c r="AD116">
        <v>7</v>
      </c>
      <c r="AE116">
        <v>0</v>
      </c>
      <c r="AF116">
        <v>0</v>
      </c>
      <c r="AG116">
        <v>0</v>
      </c>
      <c r="AH116" t="s">
        <v>103</v>
      </c>
      <c r="AI116" s="1">
        <v>44945.662210648145</v>
      </c>
      <c r="AJ116">
        <v>54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7</v>
      </c>
      <c r="AQ116">
        <v>0</v>
      </c>
      <c r="AR116">
        <v>0</v>
      </c>
      <c r="AS116">
        <v>0</v>
      </c>
      <c r="AT116" t="s">
        <v>95</v>
      </c>
      <c r="AU116" t="s">
        <v>95</v>
      </c>
      <c r="AV116" t="s">
        <v>95</v>
      </c>
      <c r="AW116" t="s">
        <v>95</v>
      </c>
      <c r="AX116" t="s">
        <v>95</v>
      </c>
      <c r="AY116" t="s">
        <v>95</v>
      </c>
      <c r="AZ116" t="s">
        <v>95</v>
      </c>
      <c r="BA116" t="s">
        <v>95</v>
      </c>
      <c r="BB116" t="s">
        <v>95</v>
      </c>
      <c r="BC116" t="s">
        <v>95</v>
      </c>
      <c r="BD116" t="s">
        <v>95</v>
      </c>
      <c r="BE116" t="s">
        <v>95</v>
      </c>
      <c r="BF116" t="s">
        <v>345</v>
      </c>
      <c r="BG116">
        <v>63</v>
      </c>
      <c r="BH116" t="s">
        <v>99</v>
      </c>
    </row>
    <row r="117" spans="1:60">
      <c r="A117" t="s">
        <v>361</v>
      </c>
      <c r="B117" t="s">
        <v>87</v>
      </c>
      <c r="C117" t="s">
        <v>357</v>
      </c>
      <c r="D117" t="s">
        <v>89</v>
      </c>
      <c r="E117" s="2" t="str">
        <f>HYPERLINK("capsilon://?command=openfolder&amp;siteaddress=fidelity.emaiq-na2.net&amp;folderid=FX3FCC3850-D960-F3F9-DE10-54E5414F2B88","FX230121")</f>
        <v>FX230121</v>
      </c>
      <c r="F117" t="s">
        <v>19</v>
      </c>
      <c r="G117" t="s">
        <v>19</v>
      </c>
      <c r="H117" t="s">
        <v>90</v>
      </c>
      <c r="I117" t="s">
        <v>362</v>
      </c>
      <c r="J117">
        <v>246</v>
      </c>
      <c r="K117" t="s">
        <v>92</v>
      </c>
      <c r="L117" t="s">
        <v>93</v>
      </c>
      <c r="M117" t="s">
        <v>94</v>
      </c>
      <c r="N117">
        <v>1</v>
      </c>
      <c r="O117" s="1">
        <v>44945.618125000001</v>
      </c>
      <c r="P117" s="1">
        <v>44945.638391203705</v>
      </c>
      <c r="Q117">
        <v>1650</v>
      </c>
      <c r="R117">
        <v>101</v>
      </c>
      <c r="S117" t="b">
        <v>0</v>
      </c>
      <c r="T117" t="s">
        <v>95</v>
      </c>
      <c r="U117" t="b">
        <v>0</v>
      </c>
      <c r="V117" t="s">
        <v>96</v>
      </c>
      <c r="W117" s="1">
        <v>44945.638391203705</v>
      </c>
      <c r="X117">
        <v>101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246</v>
      </c>
      <c r="AE117">
        <v>241</v>
      </c>
      <c r="AF117">
        <v>0</v>
      </c>
      <c r="AG117">
        <v>3</v>
      </c>
      <c r="AH117" t="s">
        <v>95</v>
      </c>
      <c r="AI117" t="s">
        <v>95</v>
      </c>
      <c r="AJ117" t="s">
        <v>95</v>
      </c>
      <c r="AK117" t="s">
        <v>95</v>
      </c>
      <c r="AL117" t="s">
        <v>95</v>
      </c>
      <c r="AM117" t="s">
        <v>95</v>
      </c>
      <c r="AN117" t="s">
        <v>95</v>
      </c>
      <c r="AO117" t="s">
        <v>95</v>
      </c>
      <c r="AP117" t="s">
        <v>95</v>
      </c>
      <c r="AQ117" t="s">
        <v>95</v>
      </c>
      <c r="AR117" t="s">
        <v>95</v>
      </c>
      <c r="AS117" t="s">
        <v>95</v>
      </c>
      <c r="AT117" t="s">
        <v>95</v>
      </c>
      <c r="AU117" t="s">
        <v>95</v>
      </c>
      <c r="AV117" t="s">
        <v>95</v>
      </c>
      <c r="AW117" t="s">
        <v>95</v>
      </c>
      <c r="AX117" t="s">
        <v>95</v>
      </c>
      <c r="AY117" t="s">
        <v>95</v>
      </c>
      <c r="AZ117" t="s">
        <v>95</v>
      </c>
      <c r="BA117" t="s">
        <v>95</v>
      </c>
      <c r="BB117" t="s">
        <v>95</v>
      </c>
      <c r="BC117" t="s">
        <v>95</v>
      </c>
      <c r="BD117" t="s">
        <v>95</v>
      </c>
      <c r="BE117" t="s">
        <v>95</v>
      </c>
      <c r="BF117" t="s">
        <v>345</v>
      </c>
      <c r="BG117">
        <v>29</v>
      </c>
      <c r="BH117" t="s">
        <v>99</v>
      </c>
    </row>
    <row r="118" spans="1:60">
      <c r="A118" t="s">
        <v>363</v>
      </c>
      <c r="B118" t="s">
        <v>87</v>
      </c>
      <c r="C118" t="s">
        <v>150</v>
      </c>
      <c r="D118" t="s">
        <v>89</v>
      </c>
      <c r="E118" s="2" t="str">
        <f>HYPERLINK("capsilon://?command=openfolder&amp;siteaddress=fidelity.emaiq-na2.net&amp;folderid=FX2D1B7494-960C-7BE1-AE4C-6C0390BFC6D5","FX23018")</f>
        <v>FX23018</v>
      </c>
      <c r="F118" t="s">
        <v>19</v>
      </c>
      <c r="G118" t="s">
        <v>19</v>
      </c>
      <c r="H118" t="s">
        <v>90</v>
      </c>
      <c r="I118" t="s">
        <v>364</v>
      </c>
      <c r="J118">
        <v>30</v>
      </c>
      <c r="K118" t="s">
        <v>92</v>
      </c>
      <c r="L118" t="s">
        <v>93</v>
      </c>
      <c r="M118" t="s">
        <v>94</v>
      </c>
      <c r="N118">
        <v>2</v>
      </c>
      <c r="O118" s="1">
        <v>44945.632141203707</v>
      </c>
      <c r="P118" s="1">
        <v>44945.662951388891</v>
      </c>
      <c r="Q118">
        <v>2443</v>
      </c>
      <c r="R118">
        <v>219</v>
      </c>
      <c r="S118" t="b">
        <v>0</v>
      </c>
      <c r="T118" t="s">
        <v>95</v>
      </c>
      <c r="U118" t="b">
        <v>0</v>
      </c>
      <c r="V118" t="s">
        <v>96</v>
      </c>
      <c r="W118" s="1">
        <v>44945.640208333331</v>
      </c>
      <c r="X118">
        <v>156</v>
      </c>
      <c r="Y118">
        <v>18</v>
      </c>
      <c r="Z118">
        <v>0</v>
      </c>
      <c r="AA118">
        <v>18</v>
      </c>
      <c r="AB118">
        <v>0</v>
      </c>
      <c r="AC118">
        <v>2</v>
      </c>
      <c r="AD118">
        <v>12</v>
      </c>
      <c r="AE118">
        <v>0</v>
      </c>
      <c r="AF118">
        <v>0</v>
      </c>
      <c r="AG118">
        <v>0</v>
      </c>
      <c r="AH118" t="s">
        <v>103</v>
      </c>
      <c r="AI118" s="1">
        <v>44945.662951388891</v>
      </c>
      <c r="AJ118">
        <v>63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12</v>
      </c>
      <c r="AQ118">
        <v>0</v>
      </c>
      <c r="AR118">
        <v>0</v>
      </c>
      <c r="AS118">
        <v>0</v>
      </c>
      <c r="AT118" t="s">
        <v>95</v>
      </c>
      <c r="AU118" t="s">
        <v>95</v>
      </c>
      <c r="AV118" t="s">
        <v>95</v>
      </c>
      <c r="AW118" t="s">
        <v>95</v>
      </c>
      <c r="AX118" t="s">
        <v>95</v>
      </c>
      <c r="AY118" t="s">
        <v>95</v>
      </c>
      <c r="AZ118" t="s">
        <v>95</v>
      </c>
      <c r="BA118" t="s">
        <v>95</v>
      </c>
      <c r="BB118" t="s">
        <v>95</v>
      </c>
      <c r="BC118" t="s">
        <v>95</v>
      </c>
      <c r="BD118" t="s">
        <v>95</v>
      </c>
      <c r="BE118" t="s">
        <v>95</v>
      </c>
      <c r="BF118" t="s">
        <v>345</v>
      </c>
      <c r="BG118">
        <v>44</v>
      </c>
      <c r="BH118" t="s">
        <v>99</v>
      </c>
    </row>
    <row r="119" spans="1:60">
      <c r="A119" t="s">
        <v>365</v>
      </c>
      <c r="B119" t="s">
        <v>87</v>
      </c>
      <c r="C119" t="s">
        <v>357</v>
      </c>
      <c r="D119" t="s">
        <v>89</v>
      </c>
      <c r="E119" s="2" t="str">
        <f>HYPERLINK("capsilon://?command=openfolder&amp;siteaddress=fidelity.emaiq-na2.net&amp;folderid=FX3FCC3850-D960-F3F9-DE10-54E5414F2B88","FX230121")</f>
        <v>FX230121</v>
      </c>
      <c r="F119" t="s">
        <v>19</v>
      </c>
      <c r="G119" t="s">
        <v>19</v>
      </c>
      <c r="H119" t="s">
        <v>90</v>
      </c>
      <c r="I119" t="s">
        <v>362</v>
      </c>
      <c r="J119">
        <v>294</v>
      </c>
      <c r="K119" t="s">
        <v>92</v>
      </c>
      <c r="L119" t="s">
        <v>93</v>
      </c>
      <c r="M119" t="s">
        <v>94</v>
      </c>
      <c r="N119">
        <v>2</v>
      </c>
      <c r="O119" s="1">
        <v>44945.639386574076</v>
      </c>
      <c r="P119" s="1">
        <v>44945.660694444443</v>
      </c>
      <c r="Q119">
        <v>1071</v>
      </c>
      <c r="R119">
        <v>770</v>
      </c>
      <c r="S119" t="b">
        <v>0</v>
      </c>
      <c r="T119" t="s">
        <v>95</v>
      </c>
      <c r="U119" t="b">
        <v>1</v>
      </c>
      <c r="V119" t="s">
        <v>96</v>
      </c>
      <c r="W119" s="1">
        <v>44945.645011574074</v>
      </c>
      <c r="X119">
        <v>415</v>
      </c>
      <c r="Y119">
        <v>279</v>
      </c>
      <c r="Z119">
        <v>0</v>
      </c>
      <c r="AA119">
        <v>279</v>
      </c>
      <c r="AB119">
        <v>0</v>
      </c>
      <c r="AC119">
        <v>10</v>
      </c>
      <c r="AD119">
        <v>15</v>
      </c>
      <c r="AE119">
        <v>0</v>
      </c>
      <c r="AF119">
        <v>0</v>
      </c>
      <c r="AG119">
        <v>0</v>
      </c>
      <c r="AH119" t="s">
        <v>103</v>
      </c>
      <c r="AI119" s="1">
        <v>44945.660694444443</v>
      </c>
      <c r="AJ119">
        <v>355</v>
      </c>
      <c r="AK119">
        <v>5</v>
      </c>
      <c r="AL119">
        <v>0</v>
      </c>
      <c r="AM119">
        <v>5</v>
      </c>
      <c r="AN119">
        <v>0</v>
      </c>
      <c r="AO119">
        <v>5</v>
      </c>
      <c r="AP119">
        <v>10</v>
      </c>
      <c r="AQ119">
        <v>0</v>
      </c>
      <c r="AR119">
        <v>0</v>
      </c>
      <c r="AS119">
        <v>0</v>
      </c>
      <c r="AT119" t="s">
        <v>95</v>
      </c>
      <c r="AU119" t="s">
        <v>95</v>
      </c>
      <c r="AV119" t="s">
        <v>95</v>
      </c>
      <c r="AW119" t="s">
        <v>95</v>
      </c>
      <c r="AX119" t="s">
        <v>95</v>
      </c>
      <c r="AY119" t="s">
        <v>95</v>
      </c>
      <c r="AZ119" t="s">
        <v>95</v>
      </c>
      <c r="BA119" t="s">
        <v>95</v>
      </c>
      <c r="BB119" t="s">
        <v>95</v>
      </c>
      <c r="BC119" t="s">
        <v>95</v>
      </c>
      <c r="BD119" t="s">
        <v>95</v>
      </c>
      <c r="BE119" t="s">
        <v>95</v>
      </c>
      <c r="BF119" t="s">
        <v>345</v>
      </c>
      <c r="BG119">
        <v>30</v>
      </c>
      <c r="BH119" t="s">
        <v>99</v>
      </c>
    </row>
    <row r="120" spans="1:60">
      <c r="A120" t="s">
        <v>366</v>
      </c>
      <c r="B120" t="s">
        <v>87</v>
      </c>
      <c r="C120" t="s">
        <v>367</v>
      </c>
      <c r="D120" t="s">
        <v>89</v>
      </c>
      <c r="E120" s="2" t="str">
        <f>HYPERLINK("capsilon://?command=openfolder&amp;siteaddress=fidelity.emaiq-na2.net&amp;folderid=FX275D091A-DAFA-9271-2CE7-E3282BF49D1A","FX230130")</f>
        <v>FX230130</v>
      </c>
      <c r="F120" t="s">
        <v>19</v>
      </c>
      <c r="G120" t="s">
        <v>19</v>
      </c>
      <c r="H120" t="s">
        <v>90</v>
      </c>
      <c r="I120" t="s">
        <v>368</v>
      </c>
      <c r="J120">
        <v>87</v>
      </c>
      <c r="K120" t="s">
        <v>92</v>
      </c>
      <c r="L120" t="s">
        <v>93</v>
      </c>
      <c r="M120" t="s">
        <v>94</v>
      </c>
      <c r="N120">
        <v>2</v>
      </c>
      <c r="O120" s="1">
        <v>44945.652013888888</v>
      </c>
      <c r="P120" s="1">
        <v>44945.6875462963</v>
      </c>
      <c r="Q120">
        <v>2834</v>
      </c>
      <c r="R120">
        <v>236</v>
      </c>
      <c r="S120" t="b">
        <v>0</v>
      </c>
      <c r="T120" t="s">
        <v>95</v>
      </c>
      <c r="U120" t="b">
        <v>0</v>
      </c>
      <c r="V120" t="s">
        <v>96</v>
      </c>
      <c r="W120" s="1">
        <v>44945.669583333336</v>
      </c>
      <c r="X120">
        <v>144</v>
      </c>
      <c r="Y120">
        <v>82</v>
      </c>
      <c r="Z120">
        <v>0</v>
      </c>
      <c r="AA120">
        <v>82</v>
      </c>
      <c r="AB120">
        <v>0</v>
      </c>
      <c r="AC120">
        <v>4</v>
      </c>
      <c r="AD120">
        <v>5</v>
      </c>
      <c r="AE120">
        <v>0</v>
      </c>
      <c r="AF120">
        <v>0</v>
      </c>
      <c r="AG120">
        <v>0</v>
      </c>
      <c r="AH120" t="s">
        <v>103</v>
      </c>
      <c r="AI120" s="1">
        <v>44945.6875462963</v>
      </c>
      <c r="AJ120">
        <v>92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5</v>
      </c>
      <c r="AQ120">
        <v>0</v>
      </c>
      <c r="AR120">
        <v>0</v>
      </c>
      <c r="AS120">
        <v>0</v>
      </c>
      <c r="AT120" t="s">
        <v>95</v>
      </c>
      <c r="AU120" t="s">
        <v>95</v>
      </c>
      <c r="AV120" t="s">
        <v>95</v>
      </c>
      <c r="AW120" t="s">
        <v>95</v>
      </c>
      <c r="AX120" t="s">
        <v>95</v>
      </c>
      <c r="AY120" t="s">
        <v>95</v>
      </c>
      <c r="AZ120" t="s">
        <v>95</v>
      </c>
      <c r="BA120" t="s">
        <v>95</v>
      </c>
      <c r="BB120" t="s">
        <v>95</v>
      </c>
      <c r="BC120" t="s">
        <v>95</v>
      </c>
      <c r="BD120" t="s">
        <v>95</v>
      </c>
      <c r="BE120" t="s">
        <v>95</v>
      </c>
      <c r="BF120" t="s">
        <v>345</v>
      </c>
      <c r="BG120">
        <v>51</v>
      </c>
      <c r="BH120" t="s">
        <v>99</v>
      </c>
    </row>
    <row r="121" spans="1:60">
      <c r="A121" t="s">
        <v>369</v>
      </c>
      <c r="B121" t="s">
        <v>87</v>
      </c>
      <c r="C121" t="s">
        <v>367</v>
      </c>
      <c r="D121" t="s">
        <v>89</v>
      </c>
      <c r="E121" s="2" t="str">
        <f>HYPERLINK("capsilon://?command=openfolder&amp;siteaddress=fidelity.emaiq-na2.net&amp;folderid=FX275D091A-DAFA-9271-2CE7-E3282BF49D1A","FX230130")</f>
        <v>FX230130</v>
      </c>
      <c r="F121" t="s">
        <v>19</v>
      </c>
      <c r="G121" t="s">
        <v>19</v>
      </c>
      <c r="H121" t="s">
        <v>90</v>
      </c>
      <c r="I121" t="s">
        <v>370</v>
      </c>
      <c r="J121">
        <v>74</v>
      </c>
      <c r="K121" t="s">
        <v>92</v>
      </c>
      <c r="L121" t="s">
        <v>93</v>
      </c>
      <c r="M121" t="s">
        <v>94</v>
      </c>
      <c r="N121">
        <v>2</v>
      </c>
      <c r="O121" s="1">
        <v>44945.652280092596</v>
      </c>
      <c r="P121" s="1">
        <v>44945.688344907408</v>
      </c>
      <c r="Q121">
        <v>2933</v>
      </c>
      <c r="R121">
        <v>183</v>
      </c>
      <c r="S121" t="b">
        <v>0</v>
      </c>
      <c r="T121" t="s">
        <v>95</v>
      </c>
      <c r="U121" t="b">
        <v>0</v>
      </c>
      <c r="V121" t="s">
        <v>96</v>
      </c>
      <c r="W121" s="1">
        <v>44945.670914351853</v>
      </c>
      <c r="X121">
        <v>115</v>
      </c>
      <c r="Y121">
        <v>69</v>
      </c>
      <c r="Z121">
        <v>0</v>
      </c>
      <c r="AA121">
        <v>69</v>
      </c>
      <c r="AB121">
        <v>0</v>
      </c>
      <c r="AC121">
        <v>4</v>
      </c>
      <c r="AD121">
        <v>5</v>
      </c>
      <c r="AE121">
        <v>0</v>
      </c>
      <c r="AF121">
        <v>0</v>
      </c>
      <c r="AG121">
        <v>0</v>
      </c>
      <c r="AH121" t="s">
        <v>103</v>
      </c>
      <c r="AI121" s="1">
        <v>44945.688344907408</v>
      </c>
      <c r="AJ121">
        <v>68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5</v>
      </c>
      <c r="AQ121">
        <v>0</v>
      </c>
      <c r="AR121">
        <v>0</v>
      </c>
      <c r="AS121">
        <v>0</v>
      </c>
      <c r="AT121" t="s">
        <v>95</v>
      </c>
      <c r="AU121" t="s">
        <v>95</v>
      </c>
      <c r="AV121" t="s">
        <v>95</v>
      </c>
      <c r="AW121" t="s">
        <v>95</v>
      </c>
      <c r="AX121" t="s">
        <v>95</v>
      </c>
      <c r="AY121" t="s">
        <v>95</v>
      </c>
      <c r="AZ121" t="s">
        <v>95</v>
      </c>
      <c r="BA121" t="s">
        <v>95</v>
      </c>
      <c r="BB121" t="s">
        <v>95</v>
      </c>
      <c r="BC121" t="s">
        <v>95</v>
      </c>
      <c r="BD121" t="s">
        <v>95</v>
      </c>
      <c r="BE121" t="s">
        <v>95</v>
      </c>
      <c r="BF121" t="s">
        <v>345</v>
      </c>
      <c r="BG121">
        <v>51</v>
      </c>
      <c r="BH121" t="s">
        <v>99</v>
      </c>
    </row>
    <row r="122" spans="1:60">
      <c r="A122" t="s">
        <v>371</v>
      </c>
      <c r="B122" t="s">
        <v>87</v>
      </c>
      <c r="C122" t="s">
        <v>372</v>
      </c>
      <c r="D122" t="s">
        <v>89</v>
      </c>
      <c r="E122" s="2" t="str">
        <f>HYPERLINK("capsilon://?command=openfolder&amp;siteaddress=fidelity.emaiq-na2.net&amp;folderid=FXA45A27BC-D074-6B51-5865-DD9F6D13CE1B","FX221149")</f>
        <v>FX221149</v>
      </c>
      <c r="F122" t="s">
        <v>19</v>
      </c>
      <c r="G122" t="s">
        <v>19</v>
      </c>
      <c r="H122" t="s">
        <v>90</v>
      </c>
      <c r="I122" t="s">
        <v>373</v>
      </c>
      <c r="J122">
        <v>0</v>
      </c>
      <c r="K122" t="s">
        <v>92</v>
      </c>
      <c r="L122" t="s">
        <v>93</v>
      </c>
      <c r="M122" t="s">
        <v>94</v>
      </c>
      <c r="N122">
        <v>2</v>
      </c>
      <c r="O122" s="1">
        <v>44930.406273148146</v>
      </c>
      <c r="P122" s="1">
        <v>44930.471574074072</v>
      </c>
      <c r="Q122">
        <v>5585</v>
      </c>
      <c r="R122">
        <v>57</v>
      </c>
      <c r="S122" t="b">
        <v>0</v>
      </c>
      <c r="T122" t="s">
        <v>95</v>
      </c>
      <c r="U122" t="b">
        <v>0</v>
      </c>
      <c r="V122" t="s">
        <v>171</v>
      </c>
      <c r="W122" s="1">
        <v>44930.46429398148</v>
      </c>
      <c r="X122">
        <v>36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 t="s">
        <v>153</v>
      </c>
      <c r="AI122" s="1">
        <v>44930.471574074072</v>
      </c>
      <c r="AJ122">
        <v>11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 t="s">
        <v>95</v>
      </c>
      <c r="AU122" t="s">
        <v>95</v>
      </c>
      <c r="AV122" t="s">
        <v>95</v>
      </c>
      <c r="AW122" t="s">
        <v>95</v>
      </c>
      <c r="AX122" t="s">
        <v>95</v>
      </c>
      <c r="AY122" t="s">
        <v>95</v>
      </c>
      <c r="AZ122" t="s">
        <v>95</v>
      </c>
      <c r="BA122" t="s">
        <v>95</v>
      </c>
      <c r="BB122" t="s">
        <v>95</v>
      </c>
      <c r="BC122" t="s">
        <v>95</v>
      </c>
      <c r="BD122" t="s">
        <v>95</v>
      </c>
      <c r="BE122" t="s">
        <v>95</v>
      </c>
      <c r="BF122" t="s">
        <v>374</v>
      </c>
      <c r="BG122">
        <v>94</v>
      </c>
      <c r="BH122" t="s">
        <v>99</v>
      </c>
    </row>
    <row r="123" spans="1:60">
      <c r="A123" t="s">
        <v>375</v>
      </c>
      <c r="B123" t="s">
        <v>87</v>
      </c>
      <c r="C123" t="s">
        <v>367</v>
      </c>
      <c r="D123" t="s">
        <v>89</v>
      </c>
      <c r="E123" s="2" t="str">
        <f>HYPERLINK("capsilon://?command=openfolder&amp;siteaddress=fidelity.emaiq-na2.net&amp;folderid=FX275D091A-DAFA-9271-2CE7-E3282BF49D1A","FX230130")</f>
        <v>FX230130</v>
      </c>
      <c r="F123" t="s">
        <v>19</v>
      </c>
      <c r="G123" t="s">
        <v>19</v>
      </c>
      <c r="H123" t="s">
        <v>90</v>
      </c>
      <c r="I123" t="s">
        <v>376</v>
      </c>
      <c r="J123">
        <v>28</v>
      </c>
      <c r="K123" t="s">
        <v>92</v>
      </c>
      <c r="L123" t="s">
        <v>93</v>
      </c>
      <c r="M123" t="s">
        <v>94</v>
      </c>
      <c r="N123">
        <v>2</v>
      </c>
      <c r="O123" s="1">
        <v>44945.652569444443</v>
      </c>
      <c r="P123" s="1">
        <v>44945.68891203704</v>
      </c>
      <c r="Q123">
        <v>2999</v>
      </c>
      <c r="R123">
        <v>141</v>
      </c>
      <c r="S123" t="b">
        <v>0</v>
      </c>
      <c r="T123" t="s">
        <v>95</v>
      </c>
      <c r="U123" t="b">
        <v>0</v>
      </c>
      <c r="V123" t="s">
        <v>229</v>
      </c>
      <c r="W123" s="1">
        <v>44945.671481481484</v>
      </c>
      <c r="X123">
        <v>93</v>
      </c>
      <c r="Y123">
        <v>21</v>
      </c>
      <c r="Z123">
        <v>0</v>
      </c>
      <c r="AA123">
        <v>21</v>
      </c>
      <c r="AB123">
        <v>0</v>
      </c>
      <c r="AC123">
        <v>0</v>
      </c>
      <c r="AD123">
        <v>7</v>
      </c>
      <c r="AE123">
        <v>0</v>
      </c>
      <c r="AF123">
        <v>0</v>
      </c>
      <c r="AG123">
        <v>0</v>
      </c>
      <c r="AH123" t="s">
        <v>103</v>
      </c>
      <c r="AI123" s="1">
        <v>44945.68891203704</v>
      </c>
      <c r="AJ123">
        <v>48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7</v>
      </c>
      <c r="AQ123">
        <v>0</v>
      </c>
      <c r="AR123">
        <v>0</v>
      </c>
      <c r="AS123">
        <v>0</v>
      </c>
      <c r="AT123" t="s">
        <v>95</v>
      </c>
      <c r="AU123" t="s">
        <v>95</v>
      </c>
      <c r="AV123" t="s">
        <v>95</v>
      </c>
      <c r="AW123" t="s">
        <v>95</v>
      </c>
      <c r="AX123" t="s">
        <v>95</v>
      </c>
      <c r="AY123" t="s">
        <v>95</v>
      </c>
      <c r="AZ123" t="s">
        <v>95</v>
      </c>
      <c r="BA123" t="s">
        <v>95</v>
      </c>
      <c r="BB123" t="s">
        <v>95</v>
      </c>
      <c r="BC123" t="s">
        <v>95</v>
      </c>
      <c r="BD123" t="s">
        <v>95</v>
      </c>
      <c r="BE123" t="s">
        <v>95</v>
      </c>
      <c r="BF123" t="s">
        <v>345</v>
      </c>
      <c r="BG123">
        <v>52</v>
      </c>
      <c r="BH123" t="s">
        <v>99</v>
      </c>
    </row>
    <row r="124" spans="1:60">
      <c r="A124" t="s">
        <v>377</v>
      </c>
      <c r="B124" t="s">
        <v>87</v>
      </c>
      <c r="C124" t="s">
        <v>367</v>
      </c>
      <c r="D124" t="s">
        <v>89</v>
      </c>
      <c r="E124" s="2" t="str">
        <f>HYPERLINK("capsilon://?command=openfolder&amp;siteaddress=fidelity.emaiq-na2.net&amp;folderid=FX275D091A-DAFA-9271-2CE7-E3282BF49D1A","FX230130")</f>
        <v>FX230130</v>
      </c>
      <c r="F124" t="s">
        <v>19</v>
      </c>
      <c r="G124" t="s">
        <v>19</v>
      </c>
      <c r="H124" t="s">
        <v>90</v>
      </c>
      <c r="I124" t="s">
        <v>378</v>
      </c>
      <c r="J124">
        <v>28</v>
      </c>
      <c r="K124" t="s">
        <v>92</v>
      </c>
      <c r="L124" t="s">
        <v>93</v>
      </c>
      <c r="M124" t="s">
        <v>94</v>
      </c>
      <c r="N124">
        <v>2</v>
      </c>
      <c r="O124" s="1">
        <v>44945.652858796297</v>
      </c>
      <c r="P124" s="1">
        <v>44945.69159722222</v>
      </c>
      <c r="Q124">
        <v>3041</v>
      </c>
      <c r="R124">
        <v>306</v>
      </c>
      <c r="S124" t="b">
        <v>0</v>
      </c>
      <c r="T124" t="s">
        <v>95</v>
      </c>
      <c r="U124" t="b">
        <v>0</v>
      </c>
      <c r="V124" t="s">
        <v>96</v>
      </c>
      <c r="W124" s="1">
        <v>44945.671793981484</v>
      </c>
      <c r="X124">
        <v>75</v>
      </c>
      <c r="Y124">
        <v>21</v>
      </c>
      <c r="Z124">
        <v>0</v>
      </c>
      <c r="AA124">
        <v>21</v>
      </c>
      <c r="AB124">
        <v>0</v>
      </c>
      <c r="AC124">
        <v>0</v>
      </c>
      <c r="AD124">
        <v>7</v>
      </c>
      <c r="AE124">
        <v>0</v>
      </c>
      <c r="AF124">
        <v>0</v>
      </c>
      <c r="AG124">
        <v>0</v>
      </c>
      <c r="AH124" t="s">
        <v>103</v>
      </c>
      <c r="AI124" s="1">
        <v>44945.69159722222</v>
      </c>
      <c r="AJ124">
        <v>231</v>
      </c>
      <c r="AK124">
        <v>1</v>
      </c>
      <c r="AL124">
        <v>0</v>
      </c>
      <c r="AM124">
        <v>1</v>
      </c>
      <c r="AN124">
        <v>0</v>
      </c>
      <c r="AO124">
        <v>1</v>
      </c>
      <c r="AP124">
        <v>6</v>
      </c>
      <c r="AQ124">
        <v>0</v>
      </c>
      <c r="AR124">
        <v>0</v>
      </c>
      <c r="AS124">
        <v>0</v>
      </c>
      <c r="AT124" t="s">
        <v>95</v>
      </c>
      <c r="AU124" t="s">
        <v>95</v>
      </c>
      <c r="AV124" t="s">
        <v>95</v>
      </c>
      <c r="AW124" t="s">
        <v>95</v>
      </c>
      <c r="AX124" t="s">
        <v>95</v>
      </c>
      <c r="AY124" t="s">
        <v>95</v>
      </c>
      <c r="AZ124" t="s">
        <v>95</v>
      </c>
      <c r="BA124" t="s">
        <v>95</v>
      </c>
      <c r="BB124" t="s">
        <v>95</v>
      </c>
      <c r="BC124" t="s">
        <v>95</v>
      </c>
      <c r="BD124" t="s">
        <v>95</v>
      </c>
      <c r="BE124" t="s">
        <v>95</v>
      </c>
      <c r="BF124" t="s">
        <v>345</v>
      </c>
      <c r="BG124">
        <v>55</v>
      </c>
      <c r="BH124" t="s">
        <v>99</v>
      </c>
    </row>
    <row r="125" spans="1:60">
      <c r="A125" t="s">
        <v>379</v>
      </c>
      <c r="B125" t="s">
        <v>87</v>
      </c>
      <c r="C125" t="s">
        <v>367</v>
      </c>
      <c r="D125" t="s">
        <v>89</v>
      </c>
      <c r="E125" s="2" t="str">
        <f>HYPERLINK("capsilon://?command=openfolder&amp;siteaddress=fidelity.emaiq-na2.net&amp;folderid=FX275D091A-DAFA-9271-2CE7-E3282BF49D1A","FX230130")</f>
        <v>FX230130</v>
      </c>
      <c r="F125" t="s">
        <v>19</v>
      </c>
      <c r="G125" t="s">
        <v>19</v>
      </c>
      <c r="H125" t="s">
        <v>90</v>
      </c>
      <c r="I125" t="s">
        <v>380</v>
      </c>
      <c r="J125">
        <v>56</v>
      </c>
      <c r="K125" t="s">
        <v>92</v>
      </c>
      <c r="L125" t="s">
        <v>93</v>
      </c>
      <c r="M125" t="s">
        <v>94</v>
      </c>
      <c r="N125">
        <v>2</v>
      </c>
      <c r="O125" s="1">
        <v>44945.708344907405</v>
      </c>
      <c r="P125" s="1">
        <v>44945.74763888889</v>
      </c>
      <c r="Q125">
        <v>3156</v>
      </c>
      <c r="R125">
        <v>239</v>
      </c>
      <c r="S125" t="b">
        <v>0</v>
      </c>
      <c r="T125" t="s">
        <v>95</v>
      </c>
      <c r="U125" t="b">
        <v>0</v>
      </c>
      <c r="V125" t="s">
        <v>96</v>
      </c>
      <c r="W125" s="1">
        <v>44945.721030092594</v>
      </c>
      <c r="X125">
        <v>158</v>
      </c>
      <c r="Y125">
        <v>51</v>
      </c>
      <c r="Z125">
        <v>0</v>
      </c>
      <c r="AA125">
        <v>51</v>
      </c>
      <c r="AB125">
        <v>0</v>
      </c>
      <c r="AC125">
        <v>4</v>
      </c>
      <c r="AD125">
        <v>5</v>
      </c>
      <c r="AE125">
        <v>0</v>
      </c>
      <c r="AF125">
        <v>0</v>
      </c>
      <c r="AG125">
        <v>0</v>
      </c>
      <c r="AH125" t="s">
        <v>103</v>
      </c>
      <c r="AI125" s="1">
        <v>44945.74763888889</v>
      </c>
      <c r="AJ125">
        <v>81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5</v>
      </c>
      <c r="AQ125">
        <v>0</v>
      </c>
      <c r="AR125">
        <v>0</v>
      </c>
      <c r="AS125">
        <v>0</v>
      </c>
      <c r="AT125" t="s">
        <v>95</v>
      </c>
      <c r="AU125" t="s">
        <v>95</v>
      </c>
      <c r="AV125" t="s">
        <v>95</v>
      </c>
      <c r="AW125" t="s">
        <v>95</v>
      </c>
      <c r="AX125" t="s">
        <v>95</v>
      </c>
      <c r="AY125" t="s">
        <v>95</v>
      </c>
      <c r="AZ125" t="s">
        <v>95</v>
      </c>
      <c r="BA125" t="s">
        <v>95</v>
      </c>
      <c r="BB125" t="s">
        <v>95</v>
      </c>
      <c r="BC125" t="s">
        <v>95</v>
      </c>
      <c r="BD125" t="s">
        <v>95</v>
      </c>
      <c r="BE125" t="s">
        <v>95</v>
      </c>
      <c r="BF125" t="s">
        <v>345</v>
      </c>
      <c r="BG125">
        <v>56</v>
      </c>
      <c r="BH125" t="s">
        <v>99</v>
      </c>
    </row>
    <row r="126" spans="1:60">
      <c r="A126" t="s">
        <v>381</v>
      </c>
      <c r="B126" t="s">
        <v>87</v>
      </c>
      <c r="C126" t="s">
        <v>200</v>
      </c>
      <c r="D126" t="s">
        <v>89</v>
      </c>
      <c r="E126" s="2" t="str">
        <f>HYPERLINK("capsilon://?command=openfolder&amp;siteaddress=fidelity.emaiq-na2.net&amp;folderid=FX8F960FFF-B6A7-4140-74C8-F7B32F9EF4E8","FX230129")</f>
        <v>FX230129</v>
      </c>
      <c r="F126" t="s">
        <v>19</v>
      </c>
      <c r="G126" t="s">
        <v>19</v>
      </c>
      <c r="H126" t="s">
        <v>90</v>
      </c>
      <c r="I126" t="s">
        <v>382</v>
      </c>
      <c r="J126">
        <v>44</v>
      </c>
      <c r="K126" t="s">
        <v>92</v>
      </c>
      <c r="L126" t="s">
        <v>93</v>
      </c>
      <c r="M126" t="s">
        <v>94</v>
      </c>
      <c r="N126">
        <v>1</v>
      </c>
      <c r="O126" s="1">
        <v>44945.728298611109</v>
      </c>
      <c r="P126" s="1">
        <v>44945.758969907409</v>
      </c>
      <c r="Q126">
        <v>2410</v>
      </c>
      <c r="R126">
        <v>240</v>
      </c>
      <c r="S126" t="b">
        <v>0</v>
      </c>
      <c r="T126" t="s">
        <v>95</v>
      </c>
      <c r="U126" t="b">
        <v>0</v>
      </c>
      <c r="V126" t="s">
        <v>96</v>
      </c>
      <c r="W126" s="1">
        <v>44945.758969907409</v>
      </c>
      <c r="X126">
        <v>240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44</v>
      </c>
      <c r="AE126">
        <v>37</v>
      </c>
      <c r="AF126">
        <v>0</v>
      </c>
      <c r="AG126">
        <v>4</v>
      </c>
      <c r="AH126" t="s">
        <v>95</v>
      </c>
      <c r="AI126" t="s">
        <v>95</v>
      </c>
      <c r="AJ126" t="s">
        <v>95</v>
      </c>
      <c r="AK126" t="s">
        <v>95</v>
      </c>
      <c r="AL126" t="s">
        <v>95</v>
      </c>
      <c r="AM126" t="s">
        <v>95</v>
      </c>
      <c r="AN126" t="s">
        <v>95</v>
      </c>
      <c r="AO126" t="s">
        <v>95</v>
      </c>
      <c r="AP126" t="s">
        <v>95</v>
      </c>
      <c r="AQ126" t="s">
        <v>95</v>
      </c>
      <c r="AR126" t="s">
        <v>95</v>
      </c>
      <c r="AS126" t="s">
        <v>95</v>
      </c>
      <c r="AT126" t="s">
        <v>95</v>
      </c>
      <c r="AU126" t="s">
        <v>95</v>
      </c>
      <c r="AV126" t="s">
        <v>95</v>
      </c>
      <c r="AW126" t="s">
        <v>95</v>
      </c>
      <c r="AX126" t="s">
        <v>95</v>
      </c>
      <c r="AY126" t="s">
        <v>95</v>
      </c>
      <c r="AZ126" t="s">
        <v>95</v>
      </c>
      <c r="BA126" t="s">
        <v>95</v>
      </c>
      <c r="BB126" t="s">
        <v>95</v>
      </c>
      <c r="BC126" t="s">
        <v>95</v>
      </c>
      <c r="BD126" t="s">
        <v>95</v>
      </c>
      <c r="BE126" t="s">
        <v>95</v>
      </c>
      <c r="BF126" t="s">
        <v>345</v>
      </c>
      <c r="BG126">
        <v>44</v>
      </c>
      <c r="BH126" t="s">
        <v>99</v>
      </c>
    </row>
    <row r="127" spans="1:60">
      <c r="A127" t="s">
        <v>383</v>
      </c>
      <c r="B127" t="s">
        <v>87</v>
      </c>
      <c r="C127" t="s">
        <v>384</v>
      </c>
      <c r="D127" t="s">
        <v>89</v>
      </c>
      <c r="E127" s="2" t="str">
        <f>HYPERLINK("capsilon://?command=openfolder&amp;siteaddress=fidelity.emaiq-na2.net&amp;folderid=FX739E175E-335E-6193-5D39-8FECC4F72C6A","FX230133")</f>
        <v>FX230133</v>
      </c>
      <c r="F127" t="s">
        <v>19</v>
      </c>
      <c r="G127" t="s">
        <v>19</v>
      </c>
      <c r="H127" t="s">
        <v>90</v>
      </c>
      <c r="I127" t="s">
        <v>385</v>
      </c>
      <c r="J127">
        <v>99</v>
      </c>
      <c r="K127" t="s">
        <v>92</v>
      </c>
      <c r="L127" t="s">
        <v>93</v>
      </c>
      <c r="M127" t="s">
        <v>94</v>
      </c>
      <c r="N127">
        <v>2</v>
      </c>
      <c r="O127" s="1">
        <v>44945.746145833335</v>
      </c>
      <c r="P127" s="1">
        <v>44945.766458333332</v>
      </c>
      <c r="Q127">
        <v>1422</v>
      </c>
      <c r="R127">
        <v>333</v>
      </c>
      <c r="S127" t="b">
        <v>0</v>
      </c>
      <c r="T127" t="s">
        <v>95</v>
      </c>
      <c r="U127" t="b">
        <v>0</v>
      </c>
      <c r="V127" t="s">
        <v>96</v>
      </c>
      <c r="W127" s="1">
        <v>44945.76153935185</v>
      </c>
      <c r="X127">
        <v>221</v>
      </c>
      <c r="Y127">
        <v>94</v>
      </c>
      <c r="Z127">
        <v>0</v>
      </c>
      <c r="AA127">
        <v>94</v>
      </c>
      <c r="AB127">
        <v>0</v>
      </c>
      <c r="AC127">
        <v>1</v>
      </c>
      <c r="AD127">
        <v>5</v>
      </c>
      <c r="AE127">
        <v>0</v>
      </c>
      <c r="AF127">
        <v>0</v>
      </c>
      <c r="AG127">
        <v>0</v>
      </c>
      <c r="AH127" t="s">
        <v>103</v>
      </c>
      <c r="AI127" s="1">
        <v>44945.766458333332</v>
      </c>
      <c r="AJ127">
        <v>112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5</v>
      </c>
      <c r="AQ127">
        <v>0</v>
      </c>
      <c r="AR127">
        <v>0</v>
      </c>
      <c r="AS127">
        <v>0</v>
      </c>
      <c r="AT127" t="s">
        <v>95</v>
      </c>
      <c r="AU127" t="s">
        <v>95</v>
      </c>
      <c r="AV127" t="s">
        <v>95</v>
      </c>
      <c r="AW127" t="s">
        <v>95</v>
      </c>
      <c r="AX127" t="s">
        <v>95</v>
      </c>
      <c r="AY127" t="s">
        <v>95</v>
      </c>
      <c r="AZ127" t="s">
        <v>95</v>
      </c>
      <c r="BA127" t="s">
        <v>95</v>
      </c>
      <c r="BB127" t="s">
        <v>95</v>
      </c>
      <c r="BC127" t="s">
        <v>95</v>
      </c>
      <c r="BD127" t="s">
        <v>95</v>
      </c>
      <c r="BE127" t="s">
        <v>95</v>
      </c>
      <c r="BF127" t="s">
        <v>345</v>
      </c>
      <c r="BG127">
        <v>29</v>
      </c>
      <c r="BH127" t="s">
        <v>99</v>
      </c>
    </row>
    <row r="128" spans="1:60">
      <c r="A128" t="s">
        <v>386</v>
      </c>
      <c r="B128" t="s">
        <v>87</v>
      </c>
      <c r="C128" t="s">
        <v>384</v>
      </c>
      <c r="D128" t="s">
        <v>89</v>
      </c>
      <c r="E128" s="2" t="str">
        <f>HYPERLINK("capsilon://?command=openfolder&amp;siteaddress=fidelity.emaiq-na2.net&amp;folderid=FX739E175E-335E-6193-5D39-8FECC4F72C6A","FX230133")</f>
        <v>FX230133</v>
      </c>
      <c r="F128" t="s">
        <v>19</v>
      </c>
      <c r="G128" t="s">
        <v>19</v>
      </c>
      <c r="H128" t="s">
        <v>90</v>
      </c>
      <c r="I128" t="s">
        <v>387</v>
      </c>
      <c r="J128">
        <v>52</v>
      </c>
      <c r="K128" t="s">
        <v>92</v>
      </c>
      <c r="L128" t="s">
        <v>93</v>
      </c>
      <c r="M128" t="s">
        <v>94</v>
      </c>
      <c r="N128">
        <v>2</v>
      </c>
      <c r="O128" s="1">
        <v>44945.74622685185</v>
      </c>
      <c r="P128" s="1">
        <v>44945.783449074072</v>
      </c>
      <c r="Q128">
        <v>3041</v>
      </c>
      <c r="R128">
        <v>175</v>
      </c>
      <c r="S128" t="b">
        <v>0</v>
      </c>
      <c r="T128" t="s">
        <v>95</v>
      </c>
      <c r="U128" t="b">
        <v>0</v>
      </c>
      <c r="V128" t="s">
        <v>96</v>
      </c>
      <c r="W128" s="1">
        <v>44945.770046296297</v>
      </c>
      <c r="X128">
        <v>121</v>
      </c>
      <c r="Y128">
        <v>47</v>
      </c>
      <c r="Z128">
        <v>0</v>
      </c>
      <c r="AA128">
        <v>47</v>
      </c>
      <c r="AB128">
        <v>0</v>
      </c>
      <c r="AC128">
        <v>4</v>
      </c>
      <c r="AD128">
        <v>5</v>
      </c>
      <c r="AE128">
        <v>0</v>
      </c>
      <c r="AF128">
        <v>0</v>
      </c>
      <c r="AG128">
        <v>0</v>
      </c>
      <c r="AH128" t="s">
        <v>103</v>
      </c>
      <c r="AI128" s="1">
        <v>44945.783449074072</v>
      </c>
      <c r="AJ128">
        <v>54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5</v>
      </c>
      <c r="AQ128">
        <v>0</v>
      </c>
      <c r="AR128">
        <v>0</v>
      </c>
      <c r="AS128">
        <v>0</v>
      </c>
      <c r="AT128" t="s">
        <v>95</v>
      </c>
      <c r="AU128" t="s">
        <v>95</v>
      </c>
      <c r="AV128" t="s">
        <v>95</v>
      </c>
      <c r="AW128" t="s">
        <v>95</v>
      </c>
      <c r="AX128" t="s">
        <v>95</v>
      </c>
      <c r="AY128" t="s">
        <v>95</v>
      </c>
      <c r="AZ128" t="s">
        <v>95</v>
      </c>
      <c r="BA128" t="s">
        <v>95</v>
      </c>
      <c r="BB128" t="s">
        <v>95</v>
      </c>
      <c r="BC128" t="s">
        <v>95</v>
      </c>
      <c r="BD128" t="s">
        <v>95</v>
      </c>
      <c r="BE128" t="s">
        <v>95</v>
      </c>
      <c r="BF128" t="s">
        <v>345</v>
      </c>
      <c r="BG128">
        <v>53</v>
      </c>
      <c r="BH128" t="s">
        <v>99</v>
      </c>
    </row>
    <row r="129" spans="1:60">
      <c r="A129" t="s">
        <v>388</v>
      </c>
      <c r="B129" t="s">
        <v>87</v>
      </c>
      <c r="C129" t="s">
        <v>384</v>
      </c>
      <c r="D129" t="s">
        <v>89</v>
      </c>
      <c r="E129" s="2" t="str">
        <f>HYPERLINK("capsilon://?command=openfolder&amp;siteaddress=fidelity.emaiq-na2.net&amp;folderid=FX739E175E-335E-6193-5D39-8FECC4F72C6A","FX230133")</f>
        <v>FX230133</v>
      </c>
      <c r="F129" t="s">
        <v>19</v>
      </c>
      <c r="G129" t="s">
        <v>19</v>
      </c>
      <c r="H129" t="s">
        <v>90</v>
      </c>
      <c r="I129" t="s">
        <v>389</v>
      </c>
      <c r="J129">
        <v>57</v>
      </c>
      <c r="K129" t="s">
        <v>92</v>
      </c>
      <c r="L129" t="s">
        <v>93</v>
      </c>
      <c r="M129" t="s">
        <v>94</v>
      </c>
      <c r="N129">
        <v>2</v>
      </c>
      <c r="O129" s="1">
        <v>44945.746388888889</v>
      </c>
      <c r="P129" s="1">
        <v>44945.784247685187</v>
      </c>
      <c r="Q129">
        <v>3104</v>
      </c>
      <c r="R129">
        <v>167</v>
      </c>
      <c r="S129" t="b">
        <v>0</v>
      </c>
      <c r="T129" t="s">
        <v>95</v>
      </c>
      <c r="U129" t="b">
        <v>0</v>
      </c>
      <c r="V129" t="s">
        <v>96</v>
      </c>
      <c r="W129" s="1">
        <v>44945.771203703705</v>
      </c>
      <c r="X129">
        <v>99</v>
      </c>
      <c r="Y129">
        <v>52</v>
      </c>
      <c r="Z129">
        <v>0</v>
      </c>
      <c r="AA129">
        <v>52</v>
      </c>
      <c r="AB129">
        <v>0</v>
      </c>
      <c r="AC129">
        <v>5</v>
      </c>
      <c r="AD129">
        <v>5</v>
      </c>
      <c r="AE129">
        <v>0</v>
      </c>
      <c r="AF129">
        <v>0</v>
      </c>
      <c r="AG129">
        <v>0</v>
      </c>
      <c r="AH129" t="s">
        <v>103</v>
      </c>
      <c r="AI129" s="1">
        <v>44945.784247685187</v>
      </c>
      <c r="AJ129">
        <v>68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5</v>
      </c>
      <c r="AQ129">
        <v>0</v>
      </c>
      <c r="AR129">
        <v>0</v>
      </c>
      <c r="AS129">
        <v>0</v>
      </c>
      <c r="AT129" t="s">
        <v>95</v>
      </c>
      <c r="AU129" t="s">
        <v>95</v>
      </c>
      <c r="AV129" t="s">
        <v>95</v>
      </c>
      <c r="AW129" t="s">
        <v>95</v>
      </c>
      <c r="AX129" t="s">
        <v>95</v>
      </c>
      <c r="AY129" t="s">
        <v>95</v>
      </c>
      <c r="AZ129" t="s">
        <v>95</v>
      </c>
      <c r="BA129" t="s">
        <v>95</v>
      </c>
      <c r="BB129" t="s">
        <v>95</v>
      </c>
      <c r="BC129" t="s">
        <v>95</v>
      </c>
      <c r="BD129" t="s">
        <v>95</v>
      </c>
      <c r="BE129" t="s">
        <v>95</v>
      </c>
      <c r="BF129" t="s">
        <v>345</v>
      </c>
      <c r="BG129">
        <v>54</v>
      </c>
      <c r="BH129" t="s">
        <v>99</v>
      </c>
    </row>
    <row r="130" spans="1:60">
      <c r="A130" t="s">
        <v>390</v>
      </c>
      <c r="B130" t="s">
        <v>87</v>
      </c>
      <c r="C130" t="s">
        <v>384</v>
      </c>
      <c r="D130" t="s">
        <v>89</v>
      </c>
      <c r="E130" s="2" t="str">
        <f>HYPERLINK("capsilon://?command=openfolder&amp;siteaddress=fidelity.emaiq-na2.net&amp;folderid=FX739E175E-335E-6193-5D39-8FECC4F72C6A","FX230133")</f>
        <v>FX230133</v>
      </c>
      <c r="F130" t="s">
        <v>19</v>
      </c>
      <c r="G130" t="s">
        <v>19</v>
      </c>
      <c r="H130" t="s">
        <v>90</v>
      </c>
      <c r="I130" t="s">
        <v>391</v>
      </c>
      <c r="J130">
        <v>28</v>
      </c>
      <c r="K130" t="s">
        <v>92</v>
      </c>
      <c r="L130" t="s">
        <v>93</v>
      </c>
      <c r="M130" t="s">
        <v>94</v>
      </c>
      <c r="N130">
        <v>1</v>
      </c>
      <c r="O130" s="1">
        <v>44945.746759259258</v>
      </c>
      <c r="P130" s="1">
        <v>44945.772835648146</v>
      </c>
      <c r="Q130">
        <v>2113</v>
      </c>
      <c r="R130">
        <v>140</v>
      </c>
      <c r="S130" t="b">
        <v>0</v>
      </c>
      <c r="T130" t="s">
        <v>95</v>
      </c>
      <c r="U130" t="b">
        <v>0</v>
      </c>
      <c r="V130" t="s">
        <v>96</v>
      </c>
      <c r="W130" s="1">
        <v>44945.772835648146</v>
      </c>
      <c r="X130">
        <v>140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28</v>
      </c>
      <c r="AE130">
        <v>21</v>
      </c>
      <c r="AF130">
        <v>0</v>
      </c>
      <c r="AG130">
        <v>5</v>
      </c>
      <c r="AH130" t="s">
        <v>95</v>
      </c>
      <c r="AI130" t="s">
        <v>95</v>
      </c>
      <c r="AJ130" t="s">
        <v>95</v>
      </c>
      <c r="AK130" t="s">
        <v>95</v>
      </c>
      <c r="AL130" t="s">
        <v>95</v>
      </c>
      <c r="AM130" t="s">
        <v>95</v>
      </c>
      <c r="AN130" t="s">
        <v>95</v>
      </c>
      <c r="AO130" t="s">
        <v>95</v>
      </c>
      <c r="AP130" t="s">
        <v>95</v>
      </c>
      <c r="AQ130" t="s">
        <v>95</v>
      </c>
      <c r="AR130" t="s">
        <v>95</v>
      </c>
      <c r="AS130" t="s">
        <v>95</v>
      </c>
      <c r="AT130" t="s">
        <v>95</v>
      </c>
      <c r="AU130" t="s">
        <v>95</v>
      </c>
      <c r="AV130" t="s">
        <v>95</v>
      </c>
      <c r="AW130" t="s">
        <v>95</v>
      </c>
      <c r="AX130" t="s">
        <v>95</v>
      </c>
      <c r="AY130" t="s">
        <v>95</v>
      </c>
      <c r="AZ130" t="s">
        <v>95</v>
      </c>
      <c r="BA130" t="s">
        <v>95</v>
      </c>
      <c r="BB130" t="s">
        <v>95</v>
      </c>
      <c r="BC130" t="s">
        <v>95</v>
      </c>
      <c r="BD130" t="s">
        <v>95</v>
      </c>
      <c r="BE130" t="s">
        <v>95</v>
      </c>
      <c r="BF130" t="s">
        <v>345</v>
      </c>
      <c r="BG130">
        <v>37</v>
      </c>
      <c r="BH130" t="s">
        <v>99</v>
      </c>
    </row>
    <row r="131" spans="1:60">
      <c r="A131" t="s">
        <v>392</v>
      </c>
      <c r="B131" t="s">
        <v>87</v>
      </c>
      <c r="C131" t="s">
        <v>200</v>
      </c>
      <c r="D131" t="s">
        <v>89</v>
      </c>
      <c r="E131" s="2" t="str">
        <f>HYPERLINK("capsilon://?command=openfolder&amp;siteaddress=fidelity.emaiq-na2.net&amp;folderid=FX8F960FFF-B6A7-4140-74C8-F7B32F9EF4E8","FX230129")</f>
        <v>FX230129</v>
      </c>
      <c r="F131" t="s">
        <v>19</v>
      </c>
      <c r="G131" t="s">
        <v>19</v>
      </c>
      <c r="H131" t="s">
        <v>90</v>
      </c>
      <c r="I131" t="s">
        <v>382</v>
      </c>
      <c r="J131">
        <v>176</v>
      </c>
      <c r="K131" t="s">
        <v>92</v>
      </c>
      <c r="L131" t="s">
        <v>93</v>
      </c>
      <c r="M131" t="s">
        <v>94</v>
      </c>
      <c r="N131">
        <v>2</v>
      </c>
      <c r="O131" s="1">
        <v>44945.759652777779</v>
      </c>
      <c r="P131" s="1">
        <v>44945.781400462962</v>
      </c>
      <c r="Q131">
        <v>1093</v>
      </c>
      <c r="R131">
        <v>786</v>
      </c>
      <c r="S131" t="b">
        <v>0</v>
      </c>
      <c r="T131" t="s">
        <v>95</v>
      </c>
      <c r="U131" t="b">
        <v>1</v>
      </c>
      <c r="V131" t="s">
        <v>96</v>
      </c>
      <c r="W131" s="1">
        <v>44945.768634259257</v>
      </c>
      <c r="X131">
        <v>612</v>
      </c>
      <c r="Y131">
        <v>148</v>
      </c>
      <c r="Z131">
        <v>0</v>
      </c>
      <c r="AA131">
        <v>148</v>
      </c>
      <c r="AB131">
        <v>0</v>
      </c>
      <c r="AC131">
        <v>55</v>
      </c>
      <c r="AD131">
        <v>28</v>
      </c>
      <c r="AE131">
        <v>0</v>
      </c>
      <c r="AF131">
        <v>0</v>
      </c>
      <c r="AG131">
        <v>0</v>
      </c>
      <c r="AH131" t="s">
        <v>103</v>
      </c>
      <c r="AI131" s="1">
        <v>44945.781400462962</v>
      </c>
      <c r="AJ131">
        <v>174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28</v>
      </c>
      <c r="AQ131">
        <v>0</v>
      </c>
      <c r="AR131">
        <v>0</v>
      </c>
      <c r="AS131">
        <v>0</v>
      </c>
      <c r="AT131" t="s">
        <v>95</v>
      </c>
      <c r="AU131" t="s">
        <v>95</v>
      </c>
      <c r="AV131" t="s">
        <v>95</v>
      </c>
      <c r="AW131" t="s">
        <v>95</v>
      </c>
      <c r="AX131" t="s">
        <v>95</v>
      </c>
      <c r="AY131" t="s">
        <v>95</v>
      </c>
      <c r="AZ131" t="s">
        <v>95</v>
      </c>
      <c r="BA131" t="s">
        <v>95</v>
      </c>
      <c r="BB131" t="s">
        <v>95</v>
      </c>
      <c r="BC131" t="s">
        <v>95</v>
      </c>
      <c r="BD131" t="s">
        <v>95</v>
      </c>
      <c r="BE131" t="s">
        <v>95</v>
      </c>
      <c r="BF131" t="s">
        <v>345</v>
      </c>
      <c r="BG131">
        <v>31</v>
      </c>
      <c r="BH131" t="s">
        <v>99</v>
      </c>
    </row>
    <row r="132" spans="1:60">
      <c r="A132" t="s">
        <v>393</v>
      </c>
      <c r="B132" t="s">
        <v>87</v>
      </c>
      <c r="C132" t="s">
        <v>384</v>
      </c>
      <c r="D132" t="s">
        <v>89</v>
      </c>
      <c r="E132" s="2" t="str">
        <f>HYPERLINK("capsilon://?command=openfolder&amp;siteaddress=fidelity.emaiq-na2.net&amp;folderid=FX739E175E-335E-6193-5D39-8FECC4F72C6A","FX230133")</f>
        <v>FX230133</v>
      </c>
      <c r="F132" t="s">
        <v>19</v>
      </c>
      <c r="G132" t="s">
        <v>19</v>
      </c>
      <c r="H132" t="s">
        <v>90</v>
      </c>
      <c r="I132" t="s">
        <v>391</v>
      </c>
      <c r="J132">
        <v>140</v>
      </c>
      <c r="K132" t="s">
        <v>92</v>
      </c>
      <c r="L132" t="s">
        <v>93</v>
      </c>
      <c r="M132" t="s">
        <v>94</v>
      </c>
      <c r="N132">
        <v>2</v>
      </c>
      <c r="O132" s="1">
        <v>44945.773634259262</v>
      </c>
      <c r="P132" s="1">
        <v>44945.782812500001</v>
      </c>
      <c r="Q132">
        <v>473</v>
      </c>
      <c r="R132">
        <v>320</v>
      </c>
      <c r="S132" t="b">
        <v>0</v>
      </c>
      <c r="T132" t="s">
        <v>95</v>
      </c>
      <c r="U132" t="b">
        <v>1</v>
      </c>
      <c r="V132" t="s">
        <v>96</v>
      </c>
      <c r="W132" s="1">
        <v>44945.77615740741</v>
      </c>
      <c r="X132">
        <v>199</v>
      </c>
      <c r="Y132">
        <v>42</v>
      </c>
      <c r="Z132">
        <v>0</v>
      </c>
      <c r="AA132">
        <v>42</v>
      </c>
      <c r="AB132">
        <v>63</v>
      </c>
      <c r="AC132">
        <v>3</v>
      </c>
      <c r="AD132">
        <v>98</v>
      </c>
      <c r="AE132">
        <v>0</v>
      </c>
      <c r="AF132">
        <v>0</v>
      </c>
      <c r="AG132">
        <v>0</v>
      </c>
      <c r="AH132" t="s">
        <v>103</v>
      </c>
      <c r="AI132" s="1">
        <v>44945.782812500001</v>
      </c>
      <c r="AJ132">
        <v>121</v>
      </c>
      <c r="AK132">
        <v>0</v>
      </c>
      <c r="AL132">
        <v>0</v>
      </c>
      <c r="AM132">
        <v>0</v>
      </c>
      <c r="AN132">
        <v>63</v>
      </c>
      <c r="AO132">
        <v>0</v>
      </c>
      <c r="AP132">
        <v>98</v>
      </c>
      <c r="AQ132">
        <v>0</v>
      </c>
      <c r="AR132">
        <v>0</v>
      </c>
      <c r="AS132">
        <v>0</v>
      </c>
      <c r="AT132" t="s">
        <v>95</v>
      </c>
      <c r="AU132" t="s">
        <v>95</v>
      </c>
      <c r="AV132" t="s">
        <v>95</v>
      </c>
      <c r="AW132" t="s">
        <v>95</v>
      </c>
      <c r="AX132" t="s">
        <v>95</v>
      </c>
      <c r="AY132" t="s">
        <v>95</v>
      </c>
      <c r="AZ132" t="s">
        <v>95</v>
      </c>
      <c r="BA132" t="s">
        <v>95</v>
      </c>
      <c r="BB132" t="s">
        <v>95</v>
      </c>
      <c r="BC132" t="s">
        <v>95</v>
      </c>
      <c r="BD132" t="s">
        <v>95</v>
      </c>
      <c r="BE132" t="s">
        <v>95</v>
      </c>
      <c r="BF132" t="s">
        <v>345</v>
      </c>
      <c r="BG132">
        <v>13</v>
      </c>
      <c r="BH132" t="s">
        <v>99</v>
      </c>
    </row>
    <row r="133" spans="1:60">
      <c r="A133" t="s">
        <v>394</v>
      </c>
      <c r="B133" t="s">
        <v>87</v>
      </c>
      <c r="C133" t="s">
        <v>395</v>
      </c>
      <c r="D133" t="s">
        <v>89</v>
      </c>
      <c r="E133" s="2" t="str">
        <f>HYPERLINK("capsilon://?command=openfolder&amp;siteaddress=fidelity.emaiq-na2.net&amp;folderid=FXDDBDD858-B98B-D12B-46C7-5E97858DD409","FX221237")</f>
        <v>FX221237</v>
      </c>
      <c r="F133" t="s">
        <v>19</v>
      </c>
      <c r="G133" t="s">
        <v>19</v>
      </c>
      <c r="H133" t="s">
        <v>90</v>
      </c>
      <c r="I133" t="s">
        <v>396</v>
      </c>
      <c r="J133">
        <v>94</v>
      </c>
      <c r="K133" t="s">
        <v>92</v>
      </c>
      <c r="L133" t="s">
        <v>93</v>
      </c>
      <c r="M133" t="s">
        <v>94</v>
      </c>
      <c r="N133">
        <v>2</v>
      </c>
      <c r="O133" s="1">
        <v>44930.407881944448</v>
      </c>
      <c r="P133" s="1">
        <v>44930.490798611114</v>
      </c>
      <c r="Q133">
        <v>6759</v>
      </c>
      <c r="R133">
        <v>405</v>
      </c>
      <c r="S133" t="b">
        <v>0</v>
      </c>
      <c r="T133" t="s">
        <v>95</v>
      </c>
      <c r="U133" t="b">
        <v>0</v>
      </c>
      <c r="V133" t="s">
        <v>344</v>
      </c>
      <c r="W133" s="1">
        <v>44930.465868055559</v>
      </c>
      <c r="X133">
        <v>159</v>
      </c>
      <c r="Y133">
        <v>86</v>
      </c>
      <c r="Z133">
        <v>0</v>
      </c>
      <c r="AA133">
        <v>86</v>
      </c>
      <c r="AB133">
        <v>0</v>
      </c>
      <c r="AC133">
        <v>19</v>
      </c>
      <c r="AD133">
        <v>8</v>
      </c>
      <c r="AE133">
        <v>0</v>
      </c>
      <c r="AF133">
        <v>0</v>
      </c>
      <c r="AG133">
        <v>0</v>
      </c>
      <c r="AH133" t="s">
        <v>103</v>
      </c>
      <c r="AI133" s="1">
        <v>44930.490798611114</v>
      </c>
      <c r="AJ133">
        <v>241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8</v>
      </c>
      <c r="AQ133">
        <v>0</v>
      </c>
      <c r="AR133">
        <v>0</v>
      </c>
      <c r="AS133">
        <v>0</v>
      </c>
      <c r="AT133" t="s">
        <v>95</v>
      </c>
      <c r="AU133" t="s">
        <v>95</v>
      </c>
      <c r="AV133" t="s">
        <v>95</v>
      </c>
      <c r="AW133" t="s">
        <v>95</v>
      </c>
      <c r="AX133" t="s">
        <v>95</v>
      </c>
      <c r="AY133" t="s">
        <v>95</v>
      </c>
      <c r="AZ133" t="s">
        <v>95</v>
      </c>
      <c r="BA133" t="s">
        <v>95</v>
      </c>
      <c r="BB133" t="s">
        <v>95</v>
      </c>
      <c r="BC133" t="s">
        <v>95</v>
      </c>
      <c r="BD133" t="s">
        <v>95</v>
      </c>
      <c r="BE133" t="s">
        <v>95</v>
      </c>
      <c r="BF133" t="s">
        <v>374</v>
      </c>
      <c r="BG133">
        <v>119</v>
      </c>
      <c r="BH133" t="s">
        <v>99</v>
      </c>
    </row>
    <row r="134" spans="1:60">
      <c r="A134" t="s">
        <v>397</v>
      </c>
      <c r="B134" t="s">
        <v>87</v>
      </c>
      <c r="C134" t="s">
        <v>254</v>
      </c>
      <c r="D134" t="s">
        <v>89</v>
      </c>
      <c r="E134" s="2" t="str">
        <f>HYPERLINK("capsilon://?command=openfolder&amp;siteaddress=fidelity.emaiq-na2.net&amp;folderid=FXEA4E6661-F9AA-63BF-9E24-A7E6B846777E","FX230134")</f>
        <v>FX230134</v>
      </c>
      <c r="F134" t="s">
        <v>19</v>
      </c>
      <c r="G134" t="s">
        <v>19</v>
      </c>
      <c r="H134" t="s">
        <v>90</v>
      </c>
      <c r="I134" t="s">
        <v>398</v>
      </c>
      <c r="J134">
        <v>44</v>
      </c>
      <c r="K134" t="s">
        <v>92</v>
      </c>
      <c r="L134" t="s">
        <v>93</v>
      </c>
      <c r="M134" t="s">
        <v>94</v>
      </c>
      <c r="N134">
        <v>1</v>
      </c>
      <c r="O134" s="1">
        <v>44946.472986111112</v>
      </c>
      <c r="P134" s="1">
        <v>44946.492152777777</v>
      </c>
      <c r="Q134">
        <v>1574</v>
      </c>
      <c r="R134">
        <v>82</v>
      </c>
      <c r="S134" t="b">
        <v>0</v>
      </c>
      <c r="T134" t="s">
        <v>95</v>
      </c>
      <c r="U134" t="b">
        <v>0</v>
      </c>
      <c r="V134" t="s">
        <v>96</v>
      </c>
      <c r="W134" s="1">
        <v>44946.492152777777</v>
      </c>
      <c r="X134">
        <v>82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44</v>
      </c>
      <c r="AE134">
        <v>37</v>
      </c>
      <c r="AF134">
        <v>0</v>
      </c>
      <c r="AG134">
        <v>2</v>
      </c>
      <c r="AH134" t="s">
        <v>95</v>
      </c>
      <c r="AI134" t="s">
        <v>95</v>
      </c>
      <c r="AJ134" t="s">
        <v>95</v>
      </c>
      <c r="AK134" t="s">
        <v>95</v>
      </c>
      <c r="AL134" t="s">
        <v>95</v>
      </c>
      <c r="AM134" t="s">
        <v>95</v>
      </c>
      <c r="AN134" t="s">
        <v>95</v>
      </c>
      <c r="AO134" t="s">
        <v>95</v>
      </c>
      <c r="AP134" t="s">
        <v>95</v>
      </c>
      <c r="AQ134" t="s">
        <v>95</v>
      </c>
      <c r="AR134" t="s">
        <v>95</v>
      </c>
      <c r="AS134" t="s">
        <v>95</v>
      </c>
      <c r="AT134" t="s">
        <v>95</v>
      </c>
      <c r="AU134" t="s">
        <v>95</v>
      </c>
      <c r="AV134" t="s">
        <v>95</v>
      </c>
      <c r="AW134" t="s">
        <v>95</v>
      </c>
      <c r="AX134" t="s">
        <v>95</v>
      </c>
      <c r="AY134" t="s">
        <v>95</v>
      </c>
      <c r="AZ134" t="s">
        <v>95</v>
      </c>
      <c r="BA134" t="s">
        <v>95</v>
      </c>
      <c r="BB134" t="s">
        <v>95</v>
      </c>
      <c r="BC134" t="s">
        <v>95</v>
      </c>
      <c r="BD134" t="s">
        <v>95</v>
      </c>
      <c r="BE134" t="s">
        <v>95</v>
      </c>
      <c r="BF134" t="s">
        <v>399</v>
      </c>
      <c r="BG134">
        <v>27</v>
      </c>
      <c r="BH134" t="s">
        <v>99</v>
      </c>
    </row>
    <row r="135" spans="1:60">
      <c r="A135" t="s">
        <v>400</v>
      </c>
      <c r="B135" t="s">
        <v>87</v>
      </c>
      <c r="C135" t="s">
        <v>324</v>
      </c>
      <c r="D135" t="s">
        <v>89</v>
      </c>
      <c r="E135" s="2" t="str">
        <f>HYPERLINK("capsilon://?command=openfolder&amp;siteaddress=fidelity.emaiq-na2.net&amp;folderid=FX05F27D27-F22C-342D-B459-77FA843527E3","FX221246")</f>
        <v>FX221246</v>
      </c>
      <c r="F135" t="s">
        <v>19</v>
      </c>
      <c r="G135" t="s">
        <v>19</v>
      </c>
      <c r="H135" t="s">
        <v>90</v>
      </c>
      <c r="I135" t="s">
        <v>401</v>
      </c>
      <c r="J135">
        <v>0</v>
      </c>
      <c r="K135" t="s">
        <v>92</v>
      </c>
      <c r="L135" t="s">
        <v>93</v>
      </c>
      <c r="M135" t="s">
        <v>94</v>
      </c>
      <c r="N135">
        <v>2</v>
      </c>
      <c r="O135" s="1">
        <v>44946.482974537037</v>
      </c>
      <c r="P135" s="1">
        <v>44946.511701388888</v>
      </c>
      <c r="Q135">
        <v>2364</v>
      </c>
      <c r="R135">
        <v>118</v>
      </c>
      <c r="S135" t="b">
        <v>0</v>
      </c>
      <c r="T135" t="s">
        <v>95</v>
      </c>
      <c r="U135" t="b">
        <v>0</v>
      </c>
      <c r="V135" t="s">
        <v>96</v>
      </c>
      <c r="W135" s="1">
        <v>44946.500983796293</v>
      </c>
      <c r="X135">
        <v>98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2</v>
      </c>
      <c r="AG135">
        <v>0</v>
      </c>
      <c r="AH135" t="s">
        <v>103</v>
      </c>
      <c r="AI135" s="1">
        <v>44946.511701388888</v>
      </c>
      <c r="AJ135">
        <v>20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1</v>
      </c>
      <c r="AS135">
        <v>0</v>
      </c>
      <c r="AT135" t="s">
        <v>95</v>
      </c>
      <c r="AU135" t="s">
        <v>95</v>
      </c>
      <c r="AV135" t="s">
        <v>95</v>
      </c>
      <c r="AW135" t="s">
        <v>95</v>
      </c>
      <c r="AX135" t="s">
        <v>95</v>
      </c>
      <c r="AY135" t="s">
        <v>95</v>
      </c>
      <c r="AZ135" t="s">
        <v>95</v>
      </c>
      <c r="BA135" t="s">
        <v>95</v>
      </c>
      <c r="BB135" t="s">
        <v>95</v>
      </c>
      <c r="BC135" t="s">
        <v>95</v>
      </c>
      <c r="BD135" t="s">
        <v>95</v>
      </c>
      <c r="BE135" t="s">
        <v>95</v>
      </c>
      <c r="BF135" t="s">
        <v>399</v>
      </c>
      <c r="BG135">
        <v>41</v>
      </c>
      <c r="BH135" t="s">
        <v>99</v>
      </c>
    </row>
    <row r="136" spans="1:60">
      <c r="A136" t="s">
        <v>402</v>
      </c>
      <c r="B136" t="s">
        <v>87</v>
      </c>
      <c r="C136" t="s">
        <v>254</v>
      </c>
      <c r="D136" t="s">
        <v>89</v>
      </c>
      <c r="E136" s="2" t="str">
        <f>HYPERLINK("capsilon://?command=openfolder&amp;siteaddress=fidelity.emaiq-na2.net&amp;folderid=FXEA4E6661-F9AA-63BF-9E24-A7E6B846777E","FX230134")</f>
        <v>FX230134</v>
      </c>
      <c r="F136" t="s">
        <v>19</v>
      </c>
      <c r="G136" t="s">
        <v>19</v>
      </c>
      <c r="H136" t="s">
        <v>90</v>
      </c>
      <c r="I136" t="s">
        <v>398</v>
      </c>
      <c r="J136">
        <v>88</v>
      </c>
      <c r="K136" t="s">
        <v>92</v>
      </c>
      <c r="L136" t="s">
        <v>93</v>
      </c>
      <c r="M136" t="s">
        <v>94</v>
      </c>
      <c r="N136">
        <v>2</v>
      </c>
      <c r="O136" s="1">
        <v>44946.492905092593</v>
      </c>
      <c r="P136" s="1">
        <v>44946.511458333334</v>
      </c>
      <c r="Q136">
        <v>761</v>
      </c>
      <c r="R136">
        <v>842</v>
      </c>
      <c r="S136" t="b">
        <v>0</v>
      </c>
      <c r="T136" t="s">
        <v>95</v>
      </c>
      <c r="U136" t="b">
        <v>1</v>
      </c>
      <c r="V136" t="s">
        <v>96</v>
      </c>
      <c r="W136" s="1">
        <v>44946.500856481478</v>
      </c>
      <c r="X136">
        <v>659</v>
      </c>
      <c r="Y136">
        <v>74</v>
      </c>
      <c r="Z136">
        <v>0</v>
      </c>
      <c r="AA136">
        <v>74</v>
      </c>
      <c r="AB136">
        <v>0</v>
      </c>
      <c r="AC136">
        <v>29</v>
      </c>
      <c r="AD136">
        <v>14</v>
      </c>
      <c r="AE136">
        <v>0</v>
      </c>
      <c r="AF136">
        <v>0</v>
      </c>
      <c r="AG136">
        <v>0</v>
      </c>
      <c r="AH136" t="s">
        <v>103</v>
      </c>
      <c r="AI136" s="1">
        <v>44946.511458333334</v>
      </c>
      <c r="AJ136">
        <v>183</v>
      </c>
      <c r="AK136">
        <v>1</v>
      </c>
      <c r="AL136">
        <v>0</v>
      </c>
      <c r="AM136">
        <v>1</v>
      </c>
      <c r="AN136">
        <v>0</v>
      </c>
      <c r="AO136">
        <v>1</v>
      </c>
      <c r="AP136">
        <v>13</v>
      </c>
      <c r="AQ136">
        <v>0</v>
      </c>
      <c r="AR136">
        <v>0</v>
      </c>
      <c r="AS136">
        <v>0</v>
      </c>
      <c r="AT136" t="s">
        <v>95</v>
      </c>
      <c r="AU136" t="s">
        <v>95</v>
      </c>
      <c r="AV136" t="s">
        <v>95</v>
      </c>
      <c r="AW136" t="s">
        <v>95</v>
      </c>
      <c r="AX136" t="s">
        <v>95</v>
      </c>
      <c r="AY136" t="s">
        <v>95</v>
      </c>
      <c r="AZ136" t="s">
        <v>95</v>
      </c>
      <c r="BA136" t="s">
        <v>95</v>
      </c>
      <c r="BB136" t="s">
        <v>95</v>
      </c>
      <c r="BC136" t="s">
        <v>95</v>
      </c>
      <c r="BD136" t="s">
        <v>95</v>
      </c>
      <c r="BE136" t="s">
        <v>95</v>
      </c>
      <c r="BF136" t="s">
        <v>399</v>
      </c>
      <c r="BG136">
        <v>26</v>
      </c>
      <c r="BH136" t="s">
        <v>99</v>
      </c>
    </row>
    <row r="137" spans="1:60">
      <c r="A137" t="s">
        <v>403</v>
      </c>
      <c r="B137" t="s">
        <v>87</v>
      </c>
      <c r="C137" t="s">
        <v>395</v>
      </c>
      <c r="D137" t="s">
        <v>89</v>
      </c>
      <c r="E137" s="2" t="str">
        <f>HYPERLINK("capsilon://?command=openfolder&amp;siteaddress=fidelity.emaiq-na2.net&amp;folderid=FXDDBDD858-B98B-D12B-46C7-5E97858DD409","FX221237")</f>
        <v>FX221237</v>
      </c>
      <c r="F137" t="s">
        <v>19</v>
      </c>
      <c r="G137" t="s">
        <v>19</v>
      </c>
      <c r="H137" t="s">
        <v>90</v>
      </c>
      <c r="I137" t="s">
        <v>404</v>
      </c>
      <c r="J137">
        <v>94</v>
      </c>
      <c r="K137" t="s">
        <v>92</v>
      </c>
      <c r="L137" t="s">
        <v>93</v>
      </c>
      <c r="M137" t="s">
        <v>94</v>
      </c>
      <c r="N137">
        <v>2</v>
      </c>
      <c r="O137" s="1">
        <v>44930.408113425925</v>
      </c>
      <c r="P137" s="1">
        <v>44930.493206018517</v>
      </c>
      <c r="Q137">
        <v>6977</v>
      </c>
      <c r="R137">
        <v>375</v>
      </c>
      <c r="S137" t="b">
        <v>0</v>
      </c>
      <c r="T137" t="s">
        <v>95</v>
      </c>
      <c r="U137" t="b">
        <v>0</v>
      </c>
      <c r="V137" t="s">
        <v>344</v>
      </c>
      <c r="W137" s="1">
        <v>44930.467627314814</v>
      </c>
      <c r="X137">
        <v>151</v>
      </c>
      <c r="Y137">
        <v>86</v>
      </c>
      <c r="Z137">
        <v>0</v>
      </c>
      <c r="AA137">
        <v>86</v>
      </c>
      <c r="AB137">
        <v>0</v>
      </c>
      <c r="AC137">
        <v>19</v>
      </c>
      <c r="AD137">
        <v>8</v>
      </c>
      <c r="AE137">
        <v>0</v>
      </c>
      <c r="AF137">
        <v>0</v>
      </c>
      <c r="AG137">
        <v>0</v>
      </c>
      <c r="AH137" t="s">
        <v>103</v>
      </c>
      <c r="AI137" s="1">
        <v>44930.493206018517</v>
      </c>
      <c r="AJ137">
        <v>207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8</v>
      </c>
      <c r="AQ137">
        <v>0</v>
      </c>
      <c r="AR137">
        <v>0</v>
      </c>
      <c r="AS137">
        <v>0</v>
      </c>
      <c r="AT137" t="s">
        <v>95</v>
      </c>
      <c r="AU137" t="s">
        <v>95</v>
      </c>
      <c r="AV137" t="s">
        <v>95</v>
      </c>
      <c r="AW137" t="s">
        <v>95</v>
      </c>
      <c r="AX137" t="s">
        <v>95</v>
      </c>
      <c r="AY137" t="s">
        <v>95</v>
      </c>
      <c r="AZ137" t="s">
        <v>95</v>
      </c>
      <c r="BA137" t="s">
        <v>95</v>
      </c>
      <c r="BB137" t="s">
        <v>95</v>
      </c>
      <c r="BC137" t="s">
        <v>95</v>
      </c>
      <c r="BD137" t="s">
        <v>95</v>
      </c>
      <c r="BE137" t="s">
        <v>95</v>
      </c>
      <c r="BF137" t="s">
        <v>374</v>
      </c>
      <c r="BG137">
        <v>122</v>
      </c>
      <c r="BH137" t="s">
        <v>99</v>
      </c>
    </row>
    <row r="138" spans="1:60">
      <c r="A138" t="s">
        <v>405</v>
      </c>
      <c r="B138" t="s">
        <v>87</v>
      </c>
      <c r="C138" t="s">
        <v>406</v>
      </c>
      <c r="D138" t="s">
        <v>89</v>
      </c>
      <c r="E138" s="2" t="str">
        <f>HYPERLINK("capsilon://?command=openfolder&amp;siteaddress=fidelity.emaiq-na2.net&amp;folderid=FX9F36D21E-751F-480F-4A12-02870E545794","FX221243")</f>
        <v>FX221243</v>
      </c>
      <c r="F138" t="s">
        <v>19</v>
      </c>
      <c r="G138" t="s">
        <v>19</v>
      </c>
      <c r="H138" t="s">
        <v>90</v>
      </c>
      <c r="I138" t="s">
        <v>407</v>
      </c>
      <c r="J138">
        <v>90</v>
      </c>
      <c r="K138" t="s">
        <v>92</v>
      </c>
      <c r="L138" t="s">
        <v>93</v>
      </c>
      <c r="M138" t="s">
        <v>94</v>
      </c>
      <c r="N138">
        <v>2</v>
      </c>
      <c r="O138" s="1">
        <v>44946.686759259261</v>
      </c>
      <c r="P138" s="1">
        <v>44946.72148148148</v>
      </c>
      <c r="Q138">
        <v>2532</v>
      </c>
      <c r="R138">
        <v>468</v>
      </c>
      <c r="S138" t="b">
        <v>0</v>
      </c>
      <c r="T138" t="s">
        <v>95</v>
      </c>
      <c r="U138" t="b">
        <v>0</v>
      </c>
      <c r="V138" t="s">
        <v>96</v>
      </c>
      <c r="W138" s="1">
        <v>44946.707199074073</v>
      </c>
      <c r="X138">
        <v>363</v>
      </c>
      <c r="Y138">
        <v>85</v>
      </c>
      <c r="Z138">
        <v>0</v>
      </c>
      <c r="AA138">
        <v>85</v>
      </c>
      <c r="AB138">
        <v>0</v>
      </c>
      <c r="AC138">
        <v>7</v>
      </c>
      <c r="AD138">
        <v>5</v>
      </c>
      <c r="AE138">
        <v>0</v>
      </c>
      <c r="AF138">
        <v>0</v>
      </c>
      <c r="AG138">
        <v>0</v>
      </c>
      <c r="AH138" t="s">
        <v>103</v>
      </c>
      <c r="AI138" s="1">
        <v>44946.72148148148</v>
      </c>
      <c r="AJ138">
        <v>105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5</v>
      </c>
      <c r="AQ138">
        <v>0</v>
      </c>
      <c r="AR138">
        <v>0</v>
      </c>
      <c r="AS138">
        <v>0</v>
      </c>
      <c r="AT138" t="s">
        <v>95</v>
      </c>
      <c r="AU138" t="s">
        <v>95</v>
      </c>
      <c r="AV138" t="s">
        <v>95</v>
      </c>
      <c r="AW138" t="s">
        <v>95</v>
      </c>
      <c r="AX138" t="s">
        <v>95</v>
      </c>
      <c r="AY138" t="s">
        <v>95</v>
      </c>
      <c r="AZ138" t="s">
        <v>95</v>
      </c>
      <c r="BA138" t="s">
        <v>95</v>
      </c>
      <c r="BB138" t="s">
        <v>95</v>
      </c>
      <c r="BC138" t="s">
        <v>95</v>
      </c>
      <c r="BD138" t="s">
        <v>95</v>
      </c>
      <c r="BE138" t="s">
        <v>95</v>
      </c>
      <c r="BF138" t="s">
        <v>399</v>
      </c>
      <c r="BG138">
        <v>50</v>
      </c>
      <c r="BH138" t="s">
        <v>99</v>
      </c>
    </row>
    <row r="139" spans="1:60">
      <c r="A139" t="s">
        <v>408</v>
      </c>
      <c r="B139" t="s">
        <v>87</v>
      </c>
      <c r="C139" t="s">
        <v>406</v>
      </c>
      <c r="D139" t="s">
        <v>89</v>
      </c>
      <c r="E139" s="2" t="str">
        <f>HYPERLINK("capsilon://?command=openfolder&amp;siteaddress=fidelity.emaiq-na2.net&amp;folderid=FX9F36D21E-751F-480F-4A12-02870E545794","FX221243")</f>
        <v>FX221243</v>
      </c>
      <c r="F139" t="s">
        <v>19</v>
      </c>
      <c r="G139" t="s">
        <v>19</v>
      </c>
      <c r="H139" t="s">
        <v>90</v>
      </c>
      <c r="I139" t="s">
        <v>409</v>
      </c>
      <c r="J139">
        <v>28</v>
      </c>
      <c r="K139" t="s">
        <v>92</v>
      </c>
      <c r="L139" t="s">
        <v>93</v>
      </c>
      <c r="M139" t="s">
        <v>94</v>
      </c>
      <c r="N139">
        <v>2</v>
      </c>
      <c r="O139" s="1">
        <v>44946.687037037038</v>
      </c>
      <c r="P139" s="1">
        <v>44946.722037037034</v>
      </c>
      <c r="Q139">
        <v>2857</v>
      </c>
      <c r="R139">
        <v>167</v>
      </c>
      <c r="S139" t="b">
        <v>0</v>
      </c>
      <c r="T139" t="s">
        <v>95</v>
      </c>
      <c r="U139" t="b">
        <v>0</v>
      </c>
      <c r="V139" t="s">
        <v>96</v>
      </c>
      <c r="W139" s="1">
        <v>44946.70857638889</v>
      </c>
      <c r="X139">
        <v>119</v>
      </c>
      <c r="Y139">
        <v>21</v>
      </c>
      <c r="Z139">
        <v>0</v>
      </c>
      <c r="AA139">
        <v>21</v>
      </c>
      <c r="AB139">
        <v>0</v>
      </c>
      <c r="AC139">
        <v>4</v>
      </c>
      <c r="AD139">
        <v>7</v>
      </c>
      <c r="AE139">
        <v>0</v>
      </c>
      <c r="AF139">
        <v>0</v>
      </c>
      <c r="AG139">
        <v>0</v>
      </c>
      <c r="AH139" t="s">
        <v>103</v>
      </c>
      <c r="AI139" s="1">
        <v>44946.722037037034</v>
      </c>
      <c r="AJ139">
        <v>48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7</v>
      </c>
      <c r="AQ139">
        <v>0</v>
      </c>
      <c r="AR139">
        <v>0</v>
      </c>
      <c r="AS139">
        <v>0</v>
      </c>
      <c r="AT139" t="s">
        <v>95</v>
      </c>
      <c r="AU139" t="s">
        <v>95</v>
      </c>
      <c r="AV139" t="s">
        <v>95</v>
      </c>
      <c r="AW139" t="s">
        <v>95</v>
      </c>
      <c r="AX139" t="s">
        <v>95</v>
      </c>
      <c r="AY139" t="s">
        <v>95</v>
      </c>
      <c r="AZ139" t="s">
        <v>95</v>
      </c>
      <c r="BA139" t="s">
        <v>95</v>
      </c>
      <c r="BB139" t="s">
        <v>95</v>
      </c>
      <c r="BC139" t="s">
        <v>95</v>
      </c>
      <c r="BD139" t="s">
        <v>95</v>
      </c>
      <c r="BE139" t="s">
        <v>95</v>
      </c>
      <c r="BF139" t="s">
        <v>399</v>
      </c>
      <c r="BG139">
        <v>50</v>
      </c>
      <c r="BH139" t="s">
        <v>99</v>
      </c>
    </row>
    <row r="140" spans="1:60">
      <c r="A140" t="s">
        <v>410</v>
      </c>
      <c r="B140" t="s">
        <v>87</v>
      </c>
      <c r="C140" t="s">
        <v>406</v>
      </c>
      <c r="D140" t="s">
        <v>89</v>
      </c>
      <c r="E140" s="2" t="str">
        <f>HYPERLINK("capsilon://?command=openfolder&amp;siteaddress=fidelity.emaiq-na2.net&amp;folderid=FX9F36D21E-751F-480F-4A12-02870E545794","FX221243")</f>
        <v>FX221243</v>
      </c>
      <c r="F140" t="s">
        <v>19</v>
      </c>
      <c r="G140" t="s">
        <v>19</v>
      </c>
      <c r="H140" t="s">
        <v>90</v>
      </c>
      <c r="I140" t="s">
        <v>411</v>
      </c>
      <c r="J140">
        <v>28</v>
      </c>
      <c r="K140" t="s">
        <v>92</v>
      </c>
      <c r="L140" t="s">
        <v>93</v>
      </c>
      <c r="M140" t="s">
        <v>94</v>
      </c>
      <c r="N140">
        <v>2</v>
      </c>
      <c r="O140" s="1">
        <v>44946.687384259261</v>
      </c>
      <c r="P140" s="1">
        <v>44946.722615740742</v>
      </c>
      <c r="Q140">
        <v>2927</v>
      </c>
      <c r="R140">
        <v>117</v>
      </c>
      <c r="S140" t="b">
        <v>0</v>
      </c>
      <c r="T140" t="s">
        <v>95</v>
      </c>
      <c r="U140" t="b">
        <v>0</v>
      </c>
      <c r="V140" t="s">
        <v>96</v>
      </c>
      <c r="W140" s="1">
        <v>44946.709374999999</v>
      </c>
      <c r="X140">
        <v>68</v>
      </c>
      <c r="Y140">
        <v>21</v>
      </c>
      <c r="Z140">
        <v>0</v>
      </c>
      <c r="AA140">
        <v>21</v>
      </c>
      <c r="AB140">
        <v>0</v>
      </c>
      <c r="AC140">
        <v>0</v>
      </c>
      <c r="AD140">
        <v>7</v>
      </c>
      <c r="AE140">
        <v>0</v>
      </c>
      <c r="AF140">
        <v>0</v>
      </c>
      <c r="AG140">
        <v>0</v>
      </c>
      <c r="AH140" t="s">
        <v>103</v>
      </c>
      <c r="AI140" s="1">
        <v>44946.722615740742</v>
      </c>
      <c r="AJ140">
        <v>49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7</v>
      </c>
      <c r="AQ140">
        <v>0</v>
      </c>
      <c r="AR140">
        <v>0</v>
      </c>
      <c r="AS140">
        <v>0</v>
      </c>
      <c r="AT140" t="s">
        <v>95</v>
      </c>
      <c r="AU140" t="s">
        <v>95</v>
      </c>
      <c r="AV140" t="s">
        <v>95</v>
      </c>
      <c r="AW140" t="s">
        <v>95</v>
      </c>
      <c r="AX140" t="s">
        <v>95</v>
      </c>
      <c r="AY140" t="s">
        <v>95</v>
      </c>
      <c r="AZ140" t="s">
        <v>95</v>
      </c>
      <c r="BA140" t="s">
        <v>95</v>
      </c>
      <c r="BB140" t="s">
        <v>95</v>
      </c>
      <c r="BC140" t="s">
        <v>95</v>
      </c>
      <c r="BD140" t="s">
        <v>95</v>
      </c>
      <c r="BE140" t="s">
        <v>95</v>
      </c>
      <c r="BF140" t="s">
        <v>399</v>
      </c>
      <c r="BG140">
        <v>50</v>
      </c>
      <c r="BH140" t="s">
        <v>99</v>
      </c>
    </row>
    <row r="141" spans="1:60">
      <c r="A141" t="s">
        <v>412</v>
      </c>
      <c r="B141" t="s">
        <v>87</v>
      </c>
      <c r="C141" t="s">
        <v>406</v>
      </c>
      <c r="D141" t="s">
        <v>89</v>
      </c>
      <c r="E141" s="2" t="str">
        <f>HYPERLINK("capsilon://?command=openfolder&amp;siteaddress=fidelity.emaiq-na2.net&amp;folderid=FX9F36D21E-751F-480F-4A12-02870E545794","FX221243")</f>
        <v>FX221243</v>
      </c>
      <c r="F141" t="s">
        <v>19</v>
      </c>
      <c r="G141" t="s">
        <v>19</v>
      </c>
      <c r="H141" t="s">
        <v>90</v>
      </c>
      <c r="I141" t="s">
        <v>413</v>
      </c>
      <c r="J141">
        <v>28</v>
      </c>
      <c r="K141" t="s">
        <v>92</v>
      </c>
      <c r="L141" t="s">
        <v>93</v>
      </c>
      <c r="M141" t="s">
        <v>94</v>
      </c>
      <c r="N141">
        <v>2</v>
      </c>
      <c r="O141" s="1">
        <v>44946.687627314815</v>
      </c>
      <c r="P141" s="1">
        <v>44946.723240740743</v>
      </c>
      <c r="Q141">
        <v>2808</v>
      </c>
      <c r="R141">
        <v>269</v>
      </c>
      <c r="S141" t="b">
        <v>0</v>
      </c>
      <c r="T141" t="s">
        <v>95</v>
      </c>
      <c r="U141" t="b">
        <v>0</v>
      </c>
      <c r="V141" t="s">
        <v>96</v>
      </c>
      <c r="W141" s="1">
        <v>44946.711886574078</v>
      </c>
      <c r="X141">
        <v>216</v>
      </c>
      <c r="Y141">
        <v>21</v>
      </c>
      <c r="Z141">
        <v>0</v>
      </c>
      <c r="AA141">
        <v>21</v>
      </c>
      <c r="AB141">
        <v>0</v>
      </c>
      <c r="AC141">
        <v>7</v>
      </c>
      <c r="AD141">
        <v>7</v>
      </c>
      <c r="AE141">
        <v>0</v>
      </c>
      <c r="AF141">
        <v>0</v>
      </c>
      <c r="AG141">
        <v>0</v>
      </c>
      <c r="AH141" t="s">
        <v>103</v>
      </c>
      <c r="AI141" s="1">
        <v>44946.723240740743</v>
      </c>
      <c r="AJ141">
        <v>53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7</v>
      </c>
      <c r="AQ141">
        <v>0</v>
      </c>
      <c r="AR141">
        <v>0</v>
      </c>
      <c r="AS141">
        <v>0</v>
      </c>
      <c r="AT141" t="s">
        <v>95</v>
      </c>
      <c r="AU141" t="s">
        <v>95</v>
      </c>
      <c r="AV141" t="s">
        <v>95</v>
      </c>
      <c r="AW141" t="s">
        <v>95</v>
      </c>
      <c r="AX141" t="s">
        <v>95</v>
      </c>
      <c r="AY141" t="s">
        <v>95</v>
      </c>
      <c r="AZ141" t="s">
        <v>95</v>
      </c>
      <c r="BA141" t="s">
        <v>95</v>
      </c>
      <c r="BB141" t="s">
        <v>95</v>
      </c>
      <c r="BC141" t="s">
        <v>95</v>
      </c>
      <c r="BD141" t="s">
        <v>95</v>
      </c>
      <c r="BE141" t="s">
        <v>95</v>
      </c>
      <c r="BF141" t="s">
        <v>399</v>
      </c>
      <c r="BG141">
        <v>51</v>
      </c>
      <c r="BH141" t="s">
        <v>99</v>
      </c>
    </row>
    <row r="142" spans="1:60">
      <c r="A142" t="s">
        <v>414</v>
      </c>
      <c r="B142" t="s">
        <v>87</v>
      </c>
      <c r="C142" t="s">
        <v>406</v>
      </c>
      <c r="D142" t="s">
        <v>89</v>
      </c>
      <c r="E142" s="2" t="str">
        <f>HYPERLINK("capsilon://?command=openfolder&amp;siteaddress=fidelity.emaiq-na2.net&amp;folderid=FX9F36D21E-751F-480F-4A12-02870E545794","FX221243")</f>
        <v>FX221243</v>
      </c>
      <c r="F142" t="s">
        <v>19</v>
      </c>
      <c r="G142" t="s">
        <v>19</v>
      </c>
      <c r="H142" t="s">
        <v>90</v>
      </c>
      <c r="I142" t="s">
        <v>415</v>
      </c>
      <c r="J142">
        <v>28</v>
      </c>
      <c r="K142" t="s">
        <v>92</v>
      </c>
      <c r="L142" t="s">
        <v>93</v>
      </c>
      <c r="M142" t="s">
        <v>94</v>
      </c>
      <c r="N142">
        <v>2</v>
      </c>
      <c r="O142" s="1">
        <v>44946.687800925924</v>
      </c>
      <c r="P142" s="1">
        <v>44946.72388888889</v>
      </c>
      <c r="Q142">
        <v>2947</v>
      </c>
      <c r="R142">
        <v>171</v>
      </c>
      <c r="S142" t="b">
        <v>0</v>
      </c>
      <c r="T142" t="s">
        <v>95</v>
      </c>
      <c r="U142" t="b">
        <v>0</v>
      </c>
      <c r="V142" t="s">
        <v>96</v>
      </c>
      <c r="W142" s="1">
        <v>44946.713240740741</v>
      </c>
      <c r="X142">
        <v>116</v>
      </c>
      <c r="Y142">
        <v>21</v>
      </c>
      <c r="Z142">
        <v>0</v>
      </c>
      <c r="AA142">
        <v>21</v>
      </c>
      <c r="AB142">
        <v>0</v>
      </c>
      <c r="AC142">
        <v>0</v>
      </c>
      <c r="AD142">
        <v>7</v>
      </c>
      <c r="AE142">
        <v>0</v>
      </c>
      <c r="AF142">
        <v>0</v>
      </c>
      <c r="AG142">
        <v>0</v>
      </c>
      <c r="AH142" t="s">
        <v>103</v>
      </c>
      <c r="AI142" s="1">
        <v>44946.72388888889</v>
      </c>
      <c r="AJ142">
        <v>55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7</v>
      </c>
      <c r="AQ142">
        <v>0</v>
      </c>
      <c r="AR142">
        <v>0</v>
      </c>
      <c r="AS142">
        <v>0</v>
      </c>
      <c r="AT142" t="s">
        <v>95</v>
      </c>
      <c r="AU142" t="s">
        <v>95</v>
      </c>
      <c r="AV142" t="s">
        <v>95</v>
      </c>
      <c r="AW142" t="s">
        <v>95</v>
      </c>
      <c r="AX142" t="s">
        <v>95</v>
      </c>
      <c r="AY142" t="s">
        <v>95</v>
      </c>
      <c r="AZ142" t="s">
        <v>95</v>
      </c>
      <c r="BA142" t="s">
        <v>95</v>
      </c>
      <c r="BB142" t="s">
        <v>95</v>
      </c>
      <c r="BC142" t="s">
        <v>95</v>
      </c>
      <c r="BD142" t="s">
        <v>95</v>
      </c>
      <c r="BE142" t="s">
        <v>95</v>
      </c>
      <c r="BF142" t="s">
        <v>399</v>
      </c>
      <c r="BG142">
        <v>51</v>
      </c>
      <c r="BH142" t="s">
        <v>99</v>
      </c>
    </row>
    <row r="143" spans="1:60">
      <c r="A143" t="s">
        <v>416</v>
      </c>
      <c r="B143" t="s">
        <v>87</v>
      </c>
      <c r="C143" t="s">
        <v>406</v>
      </c>
      <c r="D143" t="s">
        <v>89</v>
      </c>
      <c r="E143" s="2" t="str">
        <f>HYPERLINK("capsilon://?command=openfolder&amp;siteaddress=fidelity.emaiq-na2.net&amp;folderid=FX9F36D21E-751F-480F-4A12-02870E545794","FX221243")</f>
        <v>FX221243</v>
      </c>
      <c r="F143" t="s">
        <v>19</v>
      </c>
      <c r="G143" t="s">
        <v>19</v>
      </c>
      <c r="H143" t="s">
        <v>90</v>
      </c>
      <c r="I143" t="s">
        <v>417</v>
      </c>
      <c r="J143">
        <v>28</v>
      </c>
      <c r="K143" t="s">
        <v>92</v>
      </c>
      <c r="L143" t="s">
        <v>93</v>
      </c>
      <c r="M143" t="s">
        <v>94</v>
      </c>
      <c r="N143">
        <v>2</v>
      </c>
      <c r="O143" s="1">
        <v>44946.687835648147</v>
      </c>
      <c r="P143" s="1">
        <v>44946.724120370367</v>
      </c>
      <c r="Q143">
        <v>3069</v>
      </c>
      <c r="R143">
        <v>66</v>
      </c>
      <c r="S143" t="b">
        <v>0</v>
      </c>
      <c r="T143" t="s">
        <v>95</v>
      </c>
      <c r="U143" t="b">
        <v>0</v>
      </c>
      <c r="V143" t="s">
        <v>96</v>
      </c>
      <c r="W143" s="1">
        <v>44946.713796296295</v>
      </c>
      <c r="X143">
        <v>47</v>
      </c>
      <c r="Y143">
        <v>0</v>
      </c>
      <c r="Z143">
        <v>0</v>
      </c>
      <c r="AA143">
        <v>0</v>
      </c>
      <c r="AB143">
        <v>21</v>
      </c>
      <c r="AC143">
        <v>0</v>
      </c>
      <c r="AD143">
        <v>28</v>
      </c>
      <c r="AE143">
        <v>0</v>
      </c>
      <c r="AF143">
        <v>0</v>
      </c>
      <c r="AG143">
        <v>0</v>
      </c>
      <c r="AH143" t="s">
        <v>103</v>
      </c>
      <c r="AI143" s="1">
        <v>44946.724120370367</v>
      </c>
      <c r="AJ143">
        <v>19</v>
      </c>
      <c r="AK143">
        <v>0</v>
      </c>
      <c r="AL143">
        <v>0</v>
      </c>
      <c r="AM143">
        <v>0</v>
      </c>
      <c r="AN143">
        <v>42</v>
      </c>
      <c r="AO143">
        <v>0</v>
      </c>
      <c r="AP143">
        <v>28</v>
      </c>
      <c r="AQ143">
        <v>0</v>
      </c>
      <c r="AR143">
        <v>0</v>
      </c>
      <c r="AS143">
        <v>0</v>
      </c>
      <c r="AT143" t="s">
        <v>95</v>
      </c>
      <c r="AU143" t="s">
        <v>95</v>
      </c>
      <c r="AV143" t="s">
        <v>95</v>
      </c>
      <c r="AW143" t="s">
        <v>95</v>
      </c>
      <c r="AX143" t="s">
        <v>95</v>
      </c>
      <c r="AY143" t="s">
        <v>95</v>
      </c>
      <c r="AZ143" t="s">
        <v>95</v>
      </c>
      <c r="BA143" t="s">
        <v>95</v>
      </c>
      <c r="BB143" t="s">
        <v>95</v>
      </c>
      <c r="BC143" t="s">
        <v>95</v>
      </c>
      <c r="BD143" t="s">
        <v>95</v>
      </c>
      <c r="BE143" t="s">
        <v>95</v>
      </c>
      <c r="BF143" t="s">
        <v>399</v>
      </c>
      <c r="BG143">
        <v>52</v>
      </c>
      <c r="BH143" t="s">
        <v>99</v>
      </c>
    </row>
    <row r="144" spans="1:60">
      <c r="A144" t="s">
        <v>418</v>
      </c>
      <c r="B144" t="s">
        <v>87</v>
      </c>
      <c r="C144" t="s">
        <v>406</v>
      </c>
      <c r="D144" t="s">
        <v>89</v>
      </c>
      <c r="E144" s="2" t="str">
        <f>HYPERLINK("capsilon://?command=openfolder&amp;siteaddress=fidelity.emaiq-na2.net&amp;folderid=FX9F36D21E-751F-480F-4A12-02870E545794","FX221243")</f>
        <v>FX221243</v>
      </c>
      <c r="F144" t="s">
        <v>19</v>
      </c>
      <c r="G144" t="s">
        <v>19</v>
      </c>
      <c r="H144" t="s">
        <v>90</v>
      </c>
      <c r="I144" t="s">
        <v>419</v>
      </c>
      <c r="J144">
        <v>89</v>
      </c>
      <c r="K144" t="s">
        <v>92</v>
      </c>
      <c r="L144" t="s">
        <v>93</v>
      </c>
      <c r="M144" t="s">
        <v>94</v>
      </c>
      <c r="N144">
        <v>2</v>
      </c>
      <c r="O144" s="1">
        <v>44946.687974537039</v>
      </c>
      <c r="P144" s="1">
        <v>44946.727395833332</v>
      </c>
      <c r="Q144">
        <v>2321</v>
      </c>
      <c r="R144">
        <v>1085</v>
      </c>
      <c r="S144" t="b">
        <v>0</v>
      </c>
      <c r="T144" t="s">
        <v>95</v>
      </c>
      <c r="U144" t="b">
        <v>0</v>
      </c>
      <c r="V144" t="s">
        <v>96</v>
      </c>
      <c r="W144" s="1">
        <v>44946.72314814815</v>
      </c>
      <c r="X144">
        <v>808</v>
      </c>
      <c r="Y144">
        <v>84</v>
      </c>
      <c r="Z144">
        <v>0</v>
      </c>
      <c r="AA144">
        <v>84</v>
      </c>
      <c r="AB144">
        <v>0</v>
      </c>
      <c r="AC144">
        <v>29</v>
      </c>
      <c r="AD144">
        <v>5</v>
      </c>
      <c r="AE144">
        <v>0</v>
      </c>
      <c r="AF144">
        <v>0</v>
      </c>
      <c r="AG144">
        <v>0</v>
      </c>
      <c r="AH144" t="s">
        <v>103</v>
      </c>
      <c r="AI144" s="1">
        <v>44946.727395833332</v>
      </c>
      <c r="AJ144">
        <v>270</v>
      </c>
      <c r="AK144">
        <v>15</v>
      </c>
      <c r="AL144">
        <v>0</v>
      </c>
      <c r="AM144">
        <v>15</v>
      </c>
      <c r="AN144">
        <v>0</v>
      </c>
      <c r="AO144">
        <v>15</v>
      </c>
      <c r="AP144">
        <v>-10</v>
      </c>
      <c r="AQ144">
        <v>0</v>
      </c>
      <c r="AR144">
        <v>0</v>
      </c>
      <c r="AS144">
        <v>0</v>
      </c>
      <c r="AT144" t="s">
        <v>95</v>
      </c>
      <c r="AU144" t="s">
        <v>95</v>
      </c>
      <c r="AV144" t="s">
        <v>95</v>
      </c>
      <c r="AW144" t="s">
        <v>95</v>
      </c>
      <c r="AX144" t="s">
        <v>95</v>
      </c>
      <c r="AY144" t="s">
        <v>95</v>
      </c>
      <c r="AZ144" t="s">
        <v>95</v>
      </c>
      <c r="BA144" t="s">
        <v>95</v>
      </c>
      <c r="BB144" t="s">
        <v>95</v>
      </c>
      <c r="BC144" t="s">
        <v>95</v>
      </c>
      <c r="BD144" t="s">
        <v>95</v>
      </c>
      <c r="BE144" t="s">
        <v>95</v>
      </c>
      <c r="BF144" t="s">
        <v>399</v>
      </c>
      <c r="BG144">
        <v>56</v>
      </c>
      <c r="BH144" t="s">
        <v>99</v>
      </c>
    </row>
    <row r="145" spans="1:60">
      <c r="A145" t="s">
        <v>420</v>
      </c>
      <c r="B145" t="s">
        <v>87</v>
      </c>
      <c r="C145" t="s">
        <v>309</v>
      </c>
      <c r="D145" t="s">
        <v>89</v>
      </c>
      <c r="E145" s="2" t="str">
        <f>HYPERLINK("capsilon://?command=openfolder&amp;siteaddress=fidelity.emaiq-na2.net&amp;folderid=FX8DA2A639-65F4-E630-C087-D725079F0CE0","FX230122")</f>
        <v>FX230122</v>
      </c>
      <c r="F145" t="s">
        <v>19</v>
      </c>
      <c r="G145" t="s">
        <v>19</v>
      </c>
      <c r="H145" t="s">
        <v>90</v>
      </c>
      <c r="I145" t="s">
        <v>421</v>
      </c>
      <c r="J145">
        <v>67</v>
      </c>
      <c r="K145" t="s">
        <v>92</v>
      </c>
      <c r="L145" t="s">
        <v>93</v>
      </c>
      <c r="M145" t="s">
        <v>94</v>
      </c>
      <c r="N145">
        <v>2</v>
      </c>
      <c r="O145" s="1">
        <v>44946.737442129626</v>
      </c>
      <c r="P145" s="1">
        <v>44946.792997685188</v>
      </c>
      <c r="Q145">
        <v>4512</v>
      </c>
      <c r="R145">
        <v>288</v>
      </c>
      <c r="S145" t="b">
        <v>0</v>
      </c>
      <c r="T145" t="s">
        <v>95</v>
      </c>
      <c r="U145" t="b">
        <v>0</v>
      </c>
      <c r="V145" t="s">
        <v>96</v>
      </c>
      <c r="W145" s="1">
        <v>44946.784502314818</v>
      </c>
      <c r="X145">
        <v>153</v>
      </c>
      <c r="Y145">
        <v>62</v>
      </c>
      <c r="Z145">
        <v>0</v>
      </c>
      <c r="AA145">
        <v>62</v>
      </c>
      <c r="AB145">
        <v>0</v>
      </c>
      <c r="AC145">
        <v>1</v>
      </c>
      <c r="AD145">
        <v>5</v>
      </c>
      <c r="AE145">
        <v>0</v>
      </c>
      <c r="AF145">
        <v>0</v>
      </c>
      <c r="AG145">
        <v>0</v>
      </c>
      <c r="AH145" t="s">
        <v>103</v>
      </c>
      <c r="AI145" s="1">
        <v>44946.792997685188</v>
      </c>
      <c r="AJ145">
        <v>135</v>
      </c>
      <c r="AK145">
        <v>1</v>
      </c>
      <c r="AL145">
        <v>0</v>
      </c>
      <c r="AM145">
        <v>1</v>
      </c>
      <c r="AN145">
        <v>0</v>
      </c>
      <c r="AO145">
        <v>1</v>
      </c>
      <c r="AP145">
        <v>4</v>
      </c>
      <c r="AQ145">
        <v>0</v>
      </c>
      <c r="AR145">
        <v>0</v>
      </c>
      <c r="AS145">
        <v>0</v>
      </c>
      <c r="AT145" t="s">
        <v>95</v>
      </c>
      <c r="AU145" t="s">
        <v>95</v>
      </c>
      <c r="AV145" t="s">
        <v>95</v>
      </c>
      <c r="AW145" t="s">
        <v>95</v>
      </c>
      <c r="AX145" t="s">
        <v>95</v>
      </c>
      <c r="AY145" t="s">
        <v>95</v>
      </c>
      <c r="AZ145" t="s">
        <v>95</v>
      </c>
      <c r="BA145" t="s">
        <v>95</v>
      </c>
      <c r="BB145" t="s">
        <v>95</v>
      </c>
      <c r="BC145" t="s">
        <v>95</v>
      </c>
      <c r="BD145" t="s">
        <v>95</v>
      </c>
      <c r="BE145" t="s">
        <v>95</v>
      </c>
      <c r="BF145" t="s">
        <v>399</v>
      </c>
      <c r="BG145">
        <v>80</v>
      </c>
      <c r="BH145" t="s">
        <v>99</v>
      </c>
    </row>
    <row r="146" spans="1:60">
      <c r="A146" t="s">
        <v>422</v>
      </c>
      <c r="B146" t="s">
        <v>87</v>
      </c>
      <c r="C146" t="s">
        <v>191</v>
      </c>
      <c r="D146" t="s">
        <v>89</v>
      </c>
      <c r="E146" s="2" t="str">
        <f>HYPERLINK("capsilon://?command=openfolder&amp;siteaddress=fidelity.emaiq-na2.net&amp;folderid=FX29C8B300-FCAA-3A5C-C39E-66FC5F3DE0AA","FX230115")</f>
        <v>FX230115</v>
      </c>
      <c r="F146" t="s">
        <v>19</v>
      </c>
      <c r="G146" t="s">
        <v>19</v>
      </c>
      <c r="H146" t="s">
        <v>90</v>
      </c>
      <c r="I146" t="s">
        <v>423</v>
      </c>
      <c r="J146">
        <v>36</v>
      </c>
      <c r="K146" t="s">
        <v>92</v>
      </c>
      <c r="L146" t="s">
        <v>93</v>
      </c>
      <c r="M146" t="s">
        <v>94</v>
      </c>
      <c r="N146">
        <v>2</v>
      </c>
      <c r="O146" s="1">
        <v>44949.422905092593</v>
      </c>
      <c r="P146" s="1">
        <v>44949.446296296293</v>
      </c>
      <c r="Q146">
        <v>1972</v>
      </c>
      <c r="R146">
        <v>49</v>
      </c>
      <c r="S146" t="b">
        <v>0</v>
      </c>
      <c r="T146" t="s">
        <v>95</v>
      </c>
      <c r="U146" t="b">
        <v>0</v>
      </c>
      <c r="V146" t="s">
        <v>152</v>
      </c>
      <c r="W146" s="1">
        <v>44949.443692129629</v>
      </c>
      <c r="X146">
        <v>16</v>
      </c>
      <c r="Y146">
        <v>9</v>
      </c>
      <c r="Z146">
        <v>0</v>
      </c>
      <c r="AA146">
        <v>9</v>
      </c>
      <c r="AB146">
        <v>0</v>
      </c>
      <c r="AC146">
        <v>0</v>
      </c>
      <c r="AD146">
        <v>27</v>
      </c>
      <c r="AE146">
        <v>0</v>
      </c>
      <c r="AF146">
        <v>0</v>
      </c>
      <c r="AG146">
        <v>0</v>
      </c>
      <c r="AH146" t="s">
        <v>153</v>
      </c>
      <c r="AI146" s="1">
        <v>44949.446296296293</v>
      </c>
      <c r="AJ146">
        <v>33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27</v>
      </c>
      <c r="AQ146">
        <v>0</v>
      </c>
      <c r="AR146">
        <v>0</v>
      </c>
      <c r="AS146">
        <v>0</v>
      </c>
      <c r="AT146" t="s">
        <v>95</v>
      </c>
      <c r="AU146" t="s">
        <v>95</v>
      </c>
      <c r="AV146" t="s">
        <v>95</v>
      </c>
      <c r="AW146" t="s">
        <v>95</v>
      </c>
      <c r="AX146" t="s">
        <v>95</v>
      </c>
      <c r="AY146" t="s">
        <v>95</v>
      </c>
      <c r="AZ146" t="s">
        <v>95</v>
      </c>
      <c r="BA146" t="s">
        <v>95</v>
      </c>
      <c r="BB146" t="s">
        <v>95</v>
      </c>
      <c r="BC146" t="s">
        <v>95</v>
      </c>
      <c r="BD146" t="s">
        <v>95</v>
      </c>
      <c r="BE146" t="s">
        <v>95</v>
      </c>
      <c r="BF146" t="s">
        <v>424</v>
      </c>
      <c r="BG146">
        <v>33</v>
      </c>
      <c r="BH146" t="s">
        <v>99</v>
      </c>
    </row>
    <row r="147" spans="1:60">
      <c r="A147" t="s">
        <v>425</v>
      </c>
      <c r="B147" t="s">
        <v>87</v>
      </c>
      <c r="C147" t="s">
        <v>395</v>
      </c>
      <c r="D147" t="s">
        <v>89</v>
      </c>
      <c r="E147" s="2" t="str">
        <f>HYPERLINK("capsilon://?command=openfolder&amp;siteaddress=fidelity.emaiq-na2.net&amp;folderid=FXDDBDD858-B98B-D12B-46C7-5E97858DD409","FX221237")</f>
        <v>FX221237</v>
      </c>
      <c r="F147" t="s">
        <v>19</v>
      </c>
      <c r="G147" t="s">
        <v>19</v>
      </c>
      <c r="H147" t="s">
        <v>90</v>
      </c>
      <c r="I147" t="s">
        <v>426</v>
      </c>
      <c r="J147">
        <v>28</v>
      </c>
      <c r="K147" t="s">
        <v>92</v>
      </c>
      <c r="L147" t="s">
        <v>93</v>
      </c>
      <c r="M147" t="s">
        <v>94</v>
      </c>
      <c r="N147">
        <v>2</v>
      </c>
      <c r="O147" s="1">
        <v>44930.408402777779</v>
      </c>
      <c r="P147" s="1">
        <v>44930.493981481479</v>
      </c>
      <c r="Q147">
        <v>7288</v>
      </c>
      <c r="R147">
        <v>106</v>
      </c>
      <c r="S147" t="b">
        <v>0</v>
      </c>
      <c r="T147" t="s">
        <v>95</v>
      </c>
      <c r="U147" t="b">
        <v>0</v>
      </c>
      <c r="V147" t="s">
        <v>344</v>
      </c>
      <c r="W147" s="1">
        <v>44930.468090277776</v>
      </c>
      <c r="X147">
        <v>39</v>
      </c>
      <c r="Y147">
        <v>21</v>
      </c>
      <c r="Z147">
        <v>0</v>
      </c>
      <c r="AA147">
        <v>21</v>
      </c>
      <c r="AB147">
        <v>0</v>
      </c>
      <c r="AC147">
        <v>1</v>
      </c>
      <c r="AD147">
        <v>7</v>
      </c>
      <c r="AE147">
        <v>0</v>
      </c>
      <c r="AF147">
        <v>0</v>
      </c>
      <c r="AG147">
        <v>0</v>
      </c>
      <c r="AH147" t="s">
        <v>103</v>
      </c>
      <c r="AI147" s="1">
        <v>44930.493981481479</v>
      </c>
      <c r="AJ147">
        <v>67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7</v>
      </c>
      <c r="AQ147">
        <v>0</v>
      </c>
      <c r="AR147">
        <v>0</v>
      </c>
      <c r="AS147">
        <v>0</v>
      </c>
      <c r="AT147" t="s">
        <v>95</v>
      </c>
      <c r="AU147" t="s">
        <v>95</v>
      </c>
      <c r="AV147" t="s">
        <v>95</v>
      </c>
      <c r="AW147" t="s">
        <v>95</v>
      </c>
      <c r="AX147" t="s">
        <v>95</v>
      </c>
      <c r="AY147" t="s">
        <v>95</v>
      </c>
      <c r="AZ147" t="s">
        <v>95</v>
      </c>
      <c r="BA147" t="s">
        <v>95</v>
      </c>
      <c r="BB147" t="s">
        <v>95</v>
      </c>
      <c r="BC147" t="s">
        <v>95</v>
      </c>
      <c r="BD147" t="s">
        <v>95</v>
      </c>
      <c r="BE147" t="s">
        <v>95</v>
      </c>
      <c r="BF147" t="s">
        <v>374</v>
      </c>
      <c r="BG147">
        <v>123</v>
      </c>
      <c r="BH147" t="s">
        <v>99</v>
      </c>
    </row>
    <row r="148" spans="1:60">
      <c r="A148" t="s">
        <v>427</v>
      </c>
      <c r="B148" t="s">
        <v>87</v>
      </c>
      <c r="C148" t="s">
        <v>309</v>
      </c>
      <c r="D148" t="s">
        <v>89</v>
      </c>
      <c r="E148" s="2" t="str">
        <f>HYPERLINK("capsilon://?command=openfolder&amp;siteaddress=fidelity.emaiq-na2.net&amp;folderid=FX8DA2A639-65F4-E630-C087-D725079F0CE0","FX230122")</f>
        <v>FX230122</v>
      </c>
      <c r="F148" t="s">
        <v>19</v>
      </c>
      <c r="G148" t="s">
        <v>19</v>
      </c>
      <c r="H148" t="s">
        <v>90</v>
      </c>
      <c r="I148" t="s">
        <v>428</v>
      </c>
      <c r="J148">
        <v>28</v>
      </c>
      <c r="K148" t="s">
        <v>92</v>
      </c>
      <c r="L148" t="s">
        <v>93</v>
      </c>
      <c r="M148" t="s">
        <v>94</v>
      </c>
      <c r="N148">
        <v>2</v>
      </c>
      <c r="O148" s="1">
        <v>44949.430115740739</v>
      </c>
      <c r="P148" s="1">
        <v>44949.447048611109</v>
      </c>
      <c r="Q148">
        <v>1386</v>
      </c>
      <c r="R148">
        <v>77</v>
      </c>
      <c r="S148" t="b">
        <v>0</v>
      </c>
      <c r="T148" t="s">
        <v>95</v>
      </c>
      <c r="U148" t="b">
        <v>0</v>
      </c>
      <c r="V148" t="s">
        <v>152</v>
      </c>
      <c r="W148" s="1">
        <v>44949.443854166668</v>
      </c>
      <c r="X148">
        <v>13</v>
      </c>
      <c r="Y148">
        <v>21</v>
      </c>
      <c r="Z148">
        <v>0</v>
      </c>
      <c r="AA148">
        <v>21</v>
      </c>
      <c r="AB148">
        <v>0</v>
      </c>
      <c r="AC148">
        <v>0</v>
      </c>
      <c r="AD148">
        <v>7</v>
      </c>
      <c r="AE148">
        <v>0</v>
      </c>
      <c r="AF148">
        <v>0</v>
      </c>
      <c r="AG148">
        <v>0</v>
      </c>
      <c r="AH148" t="s">
        <v>153</v>
      </c>
      <c r="AI148" s="1">
        <v>44949.447048611109</v>
      </c>
      <c r="AJ148">
        <v>64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7</v>
      </c>
      <c r="AQ148">
        <v>0</v>
      </c>
      <c r="AR148">
        <v>0</v>
      </c>
      <c r="AS148">
        <v>0</v>
      </c>
      <c r="AT148" t="s">
        <v>95</v>
      </c>
      <c r="AU148" t="s">
        <v>95</v>
      </c>
      <c r="AV148" t="s">
        <v>95</v>
      </c>
      <c r="AW148" t="s">
        <v>95</v>
      </c>
      <c r="AX148" t="s">
        <v>95</v>
      </c>
      <c r="AY148" t="s">
        <v>95</v>
      </c>
      <c r="AZ148" t="s">
        <v>95</v>
      </c>
      <c r="BA148" t="s">
        <v>95</v>
      </c>
      <c r="BB148" t="s">
        <v>95</v>
      </c>
      <c r="BC148" t="s">
        <v>95</v>
      </c>
      <c r="BD148" t="s">
        <v>95</v>
      </c>
      <c r="BE148" t="s">
        <v>95</v>
      </c>
      <c r="BF148" t="s">
        <v>424</v>
      </c>
      <c r="BG148">
        <v>24</v>
      </c>
      <c r="BH148" t="s">
        <v>99</v>
      </c>
    </row>
    <row r="149" spans="1:60">
      <c r="A149" t="s">
        <v>429</v>
      </c>
      <c r="B149" t="s">
        <v>87</v>
      </c>
      <c r="C149" t="s">
        <v>330</v>
      </c>
      <c r="D149" t="s">
        <v>89</v>
      </c>
      <c r="E149" s="2" t="str">
        <f>HYPERLINK("capsilon://?command=openfolder&amp;siteaddress=fidelity.emaiq-na2.net&amp;folderid=FXB1B5FF20-54A1-4F00-5496-7E0E6100CEF9","FX221231")</f>
        <v>FX221231</v>
      </c>
      <c r="F149" t="s">
        <v>19</v>
      </c>
      <c r="G149" t="s">
        <v>19</v>
      </c>
      <c r="H149" t="s">
        <v>90</v>
      </c>
      <c r="I149" t="s">
        <v>430</v>
      </c>
      <c r="J149">
        <v>0</v>
      </c>
      <c r="K149" t="s">
        <v>92</v>
      </c>
      <c r="L149" t="s">
        <v>93</v>
      </c>
      <c r="M149" t="s">
        <v>94</v>
      </c>
      <c r="N149">
        <v>2</v>
      </c>
      <c r="O149" s="1">
        <v>44949.609212962961</v>
      </c>
      <c r="P149" s="1">
        <v>44949.639918981484</v>
      </c>
      <c r="Q149">
        <v>2531</v>
      </c>
      <c r="R149">
        <v>122</v>
      </c>
      <c r="S149" t="b">
        <v>0</v>
      </c>
      <c r="T149" t="s">
        <v>95</v>
      </c>
      <c r="U149" t="b">
        <v>0</v>
      </c>
      <c r="V149" t="s">
        <v>96</v>
      </c>
      <c r="W149" s="1">
        <v>44949.630381944444</v>
      </c>
      <c r="X149">
        <v>100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 t="s">
        <v>103</v>
      </c>
      <c r="AI149" s="1">
        <v>44949.639918981484</v>
      </c>
      <c r="AJ149">
        <v>22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 t="s">
        <v>95</v>
      </c>
      <c r="AU149" t="s">
        <v>95</v>
      </c>
      <c r="AV149" t="s">
        <v>95</v>
      </c>
      <c r="AW149" t="s">
        <v>95</v>
      </c>
      <c r="AX149" t="s">
        <v>95</v>
      </c>
      <c r="AY149" t="s">
        <v>95</v>
      </c>
      <c r="AZ149" t="s">
        <v>95</v>
      </c>
      <c r="BA149" t="s">
        <v>95</v>
      </c>
      <c r="BB149" t="s">
        <v>95</v>
      </c>
      <c r="BC149" t="s">
        <v>95</v>
      </c>
      <c r="BD149" t="s">
        <v>95</v>
      </c>
      <c r="BE149" t="s">
        <v>95</v>
      </c>
      <c r="BF149" t="s">
        <v>424</v>
      </c>
      <c r="BG149">
        <v>44</v>
      </c>
      <c r="BH149" t="s">
        <v>99</v>
      </c>
    </row>
    <row r="150" spans="1:60">
      <c r="A150" t="s">
        <v>431</v>
      </c>
      <c r="B150" t="s">
        <v>87</v>
      </c>
      <c r="C150" t="s">
        <v>324</v>
      </c>
      <c r="D150" t="s">
        <v>89</v>
      </c>
      <c r="E150" s="2" t="str">
        <f>HYPERLINK("capsilon://?command=openfolder&amp;siteaddress=fidelity.emaiq-na2.net&amp;folderid=FX05F27D27-F22C-342D-B459-77FA843527E3","FX221246")</f>
        <v>FX221246</v>
      </c>
      <c r="F150" t="s">
        <v>19</v>
      </c>
      <c r="G150" t="s">
        <v>19</v>
      </c>
      <c r="H150" t="s">
        <v>90</v>
      </c>
      <c r="I150" t="s">
        <v>432</v>
      </c>
      <c r="J150">
        <v>0</v>
      </c>
      <c r="K150" t="s">
        <v>92</v>
      </c>
      <c r="L150" t="s">
        <v>93</v>
      </c>
      <c r="M150" t="s">
        <v>94</v>
      </c>
      <c r="N150">
        <v>2</v>
      </c>
      <c r="O150" s="1">
        <v>44949.703506944446</v>
      </c>
      <c r="P150" s="1">
        <v>44949.798530092594</v>
      </c>
      <c r="Q150">
        <v>8161</v>
      </c>
      <c r="R150">
        <v>49</v>
      </c>
      <c r="S150" t="b">
        <v>0</v>
      </c>
      <c r="T150" t="s">
        <v>95</v>
      </c>
      <c r="U150" t="b">
        <v>0</v>
      </c>
      <c r="V150" t="s">
        <v>96</v>
      </c>
      <c r="W150" s="1">
        <v>44949.75105324074</v>
      </c>
      <c r="X150">
        <v>16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1</v>
      </c>
      <c r="AG150">
        <v>0</v>
      </c>
      <c r="AH150" t="s">
        <v>103</v>
      </c>
      <c r="AI150" s="1">
        <v>44949.798530092594</v>
      </c>
      <c r="AJ150">
        <v>8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1</v>
      </c>
      <c r="AS150">
        <v>0</v>
      </c>
      <c r="AT150" t="s">
        <v>95</v>
      </c>
      <c r="AU150" t="s">
        <v>95</v>
      </c>
      <c r="AV150" t="s">
        <v>95</v>
      </c>
      <c r="AW150" t="s">
        <v>95</v>
      </c>
      <c r="AX150" t="s">
        <v>95</v>
      </c>
      <c r="AY150" t="s">
        <v>95</v>
      </c>
      <c r="AZ150" t="s">
        <v>95</v>
      </c>
      <c r="BA150" t="s">
        <v>95</v>
      </c>
      <c r="BB150" t="s">
        <v>95</v>
      </c>
      <c r="BC150" t="s">
        <v>95</v>
      </c>
      <c r="BD150" t="s">
        <v>95</v>
      </c>
      <c r="BE150" t="s">
        <v>95</v>
      </c>
      <c r="BF150" t="s">
        <v>424</v>
      </c>
      <c r="BG150">
        <v>136</v>
      </c>
      <c r="BH150" t="s">
        <v>99</v>
      </c>
    </row>
    <row r="151" spans="1:60">
      <c r="A151" t="s">
        <v>433</v>
      </c>
      <c r="B151" t="s">
        <v>87</v>
      </c>
      <c r="C151" t="s">
        <v>324</v>
      </c>
      <c r="D151" t="s">
        <v>89</v>
      </c>
      <c r="E151" s="2" t="str">
        <f>HYPERLINK("capsilon://?command=openfolder&amp;siteaddress=fidelity.emaiq-na2.net&amp;folderid=FX05F27D27-F22C-342D-B459-77FA843527E3","FX221246")</f>
        <v>FX221246</v>
      </c>
      <c r="F151" t="s">
        <v>19</v>
      </c>
      <c r="G151" t="s">
        <v>19</v>
      </c>
      <c r="H151" t="s">
        <v>90</v>
      </c>
      <c r="I151" t="s">
        <v>434</v>
      </c>
      <c r="J151">
        <v>0</v>
      </c>
      <c r="K151" t="s">
        <v>92</v>
      </c>
      <c r="L151" t="s">
        <v>93</v>
      </c>
      <c r="M151" t="s">
        <v>94</v>
      </c>
      <c r="N151">
        <v>2</v>
      </c>
      <c r="O151" s="1">
        <v>44949.703645833331</v>
      </c>
      <c r="P151" s="1">
        <v>44949.798680555556</v>
      </c>
      <c r="Q151">
        <v>8179</v>
      </c>
      <c r="R151">
        <v>32</v>
      </c>
      <c r="S151" t="b">
        <v>0</v>
      </c>
      <c r="T151" t="s">
        <v>95</v>
      </c>
      <c r="U151" t="b">
        <v>0</v>
      </c>
      <c r="V151" t="s">
        <v>96</v>
      </c>
      <c r="W151" s="1">
        <v>44949.751296296294</v>
      </c>
      <c r="X151">
        <v>20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1</v>
      </c>
      <c r="AG151">
        <v>0</v>
      </c>
      <c r="AH151" t="s">
        <v>103</v>
      </c>
      <c r="AI151" s="1">
        <v>44949.798680555556</v>
      </c>
      <c r="AJ151">
        <v>12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1</v>
      </c>
      <c r="AS151">
        <v>0</v>
      </c>
      <c r="AT151" t="s">
        <v>95</v>
      </c>
      <c r="AU151" t="s">
        <v>95</v>
      </c>
      <c r="AV151" t="s">
        <v>95</v>
      </c>
      <c r="AW151" t="s">
        <v>95</v>
      </c>
      <c r="AX151" t="s">
        <v>95</v>
      </c>
      <c r="AY151" t="s">
        <v>95</v>
      </c>
      <c r="AZ151" t="s">
        <v>95</v>
      </c>
      <c r="BA151" t="s">
        <v>95</v>
      </c>
      <c r="BB151" t="s">
        <v>95</v>
      </c>
      <c r="BC151" t="s">
        <v>95</v>
      </c>
      <c r="BD151" t="s">
        <v>95</v>
      </c>
      <c r="BE151" t="s">
        <v>95</v>
      </c>
      <c r="BF151" t="s">
        <v>424</v>
      </c>
      <c r="BG151">
        <v>136</v>
      </c>
      <c r="BH151" t="s">
        <v>99</v>
      </c>
    </row>
    <row r="152" spans="1:60">
      <c r="A152" t="s">
        <v>435</v>
      </c>
      <c r="B152" t="s">
        <v>87</v>
      </c>
      <c r="C152" t="s">
        <v>215</v>
      </c>
      <c r="D152" t="s">
        <v>89</v>
      </c>
      <c r="E152" s="2" t="str">
        <f>HYPERLINK("capsilon://?command=openfolder&amp;siteaddress=fidelity.emaiq-na2.net&amp;folderid=FXECBAB6DF-F5F4-1051-52A9-026F66CEB6B0","FX221245")</f>
        <v>FX221245</v>
      </c>
      <c r="F152" t="s">
        <v>19</v>
      </c>
      <c r="G152" t="s">
        <v>19</v>
      </c>
      <c r="H152" t="s">
        <v>90</v>
      </c>
      <c r="I152" t="s">
        <v>436</v>
      </c>
      <c r="J152">
        <v>0</v>
      </c>
      <c r="K152" t="s">
        <v>92</v>
      </c>
      <c r="L152" t="s">
        <v>93</v>
      </c>
      <c r="M152" t="s">
        <v>94</v>
      </c>
      <c r="N152">
        <v>2</v>
      </c>
      <c r="O152" s="1">
        <v>44950.418587962966</v>
      </c>
      <c r="P152" s="1">
        <v>44950.43650462963</v>
      </c>
      <c r="Q152">
        <v>1516</v>
      </c>
      <c r="R152">
        <v>32</v>
      </c>
      <c r="S152" t="b">
        <v>0</v>
      </c>
      <c r="T152" t="s">
        <v>95</v>
      </c>
      <c r="U152" t="b">
        <v>0</v>
      </c>
      <c r="V152" t="s">
        <v>152</v>
      </c>
      <c r="W152" s="1">
        <v>44950.434039351851</v>
      </c>
      <c r="X152">
        <v>16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 t="s">
        <v>153</v>
      </c>
      <c r="AI152" s="1">
        <v>44950.43650462963</v>
      </c>
      <c r="AJ152">
        <v>16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 t="s">
        <v>95</v>
      </c>
      <c r="AU152" t="s">
        <v>95</v>
      </c>
      <c r="AV152" t="s">
        <v>95</v>
      </c>
      <c r="AW152" t="s">
        <v>95</v>
      </c>
      <c r="AX152" t="s">
        <v>95</v>
      </c>
      <c r="AY152" t="s">
        <v>95</v>
      </c>
      <c r="AZ152" t="s">
        <v>95</v>
      </c>
      <c r="BA152" t="s">
        <v>95</v>
      </c>
      <c r="BB152" t="s">
        <v>95</v>
      </c>
      <c r="BC152" t="s">
        <v>95</v>
      </c>
      <c r="BD152" t="s">
        <v>95</v>
      </c>
      <c r="BE152" t="s">
        <v>95</v>
      </c>
      <c r="BF152" t="s">
        <v>437</v>
      </c>
      <c r="BG152">
        <v>25</v>
      </c>
      <c r="BH152" t="s">
        <v>99</v>
      </c>
    </row>
    <row r="153" spans="1:60">
      <c r="A153" t="s">
        <v>438</v>
      </c>
      <c r="B153" t="s">
        <v>87</v>
      </c>
      <c r="C153" t="s">
        <v>200</v>
      </c>
      <c r="D153" t="s">
        <v>89</v>
      </c>
      <c r="E153" s="2" t="str">
        <f>HYPERLINK("capsilon://?command=openfolder&amp;siteaddress=fidelity.emaiq-na2.net&amp;folderid=FX8F960FFF-B6A7-4140-74C8-F7B32F9EF4E8","FX230129")</f>
        <v>FX230129</v>
      </c>
      <c r="F153" t="s">
        <v>19</v>
      </c>
      <c r="G153" t="s">
        <v>19</v>
      </c>
      <c r="H153" t="s">
        <v>90</v>
      </c>
      <c r="I153" t="s">
        <v>439</v>
      </c>
      <c r="J153">
        <v>28</v>
      </c>
      <c r="K153" t="s">
        <v>92</v>
      </c>
      <c r="L153" t="s">
        <v>93</v>
      </c>
      <c r="M153" t="s">
        <v>94</v>
      </c>
      <c r="N153">
        <v>2</v>
      </c>
      <c r="O153" s="1">
        <v>44950.476469907408</v>
      </c>
      <c r="P153" s="1">
        <v>44950.50509259259</v>
      </c>
      <c r="Q153">
        <v>2390</v>
      </c>
      <c r="R153">
        <v>83</v>
      </c>
      <c r="S153" t="b">
        <v>0</v>
      </c>
      <c r="T153" t="s">
        <v>95</v>
      </c>
      <c r="U153" t="b">
        <v>0</v>
      </c>
      <c r="V153" t="s">
        <v>256</v>
      </c>
      <c r="W153" s="1">
        <v>44950.491759259261</v>
      </c>
      <c r="X153">
        <v>67</v>
      </c>
      <c r="Y153">
        <v>0</v>
      </c>
      <c r="Z153">
        <v>0</v>
      </c>
      <c r="AA153">
        <v>0</v>
      </c>
      <c r="AB153">
        <v>21</v>
      </c>
      <c r="AC153">
        <v>0</v>
      </c>
      <c r="AD153">
        <v>28</v>
      </c>
      <c r="AE153">
        <v>0</v>
      </c>
      <c r="AF153">
        <v>0</v>
      </c>
      <c r="AG153">
        <v>0</v>
      </c>
      <c r="AH153" t="s">
        <v>103</v>
      </c>
      <c r="AI153" s="1">
        <v>44950.50509259259</v>
      </c>
      <c r="AJ153">
        <v>16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28</v>
      </c>
      <c r="AQ153">
        <v>0</v>
      </c>
      <c r="AR153">
        <v>0</v>
      </c>
      <c r="AS153">
        <v>0</v>
      </c>
      <c r="AT153" t="s">
        <v>95</v>
      </c>
      <c r="AU153" t="s">
        <v>95</v>
      </c>
      <c r="AV153" t="s">
        <v>95</v>
      </c>
      <c r="AW153" t="s">
        <v>95</v>
      </c>
      <c r="AX153" t="s">
        <v>95</v>
      </c>
      <c r="AY153" t="s">
        <v>95</v>
      </c>
      <c r="AZ153" t="s">
        <v>95</v>
      </c>
      <c r="BA153" t="s">
        <v>95</v>
      </c>
      <c r="BB153" t="s">
        <v>95</v>
      </c>
      <c r="BC153" t="s">
        <v>95</v>
      </c>
      <c r="BD153" t="s">
        <v>95</v>
      </c>
      <c r="BE153" t="s">
        <v>95</v>
      </c>
      <c r="BF153" t="s">
        <v>437</v>
      </c>
      <c r="BG153">
        <v>41</v>
      </c>
      <c r="BH153" t="s">
        <v>99</v>
      </c>
    </row>
    <row r="154" spans="1:60">
      <c r="A154" t="s">
        <v>440</v>
      </c>
      <c r="B154" t="s">
        <v>87</v>
      </c>
      <c r="C154" t="s">
        <v>144</v>
      </c>
      <c r="D154" t="s">
        <v>89</v>
      </c>
      <c r="E154" s="2" t="str">
        <f>HYPERLINK("capsilon://?command=openfolder&amp;siteaddress=fidelity.emaiq-na2.net&amp;folderid=FX57AF8750-CCAB-B31A-76BC-A78E9DB5DB6C","FX23016")</f>
        <v>FX23016</v>
      </c>
      <c r="F154" t="s">
        <v>19</v>
      </c>
      <c r="G154" t="s">
        <v>19</v>
      </c>
      <c r="H154" t="s">
        <v>90</v>
      </c>
      <c r="I154" t="s">
        <v>441</v>
      </c>
      <c r="J154">
        <v>28</v>
      </c>
      <c r="K154" t="s">
        <v>92</v>
      </c>
      <c r="L154" t="s">
        <v>93</v>
      </c>
      <c r="M154" t="s">
        <v>94</v>
      </c>
      <c r="N154">
        <v>1</v>
      </c>
      <c r="O154" s="1">
        <v>44950.483159722222</v>
      </c>
      <c r="P154" s="1">
        <v>44950.492349537039</v>
      </c>
      <c r="Q154">
        <v>744</v>
      </c>
      <c r="R154">
        <v>50</v>
      </c>
      <c r="S154" t="b">
        <v>0</v>
      </c>
      <c r="T154" t="s">
        <v>95</v>
      </c>
      <c r="U154" t="b">
        <v>0</v>
      </c>
      <c r="V154" t="s">
        <v>256</v>
      </c>
      <c r="W154" s="1">
        <v>44950.492349537039</v>
      </c>
      <c r="X154">
        <v>50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28</v>
      </c>
      <c r="AE154">
        <v>21</v>
      </c>
      <c r="AF154">
        <v>0</v>
      </c>
      <c r="AG154">
        <v>2</v>
      </c>
      <c r="AH154" t="s">
        <v>95</v>
      </c>
      <c r="AI154" t="s">
        <v>95</v>
      </c>
      <c r="AJ154" t="s">
        <v>95</v>
      </c>
      <c r="AK154" t="s">
        <v>95</v>
      </c>
      <c r="AL154" t="s">
        <v>95</v>
      </c>
      <c r="AM154" t="s">
        <v>95</v>
      </c>
      <c r="AN154" t="s">
        <v>95</v>
      </c>
      <c r="AO154" t="s">
        <v>95</v>
      </c>
      <c r="AP154" t="s">
        <v>95</v>
      </c>
      <c r="AQ154" t="s">
        <v>95</v>
      </c>
      <c r="AR154" t="s">
        <v>95</v>
      </c>
      <c r="AS154" t="s">
        <v>95</v>
      </c>
      <c r="AT154" t="s">
        <v>95</v>
      </c>
      <c r="AU154" t="s">
        <v>95</v>
      </c>
      <c r="AV154" t="s">
        <v>95</v>
      </c>
      <c r="AW154" t="s">
        <v>95</v>
      </c>
      <c r="AX154" t="s">
        <v>95</v>
      </c>
      <c r="AY154" t="s">
        <v>95</v>
      </c>
      <c r="AZ154" t="s">
        <v>95</v>
      </c>
      <c r="BA154" t="s">
        <v>95</v>
      </c>
      <c r="BB154" t="s">
        <v>95</v>
      </c>
      <c r="BC154" t="s">
        <v>95</v>
      </c>
      <c r="BD154" t="s">
        <v>95</v>
      </c>
      <c r="BE154" t="s">
        <v>95</v>
      </c>
      <c r="BF154" t="s">
        <v>437</v>
      </c>
      <c r="BG154">
        <v>13</v>
      </c>
      <c r="BH154" t="s">
        <v>99</v>
      </c>
    </row>
    <row r="155" spans="1:60">
      <c r="A155" t="s">
        <v>442</v>
      </c>
      <c r="B155" t="s">
        <v>87</v>
      </c>
      <c r="C155" t="s">
        <v>144</v>
      </c>
      <c r="D155" t="s">
        <v>89</v>
      </c>
      <c r="E155" s="2" t="str">
        <f>HYPERLINK("capsilon://?command=openfolder&amp;siteaddress=fidelity.emaiq-na2.net&amp;folderid=FX57AF8750-CCAB-B31A-76BC-A78E9DB5DB6C","FX23016")</f>
        <v>FX23016</v>
      </c>
      <c r="F155" t="s">
        <v>19</v>
      </c>
      <c r="G155" t="s">
        <v>19</v>
      </c>
      <c r="H155" t="s">
        <v>90</v>
      </c>
      <c r="I155" t="s">
        <v>441</v>
      </c>
      <c r="J155">
        <v>56</v>
      </c>
      <c r="K155" t="s">
        <v>92</v>
      </c>
      <c r="L155" t="s">
        <v>93</v>
      </c>
      <c r="M155" t="s">
        <v>94</v>
      </c>
      <c r="N155">
        <v>2</v>
      </c>
      <c r="O155" s="1">
        <v>44950.492997685185</v>
      </c>
      <c r="P155" s="1">
        <v>44950.504907407405</v>
      </c>
      <c r="Q155">
        <v>760</v>
      </c>
      <c r="R155">
        <v>269</v>
      </c>
      <c r="S155" t="b">
        <v>0</v>
      </c>
      <c r="T155" t="s">
        <v>95</v>
      </c>
      <c r="U155" t="b">
        <v>1</v>
      </c>
      <c r="V155" t="s">
        <v>256</v>
      </c>
      <c r="W155" s="1">
        <v>44950.502986111111</v>
      </c>
      <c r="X155">
        <v>145</v>
      </c>
      <c r="Y155">
        <v>21</v>
      </c>
      <c r="Z155">
        <v>0</v>
      </c>
      <c r="AA155">
        <v>21</v>
      </c>
      <c r="AB155">
        <v>21</v>
      </c>
      <c r="AC155">
        <v>0</v>
      </c>
      <c r="AD155">
        <v>35</v>
      </c>
      <c r="AE155">
        <v>0</v>
      </c>
      <c r="AF155">
        <v>0</v>
      </c>
      <c r="AG155">
        <v>0</v>
      </c>
      <c r="AH155" t="s">
        <v>103</v>
      </c>
      <c r="AI155" s="1">
        <v>44950.504907407405</v>
      </c>
      <c r="AJ155">
        <v>124</v>
      </c>
      <c r="AK155">
        <v>0</v>
      </c>
      <c r="AL155">
        <v>0</v>
      </c>
      <c r="AM155">
        <v>0</v>
      </c>
      <c r="AN155">
        <v>42</v>
      </c>
      <c r="AO155">
        <v>0</v>
      </c>
      <c r="AP155">
        <v>35</v>
      </c>
      <c r="AQ155">
        <v>0</v>
      </c>
      <c r="AR155">
        <v>0</v>
      </c>
      <c r="AS155">
        <v>0</v>
      </c>
      <c r="AT155" t="s">
        <v>95</v>
      </c>
      <c r="AU155" t="s">
        <v>95</v>
      </c>
      <c r="AV155" t="s">
        <v>95</v>
      </c>
      <c r="AW155" t="s">
        <v>95</v>
      </c>
      <c r="AX155" t="s">
        <v>95</v>
      </c>
      <c r="AY155" t="s">
        <v>95</v>
      </c>
      <c r="AZ155" t="s">
        <v>95</v>
      </c>
      <c r="BA155" t="s">
        <v>95</v>
      </c>
      <c r="BB155" t="s">
        <v>95</v>
      </c>
      <c r="BC155" t="s">
        <v>95</v>
      </c>
      <c r="BD155" t="s">
        <v>95</v>
      </c>
      <c r="BE155" t="s">
        <v>95</v>
      </c>
      <c r="BF155" t="s">
        <v>437</v>
      </c>
      <c r="BG155">
        <v>17</v>
      </c>
      <c r="BH155" t="s">
        <v>99</v>
      </c>
    </row>
    <row r="156" spans="1:60">
      <c r="A156" t="s">
        <v>443</v>
      </c>
      <c r="B156" t="s">
        <v>87</v>
      </c>
      <c r="C156" t="s">
        <v>444</v>
      </c>
      <c r="D156" t="s">
        <v>89</v>
      </c>
      <c r="E156" s="2" t="str">
        <f>HYPERLINK("capsilon://?command=openfolder&amp;siteaddress=fidelity.emaiq-na2.net&amp;folderid=FXD495D5ED-A08B-372A-8C26-ABE21FF5D81B","FX230131")</f>
        <v>FX230131</v>
      </c>
      <c r="F156" t="s">
        <v>19</v>
      </c>
      <c r="G156" t="s">
        <v>19</v>
      </c>
      <c r="H156" t="s">
        <v>90</v>
      </c>
      <c r="I156" t="s">
        <v>445</v>
      </c>
      <c r="J156">
        <v>159</v>
      </c>
      <c r="K156" t="s">
        <v>92</v>
      </c>
      <c r="L156" t="s">
        <v>93</v>
      </c>
      <c r="M156" t="s">
        <v>94</v>
      </c>
      <c r="N156">
        <v>1</v>
      </c>
      <c r="O156" s="1">
        <v>44950.506365740737</v>
      </c>
      <c r="P156" s="1">
        <v>44950.522870370369</v>
      </c>
      <c r="Q156">
        <v>1387</v>
      </c>
      <c r="R156">
        <v>39</v>
      </c>
      <c r="S156" t="b">
        <v>0</v>
      </c>
      <c r="T156" t="s">
        <v>95</v>
      </c>
      <c r="U156" t="b">
        <v>0</v>
      </c>
      <c r="V156" t="s">
        <v>256</v>
      </c>
      <c r="W156" s="1">
        <v>44950.522870370369</v>
      </c>
      <c r="X156">
        <v>39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159</v>
      </c>
      <c r="AE156">
        <v>154</v>
      </c>
      <c r="AF156">
        <v>0</v>
      </c>
      <c r="AG156">
        <v>3</v>
      </c>
      <c r="AH156" t="s">
        <v>95</v>
      </c>
      <c r="AI156" t="s">
        <v>95</v>
      </c>
      <c r="AJ156" t="s">
        <v>95</v>
      </c>
      <c r="AK156" t="s">
        <v>95</v>
      </c>
      <c r="AL156" t="s">
        <v>95</v>
      </c>
      <c r="AM156" t="s">
        <v>95</v>
      </c>
      <c r="AN156" t="s">
        <v>95</v>
      </c>
      <c r="AO156" t="s">
        <v>95</v>
      </c>
      <c r="AP156" t="s">
        <v>95</v>
      </c>
      <c r="AQ156" t="s">
        <v>95</v>
      </c>
      <c r="AR156" t="s">
        <v>95</v>
      </c>
      <c r="AS156" t="s">
        <v>95</v>
      </c>
      <c r="AT156" t="s">
        <v>95</v>
      </c>
      <c r="AU156" t="s">
        <v>95</v>
      </c>
      <c r="AV156" t="s">
        <v>95</v>
      </c>
      <c r="AW156" t="s">
        <v>95</v>
      </c>
      <c r="AX156" t="s">
        <v>95</v>
      </c>
      <c r="AY156" t="s">
        <v>95</v>
      </c>
      <c r="AZ156" t="s">
        <v>95</v>
      </c>
      <c r="BA156" t="s">
        <v>95</v>
      </c>
      <c r="BB156" t="s">
        <v>95</v>
      </c>
      <c r="BC156" t="s">
        <v>95</v>
      </c>
      <c r="BD156" t="s">
        <v>95</v>
      </c>
      <c r="BE156" t="s">
        <v>95</v>
      </c>
      <c r="BF156" t="s">
        <v>437</v>
      </c>
      <c r="BG156">
        <v>23</v>
      </c>
      <c r="BH156" t="s">
        <v>99</v>
      </c>
    </row>
    <row r="157" spans="1:60">
      <c r="A157" t="s">
        <v>446</v>
      </c>
      <c r="B157" t="s">
        <v>87</v>
      </c>
      <c r="C157" t="s">
        <v>395</v>
      </c>
      <c r="D157" t="s">
        <v>89</v>
      </c>
      <c r="E157" s="2" t="str">
        <f>HYPERLINK("capsilon://?command=openfolder&amp;siteaddress=fidelity.emaiq-na2.net&amp;folderid=FXDDBDD858-B98B-D12B-46C7-5E97858DD409","FX221237")</f>
        <v>FX221237</v>
      </c>
      <c r="F157" t="s">
        <v>19</v>
      </c>
      <c r="G157" t="s">
        <v>19</v>
      </c>
      <c r="H157" t="s">
        <v>90</v>
      </c>
      <c r="I157" t="s">
        <v>447</v>
      </c>
      <c r="J157">
        <v>28</v>
      </c>
      <c r="K157" t="s">
        <v>92</v>
      </c>
      <c r="L157" t="s">
        <v>93</v>
      </c>
      <c r="M157" t="s">
        <v>94</v>
      </c>
      <c r="N157">
        <v>2</v>
      </c>
      <c r="O157" s="1">
        <v>44930.408483796295</v>
      </c>
      <c r="P157" s="1">
        <v>44930.494710648149</v>
      </c>
      <c r="Q157">
        <v>7356</v>
      </c>
      <c r="R157">
        <v>94</v>
      </c>
      <c r="S157" t="b">
        <v>0</v>
      </c>
      <c r="T157" t="s">
        <v>95</v>
      </c>
      <c r="U157" t="b">
        <v>0</v>
      </c>
      <c r="V157" t="s">
        <v>344</v>
      </c>
      <c r="W157" s="1">
        <v>44930.468472222223</v>
      </c>
      <c r="X157">
        <v>32</v>
      </c>
      <c r="Y157">
        <v>21</v>
      </c>
      <c r="Z157">
        <v>0</v>
      </c>
      <c r="AA157">
        <v>21</v>
      </c>
      <c r="AB157">
        <v>0</v>
      </c>
      <c r="AC157">
        <v>1</v>
      </c>
      <c r="AD157">
        <v>7</v>
      </c>
      <c r="AE157">
        <v>0</v>
      </c>
      <c r="AF157">
        <v>0</v>
      </c>
      <c r="AG157">
        <v>0</v>
      </c>
      <c r="AH157" t="s">
        <v>103</v>
      </c>
      <c r="AI157" s="1">
        <v>44930.494710648149</v>
      </c>
      <c r="AJ157">
        <v>62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7</v>
      </c>
      <c r="AQ157">
        <v>0</v>
      </c>
      <c r="AR157">
        <v>0</v>
      </c>
      <c r="AS157">
        <v>0</v>
      </c>
      <c r="AT157" t="s">
        <v>95</v>
      </c>
      <c r="AU157" t="s">
        <v>95</v>
      </c>
      <c r="AV157" t="s">
        <v>95</v>
      </c>
      <c r="AW157" t="s">
        <v>95</v>
      </c>
      <c r="AX157" t="s">
        <v>95</v>
      </c>
      <c r="AY157" t="s">
        <v>95</v>
      </c>
      <c r="AZ157" t="s">
        <v>95</v>
      </c>
      <c r="BA157" t="s">
        <v>95</v>
      </c>
      <c r="BB157" t="s">
        <v>95</v>
      </c>
      <c r="BC157" t="s">
        <v>95</v>
      </c>
      <c r="BD157" t="s">
        <v>95</v>
      </c>
      <c r="BE157" t="s">
        <v>95</v>
      </c>
      <c r="BF157" t="s">
        <v>374</v>
      </c>
      <c r="BG157">
        <v>124</v>
      </c>
      <c r="BH157" t="s">
        <v>99</v>
      </c>
    </row>
    <row r="158" spans="1:60">
      <c r="A158" t="s">
        <v>448</v>
      </c>
      <c r="B158" t="s">
        <v>87</v>
      </c>
      <c r="C158" t="s">
        <v>444</v>
      </c>
      <c r="D158" t="s">
        <v>89</v>
      </c>
      <c r="E158" s="2" t="str">
        <f>HYPERLINK("capsilon://?command=openfolder&amp;siteaddress=fidelity.emaiq-na2.net&amp;folderid=FXD495D5ED-A08B-372A-8C26-ABE21FF5D81B","FX230131")</f>
        <v>FX230131</v>
      </c>
      <c r="F158" t="s">
        <v>19</v>
      </c>
      <c r="G158" t="s">
        <v>19</v>
      </c>
      <c r="H158" t="s">
        <v>90</v>
      </c>
      <c r="I158" t="s">
        <v>449</v>
      </c>
      <c r="J158">
        <v>95</v>
      </c>
      <c r="K158" t="s">
        <v>92</v>
      </c>
      <c r="L158" t="s">
        <v>93</v>
      </c>
      <c r="M158" t="s">
        <v>94</v>
      </c>
      <c r="N158">
        <v>2</v>
      </c>
      <c r="O158" s="1">
        <v>44950.506504629629</v>
      </c>
      <c r="P158" s="1">
        <v>44950.544525462959</v>
      </c>
      <c r="Q158">
        <v>2919</v>
      </c>
      <c r="R158">
        <v>366</v>
      </c>
      <c r="S158" t="b">
        <v>0</v>
      </c>
      <c r="T158" t="s">
        <v>95</v>
      </c>
      <c r="U158" t="b">
        <v>0</v>
      </c>
      <c r="V158" t="s">
        <v>256</v>
      </c>
      <c r="W158" s="1">
        <v>44950.526805555557</v>
      </c>
      <c r="X158">
        <v>339</v>
      </c>
      <c r="Y158">
        <v>46</v>
      </c>
      <c r="Z158">
        <v>0</v>
      </c>
      <c r="AA158">
        <v>46</v>
      </c>
      <c r="AB158">
        <v>90</v>
      </c>
      <c r="AC158">
        <v>3</v>
      </c>
      <c r="AD158">
        <v>49</v>
      </c>
      <c r="AE158">
        <v>0</v>
      </c>
      <c r="AF158">
        <v>0</v>
      </c>
      <c r="AG158">
        <v>0</v>
      </c>
      <c r="AH158" t="s">
        <v>103</v>
      </c>
      <c r="AI158" s="1">
        <v>44950.544525462959</v>
      </c>
      <c r="AJ158">
        <v>27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49</v>
      </c>
      <c r="AQ158">
        <v>0</v>
      </c>
      <c r="AR158">
        <v>0</v>
      </c>
      <c r="AS158">
        <v>0</v>
      </c>
      <c r="AT158" t="s">
        <v>95</v>
      </c>
      <c r="AU158" t="s">
        <v>95</v>
      </c>
      <c r="AV158" t="s">
        <v>95</v>
      </c>
      <c r="AW158" t="s">
        <v>95</v>
      </c>
      <c r="AX158" t="s">
        <v>95</v>
      </c>
      <c r="AY158" t="s">
        <v>95</v>
      </c>
      <c r="AZ158" t="s">
        <v>95</v>
      </c>
      <c r="BA158" t="s">
        <v>95</v>
      </c>
      <c r="BB158" t="s">
        <v>95</v>
      </c>
      <c r="BC158" t="s">
        <v>95</v>
      </c>
      <c r="BD158" t="s">
        <v>95</v>
      </c>
      <c r="BE158" t="s">
        <v>95</v>
      </c>
      <c r="BF158" t="s">
        <v>437</v>
      </c>
      <c r="BG158">
        <v>54</v>
      </c>
      <c r="BH158" t="s">
        <v>99</v>
      </c>
    </row>
    <row r="159" spans="1:60">
      <c r="A159" t="s">
        <v>450</v>
      </c>
      <c r="B159" t="s">
        <v>87</v>
      </c>
      <c r="C159" t="s">
        <v>444</v>
      </c>
      <c r="D159" t="s">
        <v>89</v>
      </c>
      <c r="E159" s="2" t="str">
        <f>HYPERLINK("capsilon://?command=openfolder&amp;siteaddress=fidelity.emaiq-na2.net&amp;folderid=FXD495D5ED-A08B-372A-8C26-ABE21FF5D81B","FX230131")</f>
        <v>FX230131</v>
      </c>
      <c r="F159" t="s">
        <v>19</v>
      </c>
      <c r="G159" t="s">
        <v>19</v>
      </c>
      <c r="H159" t="s">
        <v>90</v>
      </c>
      <c r="I159" t="s">
        <v>451</v>
      </c>
      <c r="J159">
        <v>28</v>
      </c>
      <c r="K159" t="s">
        <v>92</v>
      </c>
      <c r="L159" t="s">
        <v>93</v>
      </c>
      <c r="M159" t="s">
        <v>94</v>
      </c>
      <c r="N159">
        <v>1</v>
      </c>
      <c r="O159" s="1">
        <v>44950.506990740738</v>
      </c>
      <c r="P159" s="1">
        <v>44950.535613425927</v>
      </c>
      <c r="Q159">
        <v>2407</v>
      </c>
      <c r="R159">
        <v>66</v>
      </c>
      <c r="S159" t="b">
        <v>0</v>
      </c>
      <c r="T159" t="s">
        <v>95</v>
      </c>
      <c r="U159" t="b">
        <v>0</v>
      </c>
      <c r="V159" t="s">
        <v>256</v>
      </c>
      <c r="W159" s="1">
        <v>44950.535613425927</v>
      </c>
      <c r="X159">
        <v>66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28</v>
      </c>
      <c r="AE159">
        <v>21</v>
      </c>
      <c r="AF159">
        <v>0</v>
      </c>
      <c r="AG159">
        <v>4</v>
      </c>
      <c r="AH159" t="s">
        <v>95</v>
      </c>
      <c r="AI159" t="s">
        <v>95</v>
      </c>
      <c r="AJ159" t="s">
        <v>95</v>
      </c>
      <c r="AK159" t="s">
        <v>95</v>
      </c>
      <c r="AL159" t="s">
        <v>95</v>
      </c>
      <c r="AM159" t="s">
        <v>95</v>
      </c>
      <c r="AN159" t="s">
        <v>95</v>
      </c>
      <c r="AO159" t="s">
        <v>95</v>
      </c>
      <c r="AP159" t="s">
        <v>95</v>
      </c>
      <c r="AQ159" t="s">
        <v>95</v>
      </c>
      <c r="AR159" t="s">
        <v>95</v>
      </c>
      <c r="AS159" t="s">
        <v>95</v>
      </c>
      <c r="AT159" t="s">
        <v>95</v>
      </c>
      <c r="AU159" t="s">
        <v>95</v>
      </c>
      <c r="AV159" t="s">
        <v>95</v>
      </c>
      <c r="AW159" t="s">
        <v>95</v>
      </c>
      <c r="AX159" t="s">
        <v>95</v>
      </c>
      <c r="AY159" t="s">
        <v>95</v>
      </c>
      <c r="AZ159" t="s">
        <v>95</v>
      </c>
      <c r="BA159" t="s">
        <v>95</v>
      </c>
      <c r="BB159" t="s">
        <v>95</v>
      </c>
      <c r="BC159" t="s">
        <v>95</v>
      </c>
      <c r="BD159" t="s">
        <v>95</v>
      </c>
      <c r="BE159" t="s">
        <v>95</v>
      </c>
      <c r="BF159" t="s">
        <v>437</v>
      </c>
      <c r="BG159">
        <v>41</v>
      </c>
      <c r="BH159" t="s">
        <v>99</v>
      </c>
    </row>
    <row r="160" spans="1:60">
      <c r="A160" t="s">
        <v>452</v>
      </c>
      <c r="B160" t="s">
        <v>87</v>
      </c>
      <c r="C160" t="s">
        <v>444</v>
      </c>
      <c r="D160" t="s">
        <v>89</v>
      </c>
      <c r="E160" s="2" t="str">
        <f>HYPERLINK("capsilon://?command=openfolder&amp;siteaddress=fidelity.emaiq-na2.net&amp;folderid=FXD495D5ED-A08B-372A-8C26-ABE21FF5D81B","FX230131")</f>
        <v>FX230131</v>
      </c>
      <c r="F160" t="s">
        <v>19</v>
      </c>
      <c r="G160" t="s">
        <v>19</v>
      </c>
      <c r="H160" t="s">
        <v>90</v>
      </c>
      <c r="I160" t="s">
        <v>445</v>
      </c>
      <c r="J160">
        <v>207</v>
      </c>
      <c r="K160" t="s">
        <v>92</v>
      </c>
      <c r="L160" t="s">
        <v>93</v>
      </c>
      <c r="M160" t="s">
        <v>94</v>
      </c>
      <c r="N160">
        <v>2</v>
      </c>
      <c r="O160" s="1">
        <v>44950.523784722223</v>
      </c>
      <c r="P160" s="1">
        <v>44950.542291666665</v>
      </c>
      <c r="Q160">
        <v>439</v>
      </c>
      <c r="R160">
        <v>1160</v>
      </c>
      <c r="S160" t="b">
        <v>0</v>
      </c>
      <c r="T160" t="s">
        <v>95</v>
      </c>
      <c r="U160" t="b">
        <v>1</v>
      </c>
      <c r="V160" t="s">
        <v>256</v>
      </c>
      <c r="W160" s="1">
        <v>44950.534849537034</v>
      </c>
      <c r="X160">
        <v>694</v>
      </c>
      <c r="Y160">
        <v>97</v>
      </c>
      <c r="Z160">
        <v>0</v>
      </c>
      <c r="AA160">
        <v>97</v>
      </c>
      <c r="AB160">
        <v>95</v>
      </c>
      <c r="AC160">
        <v>10</v>
      </c>
      <c r="AD160">
        <v>110</v>
      </c>
      <c r="AE160">
        <v>0</v>
      </c>
      <c r="AF160">
        <v>0</v>
      </c>
      <c r="AG160">
        <v>0</v>
      </c>
      <c r="AH160" t="s">
        <v>103</v>
      </c>
      <c r="AI160" s="1">
        <v>44950.542291666665</v>
      </c>
      <c r="AJ160">
        <v>466</v>
      </c>
      <c r="AK160">
        <v>5</v>
      </c>
      <c r="AL160">
        <v>0</v>
      </c>
      <c r="AM160">
        <v>5</v>
      </c>
      <c r="AN160">
        <v>190</v>
      </c>
      <c r="AO160">
        <v>5</v>
      </c>
      <c r="AP160">
        <v>105</v>
      </c>
      <c r="AQ160">
        <v>0</v>
      </c>
      <c r="AR160">
        <v>0</v>
      </c>
      <c r="AS160">
        <v>0</v>
      </c>
      <c r="AT160" t="s">
        <v>95</v>
      </c>
      <c r="AU160" t="s">
        <v>95</v>
      </c>
      <c r="AV160" t="s">
        <v>95</v>
      </c>
      <c r="AW160" t="s">
        <v>95</v>
      </c>
      <c r="AX160" t="s">
        <v>95</v>
      </c>
      <c r="AY160" t="s">
        <v>95</v>
      </c>
      <c r="AZ160" t="s">
        <v>95</v>
      </c>
      <c r="BA160" t="s">
        <v>95</v>
      </c>
      <c r="BB160" t="s">
        <v>95</v>
      </c>
      <c r="BC160" t="s">
        <v>95</v>
      </c>
      <c r="BD160" t="s">
        <v>95</v>
      </c>
      <c r="BE160" t="s">
        <v>95</v>
      </c>
      <c r="BF160" t="s">
        <v>437</v>
      </c>
      <c r="BG160">
        <v>26</v>
      </c>
      <c r="BH160" t="s">
        <v>99</v>
      </c>
    </row>
    <row r="161" spans="1:60">
      <c r="A161" t="s">
        <v>453</v>
      </c>
      <c r="B161" t="s">
        <v>87</v>
      </c>
      <c r="C161" t="s">
        <v>444</v>
      </c>
      <c r="D161" t="s">
        <v>89</v>
      </c>
      <c r="E161" s="2" t="str">
        <f>HYPERLINK("capsilon://?command=openfolder&amp;siteaddress=fidelity.emaiq-na2.net&amp;folderid=FXD495D5ED-A08B-372A-8C26-ABE21FF5D81B","FX230131")</f>
        <v>FX230131</v>
      </c>
      <c r="F161" t="s">
        <v>19</v>
      </c>
      <c r="G161" t="s">
        <v>19</v>
      </c>
      <c r="H161" t="s">
        <v>90</v>
      </c>
      <c r="I161" t="s">
        <v>451</v>
      </c>
      <c r="J161">
        <v>112</v>
      </c>
      <c r="K161" t="s">
        <v>92</v>
      </c>
      <c r="L161" t="s">
        <v>93</v>
      </c>
      <c r="M161" t="s">
        <v>94</v>
      </c>
      <c r="N161">
        <v>2</v>
      </c>
      <c r="O161" s="1">
        <v>44950.536574074074</v>
      </c>
      <c r="P161" s="1">
        <v>44950.54420138889</v>
      </c>
      <c r="Q161">
        <v>242</v>
      </c>
      <c r="R161">
        <v>417</v>
      </c>
      <c r="S161" t="b">
        <v>0</v>
      </c>
      <c r="T161" t="s">
        <v>95</v>
      </c>
      <c r="U161" t="b">
        <v>1</v>
      </c>
      <c r="V161" t="s">
        <v>256</v>
      </c>
      <c r="W161" s="1">
        <v>44950.539548611108</v>
      </c>
      <c r="X161">
        <v>256</v>
      </c>
      <c r="Y161">
        <v>42</v>
      </c>
      <c r="Z161">
        <v>0</v>
      </c>
      <c r="AA161">
        <v>42</v>
      </c>
      <c r="AB161">
        <v>42</v>
      </c>
      <c r="AC161">
        <v>3</v>
      </c>
      <c r="AD161">
        <v>70</v>
      </c>
      <c r="AE161">
        <v>0</v>
      </c>
      <c r="AF161">
        <v>0</v>
      </c>
      <c r="AG161">
        <v>0</v>
      </c>
      <c r="AH161" t="s">
        <v>103</v>
      </c>
      <c r="AI161" s="1">
        <v>44950.54420138889</v>
      </c>
      <c r="AJ161">
        <v>144</v>
      </c>
      <c r="AK161">
        <v>0</v>
      </c>
      <c r="AL161">
        <v>0</v>
      </c>
      <c r="AM161">
        <v>0</v>
      </c>
      <c r="AN161">
        <v>84</v>
      </c>
      <c r="AO161">
        <v>0</v>
      </c>
      <c r="AP161">
        <v>70</v>
      </c>
      <c r="AQ161">
        <v>0</v>
      </c>
      <c r="AR161">
        <v>0</v>
      </c>
      <c r="AS161">
        <v>0</v>
      </c>
      <c r="AT161" t="s">
        <v>95</v>
      </c>
      <c r="AU161" t="s">
        <v>95</v>
      </c>
      <c r="AV161" t="s">
        <v>95</v>
      </c>
      <c r="AW161" t="s">
        <v>95</v>
      </c>
      <c r="AX161" t="s">
        <v>95</v>
      </c>
      <c r="AY161" t="s">
        <v>95</v>
      </c>
      <c r="AZ161" t="s">
        <v>95</v>
      </c>
      <c r="BA161" t="s">
        <v>95</v>
      </c>
      <c r="BB161" t="s">
        <v>95</v>
      </c>
      <c r="BC161" t="s">
        <v>95</v>
      </c>
      <c r="BD161" t="s">
        <v>95</v>
      </c>
      <c r="BE161" t="s">
        <v>95</v>
      </c>
      <c r="BF161" t="s">
        <v>437</v>
      </c>
      <c r="BG161">
        <v>10</v>
      </c>
      <c r="BH161" t="s">
        <v>99</v>
      </c>
    </row>
    <row r="162" spans="1:60">
      <c r="A162" t="s">
        <v>454</v>
      </c>
      <c r="B162" t="s">
        <v>87</v>
      </c>
      <c r="C162" t="s">
        <v>406</v>
      </c>
      <c r="D162" t="s">
        <v>89</v>
      </c>
      <c r="E162" s="2" t="str">
        <f>HYPERLINK("capsilon://?command=openfolder&amp;siteaddress=fidelity.emaiq-na2.net&amp;folderid=FX9F36D21E-751F-480F-4A12-02870E545794","FX221243")</f>
        <v>FX221243</v>
      </c>
      <c r="F162" t="s">
        <v>19</v>
      </c>
      <c r="G162" t="s">
        <v>19</v>
      </c>
      <c r="H162" t="s">
        <v>90</v>
      </c>
      <c r="I162" t="s">
        <v>455</v>
      </c>
      <c r="J162">
        <v>67</v>
      </c>
      <c r="K162" t="s">
        <v>92</v>
      </c>
      <c r="L162" t="s">
        <v>93</v>
      </c>
      <c r="M162" t="s">
        <v>94</v>
      </c>
      <c r="N162">
        <v>2</v>
      </c>
      <c r="O162" s="1">
        <v>44950.578136574077</v>
      </c>
      <c r="P162" s="1">
        <v>44950.648518518516</v>
      </c>
      <c r="Q162">
        <v>5419</v>
      </c>
      <c r="R162">
        <v>662</v>
      </c>
      <c r="S162" t="b">
        <v>0</v>
      </c>
      <c r="T162" t="s">
        <v>95</v>
      </c>
      <c r="U162" t="b">
        <v>0</v>
      </c>
      <c r="V162" t="s">
        <v>256</v>
      </c>
      <c r="W162" s="1">
        <v>44950.590567129628</v>
      </c>
      <c r="X162">
        <v>348</v>
      </c>
      <c r="Y162">
        <v>52</v>
      </c>
      <c r="Z162">
        <v>0</v>
      </c>
      <c r="AA162">
        <v>52</v>
      </c>
      <c r="AB162">
        <v>0</v>
      </c>
      <c r="AC162">
        <v>19</v>
      </c>
      <c r="AD162">
        <v>15</v>
      </c>
      <c r="AE162">
        <v>0</v>
      </c>
      <c r="AF162">
        <v>0</v>
      </c>
      <c r="AG162">
        <v>0</v>
      </c>
      <c r="AH162" t="s">
        <v>103</v>
      </c>
      <c r="AI162" s="1">
        <v>44950.648518518516</v>
      </c>
      <c r="AJ162">
        <v>314</v>
      </c>
      <c r="AK162">
        <v>6</v>
      </c>
      <c r="AL162">
        <v>0</v>
      </c>
      <c r="AM162">
        <v>6</v>
      </c>
      <c r="AN162">
        <v>0</v>
      </c>
      <c r="AO162">
        <v>6</v>
      </c>
      <c r="AP162">
        <v>9</v>
      </c>
      <c r="AQ162">
        <v>0</v>
      </c>
      <c r="AR162">
        <v>0</v>
      </c>
      <c r="AS162">
        <v>0</v>
      </c>
      <c r="AT162" t="s">
        <v>95</v>
      </c>
      <c r="AU162" t="s">
        <v>95</v>
      </c>
      <c r="AV162" t="s">
        <v>95</v>
      </c>
      <c r="AW162" t="s">
        <v>95</v>
      </c>
      <c r="AX162" t="s">
        <v>95</v>
      </c>
      <c r="AY162" t="s">
        <v>95</v>
      </c>
      <c r="AZ162" t="s">
        <v>95</v>
      </c>
      <c r="BA162" t="s">
        <v>95</v>
      </c>
      <c r="BB162" t="s">
        <v>95</v>
      </c>
      <c r="BC162" t="s">
        <v>95</v>
      </c>
      <c r="BD162" t="s">
        <v>95</v>
      </c>
      <c r="BE162" t="s">
        <v>95</v>
      </c>
      <c r="BF162" t="s">
        <v>437</v>
      </c>
      <c r="BG162">
        <v>101</v>
      </c>
      <c r="BH162" t="s">
        <v>99</v>
      </c>
    </row>
    <row r="163" spans="1:60">
      <c r="A163" t="s">
        <v>456</v>
      </c>
      <c r="B163" t="s">
        <v>87</v>
      </c>
      <c r="C163" t="s">
        <v>406</v>
      </c>
      <c r="D163" t="s">
        <v>89</v>
      </c>
      <c r="E163" s="2" t="str">
        <f>HYPERLINK("capsilon://?command=openfolder&amp;siteaddress=fidelity.emaiq-na2.net&amp;folderid=FX9F36D21E-751F-480F-4A12-02870E545794","FX221243")</f>
        <v>FX221243</v>
      </c>
      <c r="F163" t="s">
        <v>19</v>
      </c>
      <c r="G163" t="s">
        <v>19</v>
      </c>
      <c r="H163" t="s">
        <v>90</v>
      </c>
      <c r="I163" t="s">
        <v>457</v>
      </c>
      <c r="J163">
        <v>67</v>
      </c>
      <c r="K163" t="s">
        <v>92</v>
      </c>
      <c r="L163" t="s">
        <v>93</v>
      </c>
      <c r="M163" t="s">
        <v>94</v>
      </c>
      <c r="N163">
        <v>2</v>
      </c>
      <c r="O163" s="1">
        <v>44950.578206018516</v>
      </c>
      <c r="P163" s="1">
        <v>44950.648865740739</v>
      </c>
      <c r="Q163">
        <v>6042</v>
      </c>
      <c r="R163">
        <v>63</v>
      </c>
      <c r="S163" t="b">
        <v>0</v>
      </c>
      <c r="T163" t="s">
        <v>95</v>
      </c>
      <c r="U163" t="b">
        <v>0</v>
      </c>
      <c r="V163" t="s">
        <v>256</v>
      </c>
      <c r="W163" s="1">
        <v>44950.59097222222</v>
      </c>
      <c r="X163">
        <v>34</v>
      </c>
      <c r="Y163">
        <v>0</v>
      </c>
      <c r="Z163">
        <v>0</v>
      </c>
      <c r="AA163">
        <v>0</v>
      </c>
      <c r="AB163">
        <v>52</v>
      </c>
      <c r="AC163">
        <v>0</v>
      </c>
      <c r="AD163">
        <v>67</v>
      </c>
      <c r="AE163">
        <v>0</v>
      </c>
      <c r="AF163">
        <v>0</v>
      </c>
      <c r="AG163">
        <v>0</v>
      </c>
      <c r="AH163" t="s">
        <v>103</v>
      </c>
      <c r="AI163" s="1">
        <v>44950.648865740739</v>
      </c>
      <c r="AJ163">
        <v>29</v>
      </c>
      <c r="AK163">
        <v>0</v>
      </c>
      <c r="AL163">
        <v>0</v>
      </c>
      <c r="AM163">
        <v>0</v>
      </c>
      <c r="AN163">
        <v>156</v>
      </c>
      <c r="AO163">
        <v>0</v>
      </c>
      <c r="AP163">
        <v>67</v>
      </c>
      <c r="AQ163">
        <v>0</v>
      </c>
      <c r="AR163">
        <v>0</v>
      </c>
      <c r="AS163">
        <v>0</v>
      </c>
      <c r="AT163" t="s">
        <v>95</v>
      </c>
      <c r="AU163" t="s">
        <v>95</v>
      </c>
      <c r="AV163" t="s">
        <v>95</v>
      </c>
      <c r="AW163" t="s">
        <v>95</v>
      </c>
      <c r="AX163" t="s">
        <v>95</v>
      </c>
      <c r="AY163" t="s">
        <v>95</v>
      </c>
      <c r="AZ163" t="s">
        <v>95</v>
      </c>
      <c r="BA163" t="s">
        <v>95</v>
      </c>
      <c r="BB163" t="s">
        <v>95</v>
      </c>
      <c r="BC163" t="s">
        <v>95</v>
      </c>
      <c r="BD163" t="s">
        <v>95</v>
      </c>
      <c r="BE163" t="s">
        <v>95</v>
      </c>
      <c r="BF163" t="s">
        <v>437</v>
      </c>
      <c r="BG163">
        <v>101</v>
      </c>
      <c r="BH163" t="s">
        <v>99</v>
      </c>
    </row>
    <row r="164" spans="1:60">
      <c r="A164" t="s">
        <v>458</v>
      </c>
      <c r="B164" t="s">
        <v>87</v>
      </c>
      <c r="C164" t="s">
        <v>406</v>
      </c>
      <c r="D164" t="s">
        <v>89</v>
      </c>
      <c r="E164" s="2" t="str">
        <f>HYPERLINK("capsilon://?command=openfolder&amp;siteaddress=fidelity.emaiq-na2.net&amp;folderid=FX9F36D21E-751F-480F-4A12-02870E545794","FX221243")</f>
        <v>FX221243</v>
      </c>
      <c r="F164" t="s">
        <v>19</v>
      </c>
      <c r="G164" t="s">
        <v>19</v>
      </c>
      <c r="H164" t="s">
        <v>90</v>
      </c>
      <c r="I164" t="s">
        <v>459</v>
      </c>
      <c r="J164">
        <v>67</v>
      </c>
      <c r="K164" t="s">
        <v>92</v>
      </c>
      <c r="L164" t="s">
        <v>93</v>
      </c>
      <c r="M164" t="s">
        <v>94</v>
      </c>
      <c r="N164">
        <v>2</v>
      </c>
      <c r="O164" s="1">
        <v>44950.578425925924</v>
      </c>
      <c r="P164" s="1">
        <v>44950.651805555557</v>
      </c>
      <c r="Q164">
        <v>5897</v>
      </c>
      <c r="R164">
        <v>443</v>
      </c>
      <c r="S164" t="b">
        <v>0</v>
      </c>
      <c r="T164" t="s">
        <v>95</v>
      </c>
      <c r="U164" t="b">
        <v>0</v>
      </c>
      <c r="V164" t="s">
        <v>256</v>
      </c>
      <c r="W164" s="1">
        <v>44950.593182870369</v>
      </c>
      <c r="X164">
        <v>190</v>
      </c>
      <c r="Y164">
        <v>52</v>
      </c>
      <c r="Z164">
        <v>0</v>
      </c>
      <c r="AA164">
        <v>52</v>
      </c>
      <c r="AB164">
        <v>0</v>
      </c>
      <c r="AC164">
        <v>4</v>
      </c>
      <c r="AD164">
        <v>15</v>
      </c>
      <c r="AE164">
        <v>0</v>
      </c>
      <c r="AF164">
        <v>0</v>
      </c>
      <c r="AG164">
        <v>0</v>
      </c>
      <c r="AH164" t="s">
        <v>103</v>
      </c>
      <c r="AI164" s="1">
        <v>44950.651805555557</v>
      </c>
      <c r="AJ164">
        <v>253</v>
      </c>
      <c r="AK164">
        <v>2</v>
      </c>
      <c r="AL164">
        <v>0</v>
      </c>
      <c r="AM164">
        <v>2</v>
      </c>
      <c r="AN164">
        <v>0</v>
      </c>
      <c r="AO164">
        <v>2</v>
      </c>
      <c r="AP164">
        <v>13</v>
      </c>
      <c r="AQ164">
        <v>0</v>
      </c>
      <c r="AR164">
        <v>0</v>
      </c>
      <c r="AS164">
        <v>0</v>
      </c>
      <c r="AT164" t="s">
        <v>95</v>
      </c>
      <c r="AU164" t="s">
        <v>95</v>
      </c>
      <c r="AV164" t="s">
        <v>95</v>
      </c>
      <c r="AW164" t="s">
        <v>95</v>
      </c>
      <c r="AX164" t="s">
        <v>95</v>
      </c>
      <c r="AY164" t="s">
        <v>95</v>
      </c>
      <c r="AZ164" t="s">
        <v>95</v>
      </c>
      <c r="BA164" t="s">
        <v>95</v>
      </c>
      <c r="BB164" t="s">
        <v>95</v>
      </c>
      <c r="BC164" t="s">
        <v>95</v>
      </c>
      <c r="BD164" t="s">
        <v>95</v>
      </c>
      <c r="BE164" t="s">
        <v>95</v>
      </c>
      <c r="BF164" t="s">
        <v>437</v>
      </c>
      <c r="BG164">
        <v>105</v>
      </c>
      <c r="BH164" t="s">
        <v>99</v>
      </c>
    </row>
    <row r="165" spans="1:60">
      <c r="A165" t="s">
        <v>460</v>
      </c>
      <c r="B165" t="s">
        <v>87</v>
      </c>
      <c r="C165" t="s">
        <v>283</v>
      </c>
      <c r="D165" t="s">
        <v>89</v>
      </c>
      <c r="E165" s="2" t="str">
        <f>HYPERLINK("capsilon://?command=openfolder&amp;siteaddress=fidelity.emaiq-na2.net&amp;folderid=FX56558A9E-D10B-AF6D-8C70-D5BD9CF7E1B2","FX230112")</f>
        <v>FX230112</v>
      </c>
      <c r="F165" t="s">
        <v>19</v>
      </c>
      <c r="G165" t="s">
        <v>19</v>
      </c>
      <c r="H165" t="s">
        <v>90</v>
      </c>
      <c r="I165" t="s">
        <v>461</v>
      </c>
      <c r="J165">
        <v>0</v>
      </c>
      <c r="K165" t="s">
        <v>92</v>
      </c>
      <c r="L165" t="s">
        <v>93</v>
      </c>
      <c r="M165" t="s">
        <v>94</v>
      </c>
      <c r="N165">
        <v>2</v>
      </c>
      <c r="O165" s="1">
        <v>44950.624803240738</v>
      </c>
      <c r="P165" s="1">
        <v>44950.652002314811</v>
      </c>
      <c r="Q165">
        <v>1930</v>
      </c>
      <c r="R165">
        <v>420</v>
      </c>
      <c r="S165" t="b">
        <v>0</v>
      </c>
      <c r="T165" t="s">
        <v>95</v>
      </c>
      <c r="U165" t="b">
        <v>0</v>
      </c>
      <c r="V165" t="s">
        <v>256</v>
      </c>
      <c r="W165" s="1">
        <v>44950.637430555558</v>
      </c>
      <c r="X165">
        <v>404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1</v>
      </c>
      <c r="AG165">
        <v>0</v>
      </c>
      <c r="AH165" t="s">
        <v>103</v>
      </c>
      <c r="AI165" s="1">
        <v>44950.652002314811</v>
      </c>
      <c r="AJ165">
        <v>16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1</v>
      </c>
      <c r="AS165">
        <v>0</v>
      </c>
      <c r="AT165" t="s">
        <v>95</v>
      </c>
      <c r="AU165" t="s">
        <v>95</v>
      </c>
      <c r="AV165" t="s">
        <v>95</v>
      </c>
      <c r="AW165" t="s">
        <v>95</v>
      </c>
      <c r="AX165" t="s">
        <v>95</v>
      </c>
      <c r="AY165" t="s">
        <v>95</v>
      </c>
      <c r="AZ165" t="s">
        <v>95</v>
      </c>
      <c r="BA165" t="s">
        <v>95</v>
      </c>
      <c r="BB165" t="s">
        <v>95</v>
      </c>
      <c r="BC165" t="s">
        <v>95</v>
      </c>
      <c r="BD165" t="s">
        <v>95</v>
      </c>
      <c r="BE165" t="s">
        <v>95</v>
      </c>
      <c r="BF165" t="s">
        <v>437</v>
      </c>
      <c r="BG165">
        <v>39</v>
      </c>
      <c r="BH165" t="s">
        <v>99</v>
      </c>
    </row>
    <row r="166" spans="1:60">
      <c r="A166" t="s">
        <v>462</v>
      </c>
      <c r="B166" t="s">
        <v>87</v>
      </c>
      <c r="C166" t="s">
        <v>283</v>
      </c>
      <c r="D166" t="s">
        <v>89</v>
      </c>
      <c r="E166" s="2" t="str">
        <f>HYPERLINK("capsilon://?command=openfolder&amp;siteaddress=fidelity.emaiq-na2.net&amp;folderid=FX56558A9E-D10B-AF6D-8C70-D5BD9CF7E1B2","FX230112")</f>
        <v>FX230112</v>
      </c>
      <c r="F166" t="s">
        <v>19</v>
      </c>
      <c r="G166" t="s">
        <v>19</v>
      </c>
      <c r="H166" t="s">
        <v>90</v>
      </c>
      <c r="I166" t="s">
        <v>463</v>
      </c>
      <c r="J166">
        <v>0</v>
      </c>
      <c r="K166" t="s">
        <v>92</v>
      </c>
      <c r="L166" t="s">
        <v>93</v>
      </c>
      <c r="M166" t="s">
        <v>94</v>
      </c>
      <c r="N166">
        <v>2</v>
      </c>
      <c r="O166" s="1">
        <v>44950.624907407408</v>
      </c>
      <c r="P166" s="1">
        <v>44950.65215277778</v>
      </c>
      <c r="Q166">
        <v>2325</v>
      </c>
      <c r="R166">
        <v>29</v>
      </c>
      <c r="S166" t="b">
        <v>0</v>
      </c>
      <c r="T166" t="s">
        <v>95</v>
      </c>
      <c r="U166" t="b">
        <v>0</v>
      </c>
      <c r="V166" t="s">
        <v>256</v>
      </c>
      <c r="W166" s="1">
        <v>44950.637627314813</v>
      </c>
      <c r="X166">
        <v>17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1</v>
      </c>
      <c r="AG166">
        <v>0</v>
      </c>
      <c r="AH166" t="s">
        <v>103</v>
      </c>
      <c r="AI166" s="1">
        <v>44950.65215277778</v>
      </c>
      <c r="AJ166">
        <v>12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1</v>
      </c>
      <c r="AS166">
        <v>0</v>
      </c>
      <c r="AT166" t="s">
        <v>95</v>
      </c>
      <c r="AU166" t="s">
        <v>95</v>
      </c>
      <c r="AV166" t="s">
        <v>95</v>
      </c>
      <c r="AW166" t="s">
        <v>95</v>
      </c>
      <c r="AX166" t="s">
        <v>95</v>
      </c>
      <c r="AY166" t="s">
        <v>95</v>
      </c>
      <c r="AZ166" t="s">
        <v>95</v>
      </c>
      <c r="BA166" t="s">
        <v>95</v>
      </c>
      <c r="BB166" t="s">
        <v>95</v>
      </c>
      <c r="BC166" t="s">
        <v>95</v>
      </c>
      <c r="BD166" t="s">
        <v>95</v>
      </c>
      <c r="BE166" t="s">
        <v>95</v>
      </c>
      <c r="BF166" t="s">
        <v>437</v>
      </c>
      <c r="BG166">
        <v>39</v>
      </c>
      <c r="BH166" t="s">
        <v>99</v>
      </c>
    </row>
    <row r="167" spans="1:60">
      <c r="A167" t="s">
        <v>464</v>
      </c>
      <c r="B167" t="s">
        <v>87</v>
      </c>
      <c r="C167" t="s">
        <v>367</v>
      </c>
      <c r="D167" t="s">
        <v>89</v>
      </c>
      <c r="E167" s="2" t="str">
        <f>HYPERLINK("capsilon://?command=openfolder&amp;siteaddress=fidelity.emaiq-na2.net&amp;folderid=FX275D091A-DAFA-9271-2CE7-E3282BF49D1A","FX230130")</f>
        <v>FX230130</v>
      </c>
      <c r="F167" t="s">
        <v>19</v>
      </c>
      <c r="G167" t="s">
        <v>19</v>
      </c>
      <c r="H167" t="s">
        <v>90</v>
      </c>
      <c r="I167" t="s">
        <v>465</v>
      </c>
      <c r="J167">
        <v>44</v>
      </c>
      <c r="K167" t="s">
        <v>92</v>
      </c>
      <c r="L167" t="s">
        <v>93</v>
      </c>
      <c r="M167" t="s">
        <v>94</v>
      </c>
      <c r="N167">
        <v>2</v>
      </c>
      <c r="O167" s="1">
        <v>44950.652141203704</v>
      </c>
      <c r="P167" s="1">
        <v>44950.682037037041</v>
      </c>
      <c r="Q167">
        <v>2272</v>
      </c>
      <c r="R167">
        <v>311</v>
      </c>
      <c r="S167" t="b">
        <v>0</v>
      </c>
      <c r="T167" t="s">
        <v>95</v>
      </c>
      <c r="U167" t="b">
        <v>0</v>
      </c>
      <c r="V167" t="s">
        <v>256</v>
      </c>
      <c r="W167" s="1">
        <v>44950.67082175926</v>
      </c>
      <c r="X167">
        <v>168</v>
      </c>
      <c r="Y167">
        <v>37</v>
      </c>
      <c r="Z167">
        <v>0</v>
      </c>
      <c r="AA167">
        <v>37</v>
      </c>
      <c r="AB167">
        <v>0</v>
      </c>
      <c r="AC167">
        <v>10</v>
      </c>
      <c r="AD167">
        <v>7</v>
      </c>
      <c r="AE167">
        <v>0</v>
      </c>
      <c r="AF167">
        <v>0</v>
      </c>
      <c r="AG167">
        <v>0</v>
      </c>
      <c r="AH167" t="s">
        <v>103</v>
      </c>
      <c r="AI167" s="1">
        <v>44950.682037037041</v>
      </c>
      <c r="AJ167">
        <v>143</v>
      </c>
      <c r="AK167">
        <v>0</v>
      </c>
      <c r="AL167">
        <v>0</v>
      </c>
      <c r="AM167">
        <v>0</v>
      </c>
      <c r="AN167">
        <v>0</v>
      </c>
      <c r="AO167">
        <v>3</v>
      </c>
      <c r="AP167">
        <v>7</v>
      </c>
      <c r="AQ167">
        <v>0</v>
      </c>
      <c r="AR167">
        <v>0</v>
      </c>
      <c r="AS167">
        <v>0</v>
      </c>
      <c r="AT167" t="s">
        <v>95</v>
      </c>
      <c r="AU167" t="s">
        <v>95</v>
      </c>
      <c r="AV167" t="s">
        <v>95</v>
      </c>
      <c r="AW167" t="s">
        <v>95</v>
      </c>
      <c r="AX167" t="s">
        <v>95</v>
      </c>
      <c r="AY167" t="s">
        <v>95</v>
      </c>
      <c r="AZ167" t="s">
        <v>95</v>
      </c>
      <c r="BA167" t="s">
        <v>95</v>
      </c>
      <c r="BB167" t="s">
        <v>95</v>
      </c>
      <c r="BC167" t="s">
        <v>95</v>
      </c>
      <c r="BD167" t="s">
        <v>95</v>
      </c>
      <c r="BE167" t="s">
        <v>95</v>
      </c>
      <c r="BF167" t="s">
        <v>437</v>
      </c>
      <c r="BG167">
        <v>43</v>
      </c>
      <c r="BH167" t="s">
        <v>99</v>
      </c>
    </row>
    <row r="168" spans="1:60">
      <c r="A168" t="s">
        <v>466</v>
      </c>
      <c r="B168" t="s">
        <v>87</v>
      </c>
      <c r="C168" t="s">
        <v>395</v>
      </c>
      <c r="D168" t="s">
        <v>89</v>
      </c>
      <c r="E168" s="2" t="str">
        <f>HYPERLINK("capsilon://?command=openfolder&amp;siteaddress=fidelity.emaiq-na2.net&amp;folderid=FXDDBDD858-B98B-D12B-46C7-5E97858DD409","FX221237")</f>
        <v>FX221237</v>
      </c>
      <c r="F168" t="s">
        <v>19</v>
      </c>
      <c r="G168" t="s">
        <v>19</v>
      </c>
      <c r="H168" t="s">
        <v>90</v>
      </c>
      <c r="I168" t="s">
        <v>467</v>
      </c>
      <c r="J168">
        <v>71</v>
      </c>
      <c r="K168" t="s">
        <v>92</v>
      </c>
      <c r="L168" t="s">
        <v>93</v>
      </c>
      <c r="M168" t="s">
        <v>94</v>
      </c>
      <c r="N168">
        <v>2</v>
      </c>
      <c r="O168" s="1">
        <v>44930.409594907411</v>
      </c>
      <c r="P168" s="1">
        <v>44930.495671296296</v>
      </c>
      <c r="Q168">
        <v>7262</v>
      </c>
      <c r="R168">
        <v>175</v>
      </c>
      <c r="S168" t="b">
        <v>0</v>
      </c>
      <c r="T168" t="s">
        <v>95</v>
      </c>
      <c r="U168" t="b">
        <v>0</v>
      </c>
      <c r="V168" t="s">
        <v>344</v>
      </c>
      <c r="W168" s="1">
        <v>44930.469560185185</v>
      </c>
      <c r="X168">
        <v>93</v>
      </c>
      <c r="Y168">
        <v>54</v>
      </c>
      <c r="Z168">
        <v>0</v>
      </c>
      <c r="AA168">
        <v>54</v>
      </c>
      <c r="AB168">
        <v>0</v>
      </c>
      <c r="AC168">
        <v>20</v>
      </c>
      <c r="AD168">
        <v>17</v>
      </c>
      <c r="AE168">
        <v>0</v>
      </c>
      <c r="AF168">
        <v>0</v>
      </c>
      <c r="AG168">
        <v>0</v>
      </c>
      <c r="AH168" t="s">
        <v>103</v>
      </c>
      <c r="AI168" s="1">
        <v>44930.495671296296</v>
      </c>
      <c r="AJ168">
        <v>82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17</v>
      </c>
      <c r="AQ168">
        <v>0</v>
      </c>
      <c r="AR168">
        <v>0</v>
      </c>
      <c r="AS168">
        <v>0</v>
      </c>
      <c r="AT168" t="s">
        <v>95</v>
      </c>
      <c r="AU168" t="s">
        <v>95</v>
      </c>
      <c r="AV168" t="s">
        <v>95</v>
      </c>
      <c r="AW168" t="s">
        <v>95</v>
      </c>
      <c r="AX168" t="s">
        <v>95</v>
      </c>
      <c r="AY168" t="s">
        <v>95</v>
      </c>
      <c r="AZ168" t="s">
        <v>95</v>
      </c>
      <c r="BA168" t="s">
        <v>95</v>
      </c>
      <c r="BB168" t="s">
        <v>95</v>
      </c>
      <c r="BC168" t="s">
        <v>95</v>
      </c>
      <c r="BD168" t="s">
        <v>95</v>
      </c>
      <c r="BE168" t="s">
        <v>95</v>
      </c>
      <c r="BF168" t="s">
        <v>374</v>
      </c>
      <c r="BG168">
        <v>123</v>
      </c>
      <c r="BH168" t="s">
        <v>99</v>
      </c>
    </row>
    <row r="169" spans="1:60">
      <c r="A169" t="s">
        <v>468</v>
      </c>
      <c r="B169" t="s">
        <v>87</v>
      </c>
      <c r="C169" t="s">
        <v>406</v>
      </c>
      <c r="D169" t="s">
        <v>89</v>
      </c>
      <c r="E169" s="2" t="str">
        <f>HYPERLINK("capsilon://?command=openfolder&amp;siteaddress=fidelity.emaiq-na2.net&amp;folderid=FX9F36D21E-751F-480F-4A12-02870E545794","FX221243")</f>
        <v>FX221243</v>
      </c>
      <c r="F169" t="s">
        <v>19</v>
      </c>
      <c r="G169" t="s">
        <v>19</v>
      </c>
      <c r="H169" t="s">
        <v>90</v>
      </c>
      <c r="I169" t="s">
        <v>469</v>
      </c>
      <c r="J169">
        <v>67</v>
      </c>
      <c r="K169" t="s">
        <v>92</v>
      </c>
      <c r="L169" t="s">
        <v>93</v>
      </c>
      <c r="M169" t="s">
        <v>94</v>
      </c>
      <c r="N169">
        <v>2</v>
      </c>
      <c r="O169" s="1">
        <v>44950.750127314815</v>
      </c>
      <c r="P169" s="1">
        <v>44950.80265046296</v>
      </c>
      <c r="Q169">
        <v>4177</v>
      </c>
      <c r="R169">
        <v>361</v>
      </c>
      <c r="S169" t="b">
        <v>0</v>
      </c>
      <c r="T169" t="s">
        <v>95</v>
      </c>
      <c r="U169" t="b">
        <v>0</v>
      </c>
      <c r="V169" t="s">
        <v>256</v>
      </c>
      <c r="W169" s="1">
        <v>44950.796030092592</v>
      </c>
      <c r="X169">
        <v>251</v>
      </c>
      <c r="Y169">
        <v>52</v>
      </c>
      <c r="Z169">
        <v>0</v>
      </c>
      <c r="AA169">
        <v>52</v>
      </c>
      <c r="AB169">
        <v>0</v>
      </c>
      <c r="AC169">
        <v>3</v>
      </c>
      <c r="AD169">
        <v>15</v>
      </c>
      <c r="AE169">
        <v>0</v>
      </c>
      <c r="AF169">
        <v>0</v>
      </c>
      <c r="AG169">
        <v>0</v>
      </c>
      <c r="AH169" t="s">
        <v>103</v>
      </c>
      <c r="AI169" s="1">
        <v>44950.80265046296</v>
      </c>
      <c r="AJ169">
        <v>110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15</v>
      </c>
      <c r="AQ169">
        <v>0</v>
      </c>
      <c r="AR169">
        <v>0</v>
      </c>
      <c r="AS169">
        <v>0</v>
      </c>
      <c r="AT169" t="s">
        <v>95</v>
      </c>
      <c r="AU169" t="s">
        <v>95</v>
      </c>
      <c r="AV169" t="s">
        <v>95</v>
      </c>
      <c r="AW169" t="s">
        <v>95</v>
      </c>
      <c r="AX169" t="s">
        <v>95</v>
      </c>
      <c r="AY169" t="s">
        <v>95</v>
      </c>
      <c r="AZ169" t="s">
        <v>95</v>
      </c>
      <c r="BA169" t="s">
        <v>95</v>
      </c>
      <c r="BB169" t="s">
        <v>95</v>
      </c>
      <c r="BC169" t="s">
        <v>95</v>
      </c>
      <c r="BD169" t="s">
        <v>95</v>
      </c>
      <c r="BE169" t="s">
        <v>95</v>
      </c>
      <c r="BF169" t="s">
        <v>437</v>
      </c>
      <c r="BG169">
        <v>75</v>
      </c>
      <c r="BH169" t="s">
        <v>99</v>
      </c>
    </row>
    <row r="170" spans="1:60">
      <c r="A170" t="s">
        <v>470</v>
      </c>
      <c r="B170" t="s">
        <v>87</v>
      </c>
      <c r="C170" t="s">
        <v>471</v>
      </c>
      <c r="D170" t="s">
        <v>89</v>
      </c>
      <c r="E170" s="2" t="str">
        <f>HYPERLINK("capsilon://?command=openfolder&amp;siteaddress=fidelity.emaiq-na2.net&amp;folderid=FX977C4AAA-321B-4A1A-12CB-1A20D0A2B225","FX230144")</f>
        <v>FX230144</v>
      </c>
      <c r="F170" t="s">
        <v>19</v>
      </c>
      <c r="G170" t="s">
        <v>19</v>
      </c>
      <c r="H170" t="s">
        <v>90</v>
      </c>
      <c r="I170" t="s">
        <v>472</v>
      </c>
      <c r="J170">
        <v>21</v>
      </c>
      <c r="K170" t="s">
        <v>92</v>
      </c>
      <c r="L170" t="s">
        <v>93</v>
      </c>
      <c r="M170" t="s">
        <v>94</v>
      </c>
      <c r="N170">
        <v>2</v>
      </c>
      <c r="O170" s="1">
        <v>44951.445891203701</v>
      </c>
      <c r="P170" s="1">
        <v>44951.611516203702</v>
      </c>
      <c r="Q170">
        <v>14045</v>
      </c>
      <c r="R170">
        <v>265</v>
      </c>
      <c r="S170" t="b">
        <v>0</v>
      </c>
      <c r="T170" t="s">
        <v>95</v>
      </c>
      <c r="U170" t="b">
        <v>0</v>
      </c>
      <c r="V170" t="s">
        <v>256</v>
      </c>
      <c r="W170" s="1">
        <v>44951.608726851853</v>
      </c>
      <c r="X170">
        <v>143</v>
      </c>
      <c r="Y170">
        <v>16</v>
      </c>
      <c r="Z170">
        <v>0</v>
      </c>
      <c r="AA170">
        <v>16</v>
      </c>
      <c r="AB170">
        <v>0</v>
      </c>
      <c r="AC170">
        <v>8</v>
      </c>
      <c r="AD170">
        <v>5</v>
      </c>
      <c r="AE170">
        <v>0</v>
      </c>
      <c r="AF170">
        <v>0</v>
      </c>
      <c r="AG170">
        <v>0</v>
      </c>
      <c r="AH170" t="s">
        <v>332</v>
      </c>
      <c r="AI170" s="1">
        <v>44951.611516203702</v>
      </c>
      <c r="AJ170">
        <v>122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5</v>
      </c>
      <c r="AQ170">
        <v>0</v>
      </c>
      <c r="AR170">
        <v>0</v>
      </c>
      <c r="AS170">
        <v>0</v>
      </c>
      <c r="AT170" t="s">
        <v>95</v>
      </c>
      <c r="AU170" t="s">
        <v>95</v>
      </c>
      <c r="AV170" t="s">
        <v>95</v>
      </c>
      <c r="AW170" t="s">
        <v>95</v>
      </c>
      <c r="AX170" t="s">
        <v>95</v>
      </c>
      <c r="AY170" t="s">
        <v>95</v>
      </c>
      <c r="AZ170" t="s">
        <v>95</v>
      </c>
      <c r="BA170" t="s">
        <v>95</v>
      </c>
      <c r="BB170" t="s">
        <v>95</v>
      </c>
      <c r="BC170" t="s">
        <v>95</v>
      </c>
      <c r="BD170" t="s">
        <v>95</v>
      </c>
      <c r="BE170" t="s">
        <v>95</v>
      </c>
      <c r="BF170" t="s">
        <v>473</v>
      </c>
      <c r="BG170">
        <v>238</v>
      </c>
      <c r="BH170" t="s">
        <v>99</v>
      </c>
    </row>
    <row r="171" spans="1:60">
      <c r="A171" t="s">
        <v>474</v>
      </c>
      <c r="B171" t="s">
        <v>87</v>
      </c>
      <c r="C171" t="s">
        <v>336</v>
      </c>
      <c r="D171" t="s">
        <v>89</v>
      </c>
      <c r="E171" s="2" t="str">
        <f>HYPERLINK("capsilon://?command=openfolder&amp;siteaddress=fidelity.emaiq-na2.net&amp;folderid=FX1AA90ABF-EF8B-45BE-1C48-A5C6496616BA","FX230123")</f>
        <v>FX230123</v>
      </c>
      <c r="F171" t="s">
        <v>19</v>
      </c>
      <c r="G171" t="s">
        <v>19</v>
      </c>
      <c r="H171" t="s">
        <v>90</v>
      </c>
      <c r="I171" t="s">
        <v>475</v>
      </c>
      <c r="J171">
        <v>28</v>
      </c>
      <c r="K171" t="s">
        <v>92</v>
      </c>
      <c r="L171" t="s">
        <v>93</v>
      </c>
      <c r="M171" t="s">
        <v>94</v>
      </c>
      <c r="N171">
        <v>2</v>
      </c>
      <c r="O171" s="1">
        <v>44951.447951388887</v>
      </c>
      <c r="P171" s="1">
        <v>44951.612476851849</v>
      </c>
      <c r="Q171">
        <v>14076</v>
      </c>
      <c r="R171">
        <v>139</v>
      </c>
      <c r="S171" t="b">
        <v>0</v>
      </c>
      <c r="T171" t="s">
        <v>95</v>
      </c>
      <c r="U171" t="b">
        <v>0</v>
      </c>
      <c r="V171" t="s">
        <v>256</v>
      </c>
      <c r="W171" s="1">
        <v>44951.609398148146</v>
      </c>
      <c r="X171">
        <v>57</v>
      </c>
      <c r="Y171">
        <v>21</v>
      </c>
      <c r="Z171">
        <v>0</v>
      </c>
      <c r="AA171">
        <v>21</v>
      </c>
      <c r="AB171">
        <v>0</v>
      </c>
      <c r="AC171">
        <v>0</v>
      </c>
      <c r="AD171">
        <v>7</v>
      </c>
      <c r="AE171">
        <v>0</v>
      </c>
      <c r="AF171">
        <v>0</v>
      </c>
      <c r="AG171">
        <v>0</v>
      </c>
      <c r="AH171" t="s">
        <v>332</v>
      </c>
      <c r="AI171" s="1">
        <v>44951.612476851849</v>
      </c>
      <c r="AJ171">
        <v>82</v>
      </c>
      <c r="AK171">
        <v>1</v>
      </c>
      <c r="AL171">
        <v>0</v>
      </c>
      <c r="AM171">
        <v>1</v>
      </c>
      <c r="AN171">
        <v>0</v>
      </c>
      <c r="AO171">
        <v>1</v>
      </c>
      <c r="AP171">
        <v>6</v>
      </c>
      <c r="AQ171">
        <v>0</v>
      </c>
      <c r="AR171">
        <v>0</v>
      </c>
      <c r="AS171">
        <v>0</v>
      </c>
      <c r="AT171" t="s">
        <v>95</v>
      </c>
      <c r="AU171" t="s">
        <v>95</v>
      </c>
      <c r="AV171" t="s">
        <v>95</v>
      </c>
      <c r="AW171" t="s">
        <v>95</v>
      </c>
      <c r="AX171" t="s">
        <v>95</v>
      </c>
      <c r="AY171" t="s">
        <v>95</v>
      </c>
      <c r="AZ171" t="s">
        <v>95</v>
      </c>
      <c r="BA171" t="s">
        <v>95</v>
      </c>
      <c r="BB171" t="s">
        <v>95</v>
      </c>
      <c r="BC171" t="s">
        <v>95</v>
      </c>
      <c r="BD171" t="s">
        <v>95</v>
      </c>
      <c r="BE171" t="s">
        <v>95</v>
      </c>
      <c r="BF171" t="s">
        <v>473</v>
      </c>
      <c r="BG171">
        <v>236</v>
      </c>
      <c r="BH171" t="s">
        <v>99</v>
      </c>
    </row>
    <row r="172" spans="1:60">
      <c r="A172" t="s">
        <v>476</v>
      </c>
      <c r="B172" t="s">
        <v>87</v>
      </c>
      <c r="C172" t="s">
        <v>336</v>
      </c>
      <c r="D172" t="s">
        <v>89</v>
      </c>
      <c r="E172" s="2" t="str">
        <f>HYPERLINK("capsilon://?command=openfolder&amp;siteaddress=fidelity.emaiq-na2.net&amp;folderid=FX1AA90ABF-EF8B-45BE-1C48-A5C6496616BA","FX230123")</f>
        <v>FX230123</v>
      </c>
      <c r="F172" t="s">
        <v>19</v>
      </c>
      <c r="G172" t="s">
        <v>19</v>
      </c>
      <c r="H172" t="s">
        <v>90</v>
      </c>
      <c r="I172" t="s">
        <v>477</v>
      </c>
      <c r="J172">
        <v>28</v>
      </c>
      <c r="K172" t="s">
        <v>92</v>
      </c>
      <c r="L172" t="s">
        <v>93</v>
      </c>
      <c r="M172" t="s">
        <v>94</v>
      </c>
      <c r="N172">
        <v>2</v>
      </c>
      <c r="O172" s="1">
        <v>44951.448009259257</v>
      </c>
      <c r="P172" s="1">
        <v>44951.613263888888</v>
      </c>
      <c r="Q172">
        <v>14143</v>
      </c>
      <c r="R172">
        <v>135</v>
      </c>
      <c r="S172" t="b">
        <v>0</v>
      </c>
      <c r="T172" t="s">
        <v>95</v>
      </c>
      <c r="U172" t="b">
        <v>0</v>
      </c>
      <c r="V172" t="s">
        <v>478</v>
      </c>
      <c r="W172" s="1">
        <v>44951.610011574077</v>
      </c>
      <c r="X172">
        <v>68</v>
      </c>
      <c r="Y172">
        <v>21</v>
      </c>
      <c r="Z172">
        <v>0</v>
      </c>
      <c r="AA172">
        <v>21</v>
      </c>
      <c r="AB172">
        <v>0</v>
      </c>
      <c r="AC172">
        <v>0</v>
      </c>
      <c r="AD172">
        <v>7</v>
      </c>
      <c r="AE172">
        <v>0</v>
      </c>
      <c r="AF172">
        <v>0</v>
      </c>
      <c r="AG172">
        <v>0</v>
      </c>
      <c r="AH172" t="s">
        <v>332</v>
      </c>
      <c r="AI172" s="1">
        <v>44951.613263888888</v>
      </c>
      <c r="AJ172">
        <v>67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7</v>
      </c>
      <c r="AQ172">
        <v>0</v>
      </c>
      <c r="AR172">
        <v>0</v>
      </c>
      <c r="AS172">
        <v>0</v>
      </c>
      <c r="AT172" t="s">
        <v>95</v>
      </c>
      <c r="AU172" t="s">
        <v>95</v>
      </c>
      <c r="AV172" t="s">
        <v>95</v>
      </c>
      <c r="AW172" t="s">
        <v>95</v>
      </c>
      <c r="AX172" t="s">
        <v>95</v>
      </c>
      <c r="AY172" t="s">
        <v>95</v>
      </c>
      <c r="AZ172" t="s">
        <v>95</v>
      </c>
      <c r="BA172" t="s">
        <v>95</v>
      </c>
      <c r="BB172" t="s">
        <v>95</v>
      </c>
      <c r="BC172" t="s">
        <v>95</v>
      </c>
      <c r="BD172" t="s">
        <v>95</v>
      </c>
      <c r="BE172" t="s">
        <v>95</v>
      </c>
      <c r="BF172" t="s">
        <v>473</v>
      </c>
      <c r="BG172">
        <v>237</v>
      </c>
      <c r="BH172" t="s">
        <v>99</v>
      </c>
    </row>
    <row r="173" spans="1:60">
      <c r="A173" t="s">
        <v>479</v>
      </c>
      <c r="B173" t="s">
        <v>87</v>
      </c>
      <c r="C173" t="s">
        <v>444</v>
      </c>
      <c r="D173" t="s">
        <v>89</v>
      </c>
      <c r="E173" s="2" t="str">
        <f>HYPERLINK("capsilon://?command=openfolder&amp;siteaddress=fidelity.emaiq-na2.net&amp;folderid=FXD495D5ED-A08B-372A-8C26-ABE21FF5D81B","FX230131")</f>
        <v>FX230131</v>
      </c>
      <c r="F173" t="s">
        <v>19</v>
      </c>
      <c r="G173" t="s">
        <v>19</v>
      </c>
      <c r="H173" t="s">
        <v>90</v>
      </c>
      <c r="I173" t="s">
        <v>480</v>
      </c>
      <c r="J173">
        <v>44</v>
      </c>
      <c r="K173" t="s">
        <v>92</v>
      </c>
      <c r="L173" t="s">
        <v>93</v>
      </c>
      <c r="M173" t="s">
        <v>94</v>
      </c>
      <c r="N173">
        <v>2</v>
      </c>
      <c r="O173" s="1">
        <v>44951.549768518518</v>
      </c>
      <c r="P173" s="1">
        <v>44951.614166666666</v>
      </c>
      <c r="Q173">
        <v>5394</v>
      </c>
      <c r="R173">
        <v>170</v>
      </c>
      <c r="S173" t="b">
        <v>0</v>
      </c>
      <c r="T173" t="s">
        <v>95</v>
      </c>
      <c r="U173" t="b">
        <v>0</v>
      </c>
      <c r="V173" t="s">
        <v>256</v>
      </c>
      <c r="W173" s="1">
        <v>44951.610486111109</v>
      </c>
      <c r="X173">
        <v>93</v>
      </c>
      <c r="Y173">
        <v>37</v>
      </c>
      <c r="Z173">
        <v>0</v>
      </c>
      <c r="AA173">
        <v>37</v>
      </c>
      <c r="AB173">
        <v>0</v>
      </c>
      <c r="AC173">
        <v>3</v>
      </c>
      <c r="AD173">
        <v>7</v>
      </c>
      <c r="AE173">
        <v>0</v>
      </c>
      <c r="AF173">
        <v>0</v>
      </c>
      <c r="AG173">
        <v>0</v>
      </c>
      <c r="AH173" t="s">
        <v>332</v>
      </c>
      <c r="AI173" s="1">
        <v>44951.614166666666</v>
      </c>
      <c r="AJ173">
        <v>77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7</v>
      </c>
      <c r="AQ173">
        <v>0</v>
      </c>
      <c r="AR173">
        <v>0</v>
      </c>
      <c r="AS173">
        <v>0</v>
      </c>
      <c r="AT173" t="s">
        <v>95</v>
      </c>
      <c r="AU173" t="s">
        <v>95</v>
      </c>
      <c r="AV173" t="s">
        <v>95</v>
      </c>
      <c r="AW173" t="s">
        <v>95</v>
      </c>
      <c r="AX173" t="s">
        <v>95</v>
      </c>
      <c r="AY173" t="s">
        <v>95</v>
      </c>
      <c r="AZ173" t="s">
        <v>95</v>
      </c>
      <c r="BA173" t="s">
        <v>95</v>
      </c>
      <c r="BB173" t="s">
        <v>95</v>
      </c>
      <c r="BC173" t="s">
        <v>95</v>
      </c>
      <c r="BD173" t="s">
        <v>95</v>
      </c>
      <c r="BE173" t="s">
        <v>95</v>
      </c>
      <c r="BF173" t="s">
        <v>473</v>
      </c>
      <c r="BG173">
        <v>92</v>
      </c>
      <c r="BH173" t="s">
        <v>99</v>
      </c>
    </row>
    <row r="174" spans="1:60">
      <c r="A174" t="s">
        <v>481</v>
      </c>
      <c r="B174" t="s">
        <v>87</v>
      </c>
      <c r="C174" t="s">
        <v>444</v>
      </c>
      <c r="D174" t="s">
        <v>89</v>
      </c>
      <c r="E174" s="2" t="str">
        <f>HYPERLINK("capsilon://?command=openfolder&amp;siteaddress=fidelity.emaiq-na2.net&amp;folderid=FXD495D5ED-A08B-372A-8C26-ABE21FF5D81B","FX230131")</f>
        <v>FX230131</v>
      </c>
      <c r="F174" t="s">
        <v>19</v>
      </c>
      <c r="G174" t="s">
        <v>19</v>
      </c>
      <c r="H174" t="s">
        <v>90</v>
      </c>
      <c r="I174" t="s">
        <v>482</v>
      </c>
      <c r="J174">
        <v>44</v>
      </c>
      <c r="K174" t="s">
        <v>92</v>
      </c>
      <c r="L174" t="s">
        <v>93</v>
      </c>
      <c r="M174" t="s">
        <v>94</v>
      </c>
      <c r="N174">
        <v>2</v>
      </c>
      <c r="O174" s="1">
        <v>44951.654849537037</v>
      </c>
      <c r="P174" s="1">
        <v>44951.691087962965</v>
      </c>
      <c r="Q174">
        <v>2971</v>
      </c>
      <c r="R174">
        <v>160</v>
      </c>
      <c r="S174" t="b">
        <v>0</v>
      </c>
      <c r="T174" t="s">
        <v>95</v>
      </c>
      <c r="U174" t="b">
        <v>0</v>
      </c>
      <c r="V174" t="s">
        <v>478</v>
      </c>
      <c r="W174" s="1">
        <v>44951.683229166665</v>
      </c>
      <c r="X174">
        <v>86</v>
      </c>
      <c r="Y174">
        <v>37</v>
      </c>
      <c r="Z174">
        <v>0</v>
      </c>
      <c r="AA174">
        <v>37</v>
      </c>
      <c r="AB174">
        <v>0</v>
      </c>
      <c r="AC174">
        <v>9</v>
      </c>
      <c r="AD174">
        <v>7</v>
      </c>
      <c r="AE174">
        <v>0</v>
      </c>
      <c r="AF174">
        <v>0</v>
      </c>
      <c r="AG174">
        <v>0</v>
      </c>
      <c r="AH174" t="s">
        <v>103</v>
      </c>
      <c r="AI174" s="1">
        <v>44951.691087962965</v>
      </c>
      <c r="AJ174">
        <v>74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7</v>
      </c>
      <c r="AQ174">
        <v>0</v>
      </c>
      <c r="AR174">
        <v>0</v>
      </c>
      <c r="AS174">
        <v>0</v>
      </c>
      <c r="AT174" t="s">
        <v>95</v>
      </c>
      <c r="AU174" t="s">
        <v>95</v>
      </c>
      <c r="AV174" t="s">
        <v>95</v>
      </c>
      <c r="AW174" t="s">
        <v>95</v>
      </c>
      <c r="AX174" t="s">
        <v>95</v>
      </c>
      <c r="AY174" t="s">
        <v>95</v>
      </c>
      <c r="AZ174" t="s">
        <v>95</v>
      </c>
      <c r="BA174" t="s">
        <v>95</v>
      </c>
      <c r="BB174" t="s">
        <v>95</v>
      </c>
      <c r="BC174" t="s">
        <v>95</v>
      </c>
      <c r="BD174" t="s">
        <v>95</v>
      </c>
      <c r="BE174" t="s">
        <v>95</v>
      </c>
      <c r="BF174" t="s">
        <v>473</v>
      </c>
      <c r="BG174">
        <v>52</v>
      </c>
      <c r="BH174" t="s">
        <v>99</v>
      </c>
    </row>
    <row r="175" spans="1:60">
      <c r="A175" t="s">
        <v>483</v>
      </c>
      <c r="B175" t="s">
        <v>87</v>
      </c>
      <c r="C175" t="s">
        <v>484</v>
      </c>
      <c r="D175" t="s">
        <v>89</v>
      </c>
      <c r="E175" s="2" t="str">
        <f>HYPERLINK("capsilon://?command=openfolder&amp;siteaddress=fidelity.emaiq-na2.net&amp;folderid=FXC9885407-2F59-F2A4-7895-863492368D7E","FX230138")</f>
        <v>FX230138</v>
      </c>
      <c r="F175" t="s">
        <v>19</v>
      </c>
      <c r="G175" t="s">
        <v>19</v>
      </c>
      <c r="H175" t="s">
        <v>90</v>
      </c>
      <c r="I175" t="s">
        <v>485</v>
      </c>
      <c r="J175">
        <v>63</v>
      </c>
      <c r="K175" t="s">
        <v>92</v>
      </c>
      <c r="L175" t="s">
        <v>93</v>
      </c>
      <c r="M175" t="s">
        <v>94</v>
      </c>
      <c r="N175">
        <v>2</v>
      </c>
      <c r="O175" s="1">
        <v>44951.655046296299</v>
      </c>
      <c r="P175" s="1">
        <v>44951.692002314812</v>
      </c>
      <c r="Q175">
        <v>3032</v>
      </c>
      <c r="R175">
        <v>161</v>
      </c>
      <c r="S175" t="b">
        <v>0</v>
      </c>
      <c r="T175" t="s">
        <v>95</v>
      </c>
      <c r="U175" t="b">
        <v>0</v>
      </c>
      <c r="V175" t="s">
        <v>478</v>
      </c>
      <c r="W175" s="1">
        <v>44951.684201388889</v>
      </c>
      <c r="X175">
        <v>83</v>
      </c>
      <c r="Y175">
        <v>58</v>
      </c>
      <c r="Z175">
        <v>0</v>
      </c>
      <c r="AA175">
        <v>58</v>
      </c>
      <c r="AB175">
        <v>0</v>
      </c>
      <c r="AC175">
        <v>6</v>
      </c>
      <c r="AD175">
        <v>5</v>
      </c>
      <c r="AE175">
        <v>0</v>
      </c>
      <c r="AF175">
        <v>0</v>
      </c>
      <c r="AG175">
        <v>0</v>
      </c>
      <c r="AH175" t="s">
        <v>103</v>
      </c>
      <c r="AI175" s="1">
        <v>44951.692002314812</v>
      </c>
      <c r="AJ175">
        <v>78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5</v>
      </c>
      <c r="AQ175">
        <v>0</v>
      </c>
      <c r="AR175">
        <v>0</v>
      </c>
      <c r="AS175">
        <v>0</v>
      </c>
      <c r="AT175" t="s">
        <v>95</v>
      </c>
      <c r="AU175" t="s">
        <v>95</v>
      </c>
      <c r="AV175" t="s">
        <v>95</v>
      </c>
      <c r="AW175" t="s">
        <v>95</v>
      </c>
      <c r="AX175" t="s">
        <v>95</v>
      </c>
      <c r="AY175" t="s">
        <v>95</v>
      </c>
      <c r="AZ175" t="s">
        <v>95</v>
      </c>
      <c r="BA175" t="s">
        <v>95</v>
      </c>
      <c r="BB175" t="s">
        <v>95</v>
      </c>
      <c r="BC175" t="s">
        <v>95</v>
      </c>
      <c r="BD175" t="s">
        <v>95</v>
      </c>
      <c r="BE175" t="s">
        <v>95</v>
      </c>
      <c r="BF175" t="s">
        <v>473</v>
      </c>
      <c r="BG175">
        <v>53</v>
      </c>
      <c r="BH175" t="s">
        <v>99</v>
      </c>
    </row>
    <row r="176" spans="1:60">
      <c r="A176" t="s">
        <v>486</v>
      </c>
      <c r="B176" t="s">
        <v>87</v>
      </c>
      <c r="C176" t="s">
        <v>484</v>
      </c>
      <c r="D176" t="s">
        <v>89</v>
      </c>
      <c r="E176" s="2" t="str">
        <f>HYPERLINK("capsilon://?command=openfolder&amp;siteaddress=fidelity.emaiq-na2.net&amp;folderid=FXC9885407-2F59-F2A4-7895-863492368D7E","FX230138")</f>
        <v>FX230138</v>
      </c>
      <c r="F176" t="s">
        <v>19</v>
      </c>
      <c r="G176" t="s">
        <v>19</v>
      </c>
      <c r="H176" t="s">
        <v>90</v>
      </c>
      <c r="I176" t="s">
        <v>487</v>
      </c>
      <c r="J176">
        <v>73</v>
      </c>
      <c r="K176" t="s">
        <v>92</v>
      </c>
      <c r="L176" t="s">
        <v>93</v>
      </c>
      <c r="M176" t="s">
        <v>94</v>
      </c>
      <c r="N176">
        <v>2</v>
      </c>
      <c r="O176" s="1">
        <v>44951.655173611114</v>
      </c>
      <c r="P176" s="1">
        <v>44951.692777777775</v>
      </c>
      <c r="Q176">
        <v>3078</v>
      </c>
      <c r="R176">
        <v>171</v>
      </c>
      <c r="S176" t="b">
        <v>0</v>
      </c>
      <c r="T176" t="s">
        <v>95</v>
      </c>
      <c r="U176" t="b">
        <v>0</v>
      </c>
      <c r="V176" t="s">
        <v>478</v>
      </c>
      <c r="W176" s="1">
        <v>44951.685416666667</v>
      </c>
      <c r="X176">
        <v>105</v>
      </c>
      <c r="Y176">
        <v>68</v>
      </c>
      <c r="Z176">
        <v>0</v>
      </c>
      <c r="AA176">
        <v>68</v>
      </c>
      <c r="AB176">
        <v>0</v>
      </c>
      <c r="AC176">
        <v>3</v>
      </c>
      <c r="AD176">
        <v>5</v>
      </c>
      <c r="AE176">
        <v>0</v>
      </c>
      <c r="AF176">
        <v>0</v>
      </c>
      <c r="AG176">
        <v>0</v>
      </c>
      <c r="AH176" t="s">
        <v>103</v>
      </c>
      <c r="AI176" s="1">
        <v>44951.692777777775</v>
      </c>
      <c r="AJ176">
        <v>66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5</v>
      </c>
      <c r="AQ176">
        <v>0</v>
      </c>
      <c r="AR176">
        <v>0</v>
      </c>
      <c r="AS176">
        <v>0</v>
      </c>
      <c r="AT176" t="s">
        <v>95</v>
      </c>
      <c r="AU176" t="s">
        <v>95</v>
      </c>
      <c r="AV176" t="s">
        <v>95</v>
      </c>
      <c r="AW176" t="s">
        <v>95</v>
      </c>
      <c r="AX176" t="s">
        <v>95</v>
      </c>
      <c r="AY176" t="s">
        <v>95</v>
      </c>
      <c r="AZ176" t="s">
        <v>95</v>
      </c>
      <c r="BA176" t="s">
        <v>95</v>
      </c>
      <c r="BB176" t="s">
        <v>95</v>
      </c>
      <c r="BC176" t="s">
        <v>95</v>
      </c>
      <c r="BD176" t="s">
        <v>95</v>
      </c>
      <c r="BE176" t="s">
        <v>95</v>
      </c>
      <c r="BF176" t="s">
        <v>473</v>
      </c>
      <c r="BG176">
        <v>54</v>
      </c>
      <c r="BH176" t="s">
        <v>99</v>
      </c>
    </row>
    <row r="177" spans="1:60">
      <c r="A177" t="s">
        <v>488</v>
      </c>
      <c r="B177" t="s">
        <v>87</v>
      </c>
      <c r="C177" t="s">
        <v>484</v>
      </c>
      <c r="D177" t="s">
        <v>89</v>
      </c>
      <c r="E177" s="2" t="str">
        <f>HYPERLINK("capsilon://?command=openfolder&amp;siteaddress=fidelity.emaiq-na2.net&amp;folderid=FXC9885407-2F59-F2A4-7895-863492368D7E","FX230138")</f>
        <v>FX230138</v>
      </c>
      <c r="F177" t="s">
        <v>19</v>
      </c>
      <c r="G177" t="s">
        <v>19</v>
      </c>
      <c r="H177" t="s">
        <v>90</v>
      </c>
      <c r="I177" t="s">
        <v>489</v>
      </c>
      <c r="J177">
        <v>28</v>
      </c>
      <c r="K177" t="s">
        <v>92</v>
      </c>
      <c r="L177" t="s">
        <v>93</v>
      </c>
      <c r="M177" t="s">
        <v>94</v>
      </c>
      <c r="N177">
        <v>1</v>
      </c>
      <c r="O177" s="1">
        <v>44951.655300925922</v>
      </c>
      <c r="P177" s="1">
        <v>44951.686064814814</v>
      </c>
      <c r="Q177">
        <v>2603</v>
      </c>
      <c r="R177">
        <v>55</v>
      </c>
      <c r="S177" t="b">
        <v>0</v>
      </c>
      <c r="T177" t="s">
        <v>95</v>
      </c>
      <c r="U177" t="b">
        <v>0</v>
      </c>
      <c r="V177" t="s">
        <v>478</v>
      </c>
      <c r="W177" s="1">
        <v>44951.686064814814</v>
      </c>
      <c r="X177">
        <v>55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28</v>
      </c>
      <c r="AE177">
        <v>21</v>
      </c>
      <c r="AF177">
        <v>0</v>
      </c>
      <c r="AG177">
        <v>3</v>
      </c>
      <c r="AH177" t="s">
        <v>95</v>
      </c>
      <c r="AI177" t="s">
        <v>95</v>
      </c>
      <c r="AJ177" t="s">
        <v>95</v>
      </c>
      <c r="AK177" t="s">
        <v>95</v>
      </c>
      <c r="AL177" t="s">
        <v>95</v>
      </c>
      <c r="AM177" t="s">
        <v>95</v>
      </c>
      <c r="AN177" t="s">
        <v>95</v>
      </c>
      <c r="AO177" t="s">
        <v>95</v>
      </c>
      <c r="AP177" t="s">
        <v>95</v>
      </c>
      <c r="AQ177" t="s">
        <v>95</v>
      </c>
      <c r="AR177" t="s">
        <v>95</v>
      </c>
      <c r="AS177" t="s">
        <v>95</v>
      </c>
      <c r="AT177" t="s">
        <v>95</v>
      </c>
      <c r="AU177" t="s">
        <v>95</v>
      </c>
      <c r="AV177" t="s">
        <v>95</v>
      </c>
      <c r="AW177" t="s">
        <v>95</v>
      </c>
      <c r="AX177" t="s">
        <v>95</v>
      </c>
      <c r="AY177" t="s">
        <v>95</v>
      </c>
      <c r="AZ177" t="s">
        <v>95</v>
      </c>
      <c r="BA177" t="s">
        <v>95</v>
      </c>
      <c r="BB177" t="s">
        <v>95</v>
      </c>
      <c r="BC177" t="s">
        <v>95</v>
      </c>
      <c r="BD177" t="s">
        <v>95</v>
      </c>
      <c r="BE177" t="s">
        <v>95</v>
      </c>
      <c r="BF177" t="s">
        <v>473</v>
      </c>
      <c r="BG177">
        <v>44</v>
      </c>
      <c r="BH177" t="s">
        <v>99</v>
      </c>
    </row>
    <row r="178" spans="1:60">
      <c r="A178" t="s">
        <v>490</v>
      </c>
      <c r="B178" t="s">
        <v>87</v>
      </c>
      <c r="C178" t="s">
        <v>484</v>
      </c>
      <c r="D178" t="s">
        <v>89</v>
      </c>
      <c r="E178" s="2" t="str">
        <f>HYPERLINK("capsilon://?command=openfolder&amp;siteaddress=fidelity.emaiq-na2.net&amp;folderid=FXC9885407-2F59-F2A4-7895-863492368D7E","FX230138")</f>
        <v>FX230138</v>
      </c>
      <c r="F178" t="s">
        <v>19</v>
      </c>
      <c r="G178" t="s">
        <v>19</v>
      </c>
      <c r="H178" t="s">
        <v>90</v>
      </c>
      <c r="I178" t="s">
        <v>489</v>
      </c>
      <c r="J178">
        <v>84</v>
      </c>
      <c r="K178" t="s">
        <v>92</v>
      </c>
      <c r="L178" t="s">
        <v>93</v>
      </c>
      <c r="M178" t="s">
        <v>94</v>
      </c>
      <c r="N178">
        <v>2</v>
      </c>
      <c r="O178" s="1">
        <v>44951.686759259261</v>
      </c>
      <c r="P178" s="1">
        <v>44951.69021990741</v>
      </c>
      <c r="Q178">
        <v>59</v>
      </c>
      <c r="R178">
        <v>240</v>
      </c>
      <c r="S178" t="b">
        <v>0</v>
      </c>
      <c r="T178" t="s">
        <v>95</v>
      </c>
      <c r="U178" t="b">
        <v>1</v>
      </c>
      <c r="V178" t="s">
        <v>478</v>
      </c>
      <c r="W178" s="1">
        <v>44951.687754629631</v>
      </c>
      <c r="X178">
        <v>47</v>
      </c>
      <c r="Y178">
        <v>63</v>
      </c>
      <c r="Z178">
        <v>0</v>
      </c>
      <c r="AA178">
        <v>63</v>
      </c>
      <c r="AB178">
        <v>0</v>
      </c>
      <c r="AC178">
        <v>0</v>
      </c>
      <c r="AD178">
        <v>21</v>
      </c>
      <c r="AE178">
        <v>0</v>
      </c>
      <c r="AF178">
        <v>0</v>
      </c>
      <c r="AG178">
        <v>0</v>
      </c>
      <c r="AH178" t="s">
        <v>103</v>
      </c>
      <c r="AI178" s="1">
        <v>44951.69021990741</v>
      </c>
      <c r="AJ178">
        <v>193</v>
      </c>
      <c r="AK178">
        <v>1</v>
      </c>
      <c r="AL178">
        <v>0</v>
      </c>
      <c r="AM178">
        <v>1</v>
      </c>
      <c r="AN178">
        <v>0</v>
      </c>
      <c r="AO178">
        <v>1</v>
      </c>
      <c r="AP178">
        <v>20</v>
      </c>
      <c r="AQ178">
        <v>0</v>
      </c>
      <c r="AR178">
        <v>0</v>
      </c>
      <c r="AS178">
        <v>0</v>
      </c>
      <c r="AT178" t="s">
        <v>95</v>
      </c>
      <c r="AU178" t="s">
        <v>95</v>
      </c>
      <c r="AV178" t="s">
        <v>95</v>
      </c>
      <c r="AW178" t="s">
        <v>95</v>
      </c>
      <c r="AX178" t="s">
        <v>95</v>
      </c>
      <c r="AY178" t="s">
        <v>95</v>
      </c>
      <c r="AZ178" t="s">
        <v>95</v>
      </c>
      <c r="BA178" t="s">
        <v>95</v>
      </c>
      <c r="BB178" t="s">
        <v>95</v>
      </c>
      <c r="BC178" t="s">
        <v>95</v>
      </c>
      <c r="BD178" t="s">
        <v>95</v>
      </c>
      <c r="BE178" t="s">
        <v>95</v>
      </c>
      <c r="BF178" t="s">
        <v>473</v>
      </c>
      <c r="BG178">
        <v>4</v>
      </c>
      <c r="BH178" t="s">
        <v>99</v>
      </c>
    </row>
    <row r="179" spans="1:60">
      <c r="A179" t="s">
        <v>491</v>
      </c>
      <c r="B179" t="s">
        <v>87</v>
      </c>
      <c r="C179" t="s">
        <v>395</v>
      </c>
      <c r="D179" t="s">
        <v>89</v>
      </c>
      <c r="E179" s="2" t="str">
        <f>HYPERLINK("capsilon://?command=openfolder&amp;siteaddress=fidelity.emaiq-na2.net&amp;folderid=FXDDBDD858-B98B-D12B-46C7-5E97858DD409","FX221237")</f>
        <v>FX221237</v>
      </c>
      <c r="F179" t="s">
        <v>19</v>
      </c>
      <c r="G179" t="s">
        <v>19</v>
      </c>
      <c r="H179" t="s">
        <v>90</v>
      </c>
      <c r="I179" t="s">
        <v>492</v>
      </c>
      <c r="J179">
        <v>71</v>
      </c>
      <c r="K179" t="s">
        <v>92</v>
      </c>
      <c r="L179" t="s">
        <v>93</v>
      </c>
      <c r="M179" t="s">
        <v>94</v>
      </c>
      <c r="N179">
        <v>2</v>
      </c>
      <c r="O179" s="1">
        <v>44930.409710648149</v>
      </c>
      <c r="P179" s="1">
        <v>44930.496469907404</v>
      </c>
      <c r="Q179">
        <v>7354</v>
      </c>
      <c r="R179">
        <v>142</v>
      </c>
      <c r="S179" t="b">
        <v>0</v>
      </c>
      <c r="T179" t="s">
        <v>95</v>
      </c>
      <c r="U179" t="b">
        <v>0</v>
      </c>
      <c r="V179" t="s">
        <v>344</v>
      </c>
      <c r="W179" s="1">
        <v>44930.470405092594</v>
      </c>
      <c r="X179">
        <v>73</v>
      </c>
      <c r="Y179">
        <v>54</v>
      </c>
      <c r="Z179">
        <v>0</v>
      </c>
      <c r="AA179">
        <v>54</v>
      </c>
      <c r="AB179">
        <v>0</v>
      </c>
      <c r="AC179">
        <v>20</v>
      </c>
      <c r="AD179">
        <v>17</v>
      </c>
      <c r="AE179">
        <v>0</v>
      </c>
      <c r="AF179">
        <v>0</v>
      </c>
      <c r="AG179">
        <v>0</v>
      </c>
      <c r="AH179" t="s">
        <v>103</v>
      </c>
      <c r="AI179" s="1">
        <v>44930.496469907404</v>
      </c>
      <c r="AJ179">
        <v>69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17</v>
      </c>
      <c r="AQ179">
        <v>0</v>
      </c>
      <c r="AR179">
        <v>0</v>
      </c>
      <c r="AS179">
        <v>0</v>
      </c>
      <c r="AT179" t="s">
        <v>95</v>
      </c>
      <c r="AU179" t="s">
        <v>95</v>
      </c>
      <c r="AV179" t="s">
        <v>95</v>
      </c>
      <c r="AW179" t="s">
        <v>95</v>
      </c>
      <c r="AX179" t="s">
        <v>95</v>
      </c>
      <c r="AY179" t="s">
        <v>95</v>
      </c>
      <c r="AZ179" t="s">
        <v>95</v>
      </c>
      <c r="BA179" t="s">
        <v>95</v>
      </c>
      <c r="BB179" t="s">
        <v>95</v>
      </c>
      <c r="BC179" t="s">
        <v>95</v>
      </c>
      <c r="BD179" t="s">
        <v>95</v>
      </c>
      <c r="BE179" t="s">
        <v>95</v>
      </c>
      <c r="BF179" t="s">
        <v>374</v>
      </c>
      <c r="BG179">
        <v>124</v>
      </c>
      <c r="BH179" t="s">
        <v>99</v>
      </c>
    </row>
    <row r="180" spans="1:60">
      <c r="A180" t="s">
        <v>493</v>
      </c>
      <c r="B180" t="s">
        <v>87</v>
      </c>
      <c r="C180" t="s">
        <v>471</v>
      </c>
      <c r="D180" t="s">
        <v>89</v>
      </c>
      <c r="E180" s="2" t="str">
        <f>HYPERLINK("capsilon://?command=openfolder&amp;siteaddress=fidelity.emaiq-na2.net&amp;folderid=FX977C4AAA-321B-4A1A-12CB-1A20D0A2B225","FX230144")</f>
        <v>FX230144</v>
      </c>
      <c r="F180" t="s">
        <v>19</v>
      </c>
      <c r="G180" t="s">
        <v>19</v>
      </c>
      <c r="H180" t="s">
        <v>90</v>
      </c>
      <c r="I180" t="s">
        <v>494</v>
      </c>
      <c r="J180">
        <v>76</v>
      </c>
      <c r="K180" t="s">
        <v>92</v>
      </c>
      <c r="L180" t="s">
        <v>93</v>
      </c>
      <c r="M180" t="s">
        <v>94</v>
      </c>
      <c r="N180">
        <v>1</v>
      </c>
      <c r="O180" s="1">
        <v>44951.73369212963</v>
      </c>
      <c r="P180" s="1">
        <v>44951.763020833336</v>
      </c>
      <c r="Q180">
        <v>2488</v>
      </c>
      <c r="R180">
        <v>46</v>
      </c>
      <c r="S180" t="b">
        <v>0</v>
      </c>
      <c r="T180" t="s">
        <v>95</v>
      </c>
      <c r="U180" t="b">
        <v>0</v>
      </c>
      <c r="V180" t="s">
        <v>256</v>
      </c>
      <c r="W180" s="1">
        <v>44951.763020833336</v>
      </c>
      <c r="X180">
        <v>46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76</v>
      </c>
      <c r="AE180">
        <v>71</v>
      </c>
      <c r="AF180">
        <v>0</v>
      </c>
      <c r="AG180">
        <v>2</v>
      </c>
      <c r="AH180" t="s">
        <v>95</v>
      </c>
      <c r="AI180" t="s">
        <v>95</v>
      </c>
      <c r="AJ180" t="s">
        <v>95</v>
      </c>
      <c r="AK180" t="s">
        <v>95</v>
      </c>
      <c r="AL180" t="s">
        <v>95</v>
      </c>
      <c r="AM180" t="s">
        <v>95</v>
      </c>
      <c r="AN180" t="s">
        <v>95</v>
      </c>
      <c r="AO180" t="s">
        <v>95</v>
      </c>
      <c r="AP180" t="s">
        <v>95</v>
      </c>
      <c r="AQ180" t="s">
        <v>95</v>
      </c>
      <c r="AR180" t="s">
        <v>95</v>
      </c>
      <c r="AS180" t="s">
        <v>95</v>
      </c>
      <c r="AT180" t="s">
        <v>95</v>
      </c>
      <c r="AU180" t="s">
        <v>95</v>
      </c>
      <c r="AV180" t="s">
        <v>95</v>
      </c>
      <c r="AW180" t="s">
        <v>95</v>
      </c>
      <c r="AX180" t="s">
        <v>95</v>
      </c>
      <c r="AY180" t="s">
        <v>95</v>
      </c>
      <c r="AZ180" t="s">
        <v>95</v>
      </c>
      <c r="BA180" t="s">
        <v>95</v>
      </c>
      <c r="BB180" t="s">
        <v>95</v>
      </c>
      <c r="BC180" t="s">
        <v>95</v>
      </c>
      <c r="BD180" t="s">
        <v>95</v>
      </c>
      <c r="BE180" t="s">
        <v>95</v>
      </c>
      <c r="BF180" t="s">
        <v>473</v>
      </c>
      <c r="BG180">
        <v>42</v>
      </c>
      <c r="BH180" t="s">
        <v>99</v>
      </c>
    </row>
    <row r="181" spans="1:60">
      <c r="A181" t="s">
        <v>495</v>
      </c>
      <c r="B181" t="s">
        <v>87</v>
      </c>
      <c r="C181" t="s">
        <v>471</v>
      </c>
      <c r="D181" t="s">
        <v>89</v>
      </c>
      <c r="E181" s="2" t="str">
        <f>HYPERLINK("capsilon://?command=openfolder&amp;siteaddress=fidelity.emaiq-na2.net&amp;folderid=FX977C4AAA-321B-4A1A-12CB-1A20D0A2B225","FX230144")</f>
        <v>FX230144</v>
      </c>
      <c r="F181" t="s">
        <v>19</v>
      </c>
      <c r="G181" t="s">
        <v>19</v>
      </c>
      <c r="H181" t="s">
        <v>90</v>
      </c>
      <c r="I181" t="s">
        <v>496</v>
      </c>
      <c r="J181">
        <v>30</v>
      </c>
      <c r="K181" t="s">
        <v>92</v>
      </c>
      <c r="L181" t="s">
        <v>93</v>
      </c>
      <c r="M181" t="s">
        <v>94</v>
      </c>
      <c r="N181">
        <v>1</v>
      </c>
      <c r="O181" s="1">
        <v>44951.733946759261</v>
      </c>
      <c r="P181" s="1">
        <v>44951.763692129629</v>
      </c>
      <c r="Q181">
        <v>2513</v>
      </c>
      <c r="R181">
        <v>57</v>
      </c>
      <c r="S181" t="b">
        <v>0</v>
      </c>
      <c r="T181" t="s">
        <v>95</v>
      </c>
      <c r="U181" t="b">
        <v>0</v>
      </c>
      <c r="V181" t="s">
        <v>256</v>
      </c>
      <c r="W181" s="1">
        <v>44951.763692129629</v>
      </c>
      <c r="X181">
        <v>57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30</v>
      </c>
      <c r="AE181">
        <v>21</v>
      </c>
      <c r="AF181">
        <v>0</v>
      </c>
      <c r="AG181">
        <v>4</v>
      </c>
      <c r="AH181" t="s">
        <v>95</v>
      </c>
      <c r="AI181" t="s">
        <v>95</v>
      </c>
      <c r="AJ181" t="s">
        <v>95</v>
      </c>
      <c r="AK181" t="s">
        <v>95</v>
      </c>
      <c r="AL181" t="s">
        <v>95</v>
      </c>
      <c r="AM181" t="s">
        <v>95</v>
      </c>
      <c r="AN181" t="s">
        <v>95</v>
      </c>
      <c r="AO181" t="s">
        <v>95</v>
      </c>
      <c r="AP181" t="s">
        <v>95</v>
      </c>
      <c r="AQ181" t="s">
        <v>95</v>
      </c>
      <c r="AR181" t="s">
        <v>95</v>
      </c>
      <c r="AS181" t="s">
        <v>95</v>
      </c>
      <c r="AT181" t="s">
        <v>95</v>
      </c>
      <c r="AU181" t="s">
        <v>95</v>
      </c>
      <c r="AV181" t="s">
        <v>95</v>
      </c>
      <c r="AW181" t="s">
        <v>95</v>
      </c>
      <c r="AX181" t="s">
        <v>95</v>
      </c>
      <c r="AY181" t="s">
        <v>95</v>
      </c>
      <c r="AZ181" t="s">
        <v>95</v>
      </c>
      <c r="BA181" t="s">
        <v>95</v>
      </c>
      <c r="BB181" t="s">
        <v>95</v>
      </c>
      <c r="BC181" t="s">
        <v>95</v>
      </c>
      <c r="BD181" t="s">
        <v>95</v>
      </c>
      <c r="BE181" t="s">
        <v>95</v>
      </c>
      <c r="BF181" t="s">
        <v>473</v>
      </c>
      <c r="BG181">
        <v>42</v>
      </c>
      <c r="BH181" t="s">
        <v>99</v>
      </c>
    </row>
    <row r="182" spans="1:60">
      <c r="A182" t="s">
        <v>497</v>
      </c>
      <c r="B182" t="s">
        <v>87</v>
      </c>
      <c r="C182" t="s">
        <v>169</v>
      </c>
      <c r="D182" t="s">
        <v>89</v>
      </c>
      <c r="E182" s="2" t="str">
        <f>HYPERLINK("capsilon://?command=openfolder&amp;siteaddress=fidelity.emaiq-na2.net&amp;folderid=FX2576411F-06DE-7581-7181-842A898C7733","FX230125")</f>
        <v>FX230125</v>
      </c>
      <c r="F182" t="s">
        <v>19</v>
      </c>
      <c r="G182" t="s">
        <v>19</v>
      </c>
      <c r="H182" t="s">
        <v>90</v>
      </c>
      <c r="I182" t="s">
        <v>498</v>
      </c>
      <c r="J182">
        <v>67</v>
      </c>
      <c r="K182" t="s">
        <v>92</v>
      </c>
      <c r="L182" t="s">
        <v>93</v>
      </c>
      <c r="M182" t="s">
        <v>94</v>
      </c>
      <c r="N182">
        <v>2</v>
      </c>
      <c r="O182" s="1">
        <v>44951.740624999999</v>
      </c>
      <c r="P182" s="1">
        <v>44951.791863425926</v>
      </c>
      <c r="Q182">
        <v>4378</v>
      </c>
      <c r="R182">
        <v>49</v>
      </c>
      <c r="S182" t="b">
        <v>0</v>
      </c>
      <c r="T182" t="s">
        <v>95</v>
      </c>
      <c r="U182" t="b">
        <v>0</v>
      </c>
      <c r="V182" t="s">
        <v>256</v>
      </c>
      <c r="W182" s="1">
        <v>44951.764085648145</v>
      </c>
      <c r="X182">
        <v>33</v>
      </c>
      <c r="Y182">
        <v>0</v>
      </c>
      <c r="Z182">
        <v>0</v>
      </c>
      <c r="AA182">
        <v>0</v>
      </c>
      <c r="AB182">
        <v>52</v>
      </c>
      <c r="AC182">
        <v>0</v>
      </c>
      <c r="AD182">
        <v>67</v>
      </c>
      <c r="AE182">
        <v>0</v>
      </c>
      <c r="AF182">
        <v>0</v>
      </c>
      <c r="AG182">
        <v>0</v>
      </c>
      <c r="AH182" t="s">
        <v>103</v>
      </c>
      <c r="AI182" s="1">
        <v>44951.791863425926</v>
      </c>
      <c r="AJ182">
        <v>16</v>
      </c>
      <c r="AK182">
        <v>0</v>
      </c>
      <c r="AL182">
        <v>0</v>
      </c>
      <c r="AM182">
        <v>0</v>
      </c>
      <c r="AN182">
        <v>104</v>
      </c>
      <c r="AO182">
        <v>0</v>
      </c>
      <c r="AP182">
        <v>67</v>
      </c>
      <c r="AQ182">
        <v>0</v>
      </c>
      <c r="AR182">
        <v>0</v>
      </c>
      <c r="AS182">
        <v>0</v>
      </c>
      <c r="AT182" t="s">
        <v>95</v>
      </c>
      <c r="AU182" t="s">
        <v>95</v>
      </c>
      <c r="AV182" t="s">
        <v>95</v>
      </c>
      <c r="AW182" t="s">
        <v>95</v>
      </c>
      <c r="AX182" t="s">
        <v>95</v>
      </c>
      <c r="AY182" t="s">
        <v>95</v>
      </c>
      <c r="AZ182" t="s">
        <v>95</v>
      </c>
      <c r="BA182" t="s">
        <v>95</v>
      </c>
      <c r="BB182" t="s">
        <v>95</v>
      </c>
      <c r="BC182" t="s">
        <v>95</v>
      </c>
      <c r="BD182" t="s">
        <v>95</v>
      </c>
      <c r="BE182" t="s">
        <v>95</v>
      </c>
      <c r="BF182" t="s">
        <v>473</v>
      </c>
      <c r="BG182">
        <v>73</v>
      </c>
      <c r="BH182" t="s">
        <v>99</v>
      </c>
    </row>
    <row r="183" spans="1:60">
      <c r="A183" t="s">
        <v>499</v>
      </c>
      <c r="B183" t="s">
        <v>87</v>
      </c>
      <c r="C183" t="s">
        <v>471</v>
      </c>
      <c r="D183" t="s">
        <v>89</v>
      </c>
      <c r="E183" s="2" t="str">
        <f>HYPERLINK("capsilon://?command=openfolder&amp;siteaddress=fidelity.emaiq-na2.net&amp;folderid=FX977C4AAA-321B-4A1A-12CB-1A20D0A2B225","FX230144")</f>
        <v>FX230144</v>
      </c>
      <c r="F183" t="s">
        <v>19</v>
      </c>
      <c r="G183" t="s">
        <v>19</v>
      </c>
      <c r="H183" t="s">
        <v>90</v>
      </c>
      <c r="I183" t="s">
        <v>494</v>
      </c>
      <c r="J183">
        <v>100</v>
      </c>
      <c r="K183" t="s">
        <v>92</v>
      </c>
      <c r="L183" t="s">
        <v>93</v>
      </c>
      <c r="M183" t="s">
        <v>94</v>
      </c>
      <c r="N183">
        <v>2</v>
      </c>
      <c r="O183" s="1">
        <v>44951.763761574075</v>
      </c>
      <c r="P183" s="1">
        <v>44951.794282407405</v>
      </c>
      <c r="Q183">
        <v>1838</v>
      </c>
      <c r="R183">
        <v>799</v>
      </c>
      <c r="S183" t="b">
        <v>0</v>
      </c>
      <c r="T183" t="s">
        <v>95</v>
      </c>
      <c r="U183" t="b">
        <v>1</v>
      </c>
      <c r="V183" t="s">
        <v>256</v>
      </c>
      <c r="W183" s="1">
        <v>44951.76834490741</v>
      </c>
      <c r="X183">
        <v>367</v>
      </c>
      <c r="Y183">
        <v>90</v>
      </c>
      <c r="Z183">
        <v>0</v>
      </c>
      <c r="AA183">
        <v>90</v>
      </c>
      <c r="AB183">
        <v>0</v>
      </c>
      <c r="AC183">
        <v>21</v>
      </c>
      <c r="AD183">
        <v>10</v>
      </c>
      <c r="AE183">
        <v>0</v>
      </c>
      <c r="AF183">
        <v>0</v>
      </c>
      <c r="AG183">
        <v>0</v>
      </c>
      <c r="AH183" t="s">
        <v>332</v>
      </c>
      <c r="AI183" s="1">
        <v>44951.794282407405</v>
      </c>
      <c r="AJ183">
        <v>432</v>
      </c>
      <c r="AK183">
        <v>6</v>
      </c>
      <c r="AL183">
        <v>0</v>
      </c>
      <c r="AM183">
        <v>6</v>
      </c>
      <c r="AN183">
        <v>0</v>
      </c>
      <c r="AO183">
        <v>6</v>
      </c>
      <c r="AP183">
        <v>4</v>
      </c>
      <c r="AQ183">
        <v>0</v>
      </c>
      <c r="AR183">
        <v>0</v>
      </c>
      <c r="AS183">
        <v>0</v>
      </c>
      <c r="AT183" t="s">
        <v>95</v>
      </c>
      <c r="AU183" t="s">
        <v>95</v>
      </c>
      <c r="AV183" t="s">
        <v>95</v>
      </c>
      <c r="AW183" t="s">
        <v>95</v>
      </c>
      <c r="AX183" t="s">
        <v>95</v>
      </c>
      <c r="AY183" t="s">
        <v>95</v>
      </c>
      <c r="AZ183" t="s">
        <v>95</v>
      </c>
      <c r="BA183" t="s">
        <v>95</v>
      </c>
      <c r="BB183" t="s">
        <v>95</v>
      </c>
      <c r="BC183" t="s">
        <v>95</v>
      </c>
      <c r="BD183" t="s">
        <v>95</v>
      </c>
      <c r="BE183" t="s">
        <v>95</v>
      </c>
      <c r="BF183" t="s">
        <v>473</v>
      </c>
      <c r="BG183">
        <v>43</v>
      </c>
      <c r="BH183" t="s">
        <v>99</v>
      </c>
    </row>
    <row r="184" spans="1:60">
      <c r="A184" t="s">
        <v>500</v>
      </c>
      <c r="B184" t="s">
        <v>87</v>
      </c>
      <c r="C184" t="s">
        <v>471</v>
      </c>
      <c r="D184" t="s">
        <v>89</v>
      </c>
      <c r="E184" s="2" t="str">
        <f>HYPERLINK("capsilon://?command=openfolder&amp;siteaddress=fidelity.emaiq-na2.net&amp;folderid=FX977C4AAA-321B-4A1A-12CB-1A20D0A2B225","FX230144")</f>
        <v>FX230144</v>
      </c>
      <c r="F184" t="s">
        <v>19</v>
      </c>
      <c r="G184" t="s">
        <v>19</v>
      </c>
      <c r="H184" t="s">
        <v>90</v>
      </c>
      <c r="I184" t="s">
        <v>496</v>
      </c>
      <c r="J184">
        <v>113</v>
      </c>
      <c r="K184" t="s">
        <v>92</v>
      </c>
      <c r="L184" t="s">
        <v>93</v>
      </c>
      <c r="M184" t="s">
        <v>94</v>
      </c>
      <c r="N184">
        <v>2</v>
      </c>
      <c r="O184" s="1">
        <v>44951.764513888891</v>
      </c>
      <c r="P184" s="1">
        <v>44951.791666666664</v>
      </c>
      <c r="Q184">
        <v>2009</v>
      </c>
      <c r="R184">
        <v>337</v>
      </c>
      <c r="S184" t="b">
        <v>0</v>
      </c>
      <c r="T184" t="s">
        <v>95</v>
      </c>
      <c r="U184" t="b">
        <v>1</v>
      </c>
      <c r="V184" t="s">
        <v>256</v>
      </c>
      <c r="W184" s="1">
        <v>44951.770324074074</v>
      </c>
      <c r="X184">
        <v>170</v>
      </c>
      <c r="Y184">
        <v>84</v>
      </c>
      <c r="Z184">
        <v>0</v>
      </c>
      <c r="AA184">
        <v>84</v>
      </c>
      <c r="AB184">
        <v>0</v>
      </c>
      <c r="AC184">
        <v>1</v>
      </c>
      <c r="AD184">
        <v>29</v>
      </c>
      <c r="AE184">
        <v>0</v>
      </c>
      <c r="AF184">
        <v>0</v>
      </c>
      <c r="AG184">
        <v>0</v>
      </c>
      <c r="AH184" t="s">
        <v>103</v>
      </c>
      <c r="AI184" s="1">
        <v>44951.791666666664</v>
      </c>
      <c r="AJ184">
        <v>167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29</v>
      </c>
      <c r="AQ184">
        <v>0</v>
      </c>
      <c r="AR184">
        <v>0</v>
      </c>
      <c r="AS184">
        <v>0</v>
      </c>
      <c r="AT184" t="s">
        <v>95</v>
      </c>
      <c r="AU184" t="s">
        <v>95</v>
      </c>
      <c r="AV184" t="s">
        <v>95</v>
      </c>
      <c r="AW184" t="s">
        <v>95</v>
      </c>
      <c r="AX184" t="s">
        <v>95</v>
      </c>
      <c r="AY184" t="s">
        <v>95</v>
      </c>
      <c r="AZ184" t="s">
        <v>95</v>
      </c>
      <c r="BA184" t="s">
        <v>95</v>
      </c>
      <c r="BB184" t="s">
        <v>95</v>
      </c>
      <c r="BC184" t="s">
        <v>95</v>
      </c>
      <c r="BD184" t="s">
        <v>95</v>
      </c>
      <c r="BE184" t="s">
        <v>95</v>
      </c>
      <c r="BF184" t="s">
        <v>473</v>
      </c>
      <c r="BG184">
        <v>39</v>
      </c>
      <c r="BH184" t="s">
        <v>99</v>
      </c>
    </row>
    <row r="185" spans="1:60">
      <c r="A185" t="s">
        <v>501</v>
      </c>
      <c r="B185" t="s">
        <v>87</v>
      </c>
      <c r="C185" t="s">
        <v>502</v>
      </c>
      <c r="D185" t="s">
        <v>89</v>
      </c>
      <c r="E185" s="2" t="str">
        <f>HYPERLINK("capsilon://?command=openfolder&amp;siteaddress=fidelity.emaiq-na2.net&amp;folderid=FXE9E36244-A518-9EBF-EC3C-C20F7F087A11","FX230136")</f>
        <v>FX230136</v>
      </c>
      <c r="F185" t="s">
        <v>19</v>
      </c>
      <c r="G185" t="s">
        <v>19</v>
      </c>
      <c r="H185" t="s">
        <v>90</v>
      </c>
      <c r="I185" t="s">
        <v>503</v>
      </c>
      <c r="J185">
        <v>21</v>
      </c>
      <c r="K185" t="s">
        <v>92</v>
      </c>
      <c r="L185" t="s">
        <v>93</v>
      </c>
      <c r="M185" t="s">
        <v>94</v>
      </c>
      <c r="N185">
        <v>2</v>
      </c>
      <c r="O185" s="1">
        <v>44952.385810185187</v>
      </c>
      <c r="P185" s="1">
        <v>44952.395891203705</v>
      </c>
      <c r="Q185">
        <v>782</v>
      </c>
      <c r="R185">
        <v>89</v>
      </c>
      <c r="S185" t="b">
        <v>0</v>
      </c>
      <c r="T185" t="s">
        <v>95</v>
      </c>
      <c r="U185" t="b">
        <v>0</v>
      </c>
      <c r="V185" t="s">
        <v>344</v>
      </c>
      <c r="W185" s="1">
        <v>44952.394930555558</v>
      </c>
      <c r="X185">
        <v>53</v>
      </c>
      <c r="Y185">
        <v>9</v>
      </c>
      <c r="Z185">
        <v>0</v>
      </c>
      <c r="AA185">
        <v>9</v>
      </c>
      <c r="AB185">
        <v>0</v>
      </c>
      <c r="AC185">
        <v>1</v>
      </c>
      <c r="AD185">
        <v>12</v>
      </c>
      <c r="AE185">
        <v>0</v>
      </c>
      <c r="AF185">
        <v>0</v>
      </c>
      <c r="AG185">
        <v>0</v>
      </c>
      <c r="AH185" t="s">
        <v>153</v>
      </c>
      <c r="AI185" s="1">
        <v>44952.395891203705</v>
      </c>
      <c r="AJ185">
        <v>36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12</v>
      </c>
      <c r="AQ185">
        <v>0</v>
      </c>
      <c r="AR185">
        <v>0</v>
      </c>
      <c r="AS185">
        <v>0</v>
      </c>
      <c r="AT185" t="s">
        <v>95</v>
      </c>
      <c r="AU185" t="s">
        <v>95</v>
      </c>
      <c r="AV185" t="s">
        <v>95</v>
      </c>
      <c r="AW185" t="s">
        <v>95</v>
      </c>
      <c r="AX185" t="s">
        <v>95</v>
      </c>
      <c r="AY185" t="s">
        <v>95</v>
      </c>
      <c r="AZ185" t="s">
        <v>95</v>
      </c>
      <c r="BA185" t="s">
        <v>95</v>
      </c>
      <c r="BB185" t="s">
        <v>95</v>
      </c>
      <c r="BC185" t="s">
        <v>95</v>
      </c>
      <c r="BD185" t="s">
        <v>95</v>
      </c>
      <c r="BE185" t="s">
        <v>95</v>
      </c>
      <c r="BF185" t="s">
        <v>504</v>
      </c>
      <c r="BG185">
        <v>14</v>
      </c>
      <c r="BH185" t="s">
        <v>99</v>
      </c>
    </row>
    <row r="186" spans="1:60">
      <c r="A186" t="s">
        <v>505</v>
      </c>
      <c r="B186" t="s">
        <v>87</v>
      </c>
      <c r="C186" t="s">
        <v>506</v>
      </c>
      <c r="D186" t="s">
        <v>89</v>
      </c>
      <c r="E186" s="2" t="str">
        <f>HYPERLINK("capsilon://?command=openfolder&amp;siteaddress=fidelity.emaiq-na2.net&amp;folderid=FXCB49FFC6-3F90-250C-3D6C-7785B704E9D9","FX221230")</f>
        <v>FX221230</v>
      </c>
      <c r="F186" t="s">
        <v>19</v>
      </c>
      <c r="G186" t="s">
        <v>19</v>
      </c>
      <c r="H186" t="s">
        <v>90</v>
      </c>
      <c r="I186" t="s">
        <v>507</v>
      </c>
      <c r="J186">
        <v>0</v>
      </c>
      <c r="K186" t="s">
        <v>92</v>
      </c>
      <c r="L186" t="s">
        <v>93</v>
      </c>
      <c r="M186" t="s">
        <v>94</v>
      </c>
      <c r="N186">
        <v>2</v>
      </c>
      <c r="O186" s="1">
        <v>44952.463703703703</v>
      </c>
      <c r="P186" s="1">
        <v>44952.466585648152</v>
      </c>
      <c r="Q186">
        <v>234</v>
      </c>
      <c r="R186">
        <v>15</v>
      </c>
      <c r="S186" t="b">
        <v>0</v>
      </c>
      <c r="T186" t="s">
        <v>95</v>
      </c>
      <c r="U186" t="b">
        <v>0</v>
      </c>
      <c r="V186" t="s">
        <v>508</v>
      </c>
      <c r="W186" s="1">
        <v>44952.466458333336</v>
      </c>
      <c r="X186">
        <v>8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 t="s">
        <v>153</v>
      </c>
      <c r="AI186" s="1">
        <v>44952.466585648152</v>
      </c>
      <c r="AJ186">
        <v>7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 t="s">
        <v>95</v>
      </c>
      <c r="AU186" t="s">
        <v>95</v>
      </c>
      <c r="AV186" t="s">
        <v>95</v>
      </c>
      <c r="AW186" t="s">
        <v>95</v>
      </c>
      <c r="AX186" t="s">
        <v>95</v>
      </c>
      <c r="AY186" t="s">
        <v>95</v>
      </c>
      <c r="AZ186" t="s">
        <v>95</v>
      </c>
      <c r="BA186" t="s">
        <v>95</v>
      </c>
      <c r="BB186" t="s">
        <v>95</v>
      </c>
      <c r="BC186" t="s">
        <v>95</v>
      </c>
      <c r="BD186" t="s">
        <v>95</v>
      </c>
      <c r="BE186" t="s">
        <v>95</v>
      </c>
      <c r="BF186" t="s">
        <v>504</v>
      </c>
      <c r="BG186">
        <v>4</v>
      </c>
      <c r="BH186" t="s">
        <v>99</v>
      </c>
    </row>
    <row r="187" spans="1:60">
      <c r="A187" t="s">
        <v>509</v>
      </c>
      <c r="B187" t="s">
        <v>87</v>
      </c>
      <c r="C187" t="s">
        <v>510</v>
      </c>
      <c r="D187" t="s">
        <v>89</v>
      </c>
      <c r="E187" s="2" t="str">
        <f>HYPERLINK("capsilon://?command=openfolder&amp;siteaddress=fidelity.emaiq-na2.net&amp;folderid=FX75E2FCB6-B9EE-88A2-4EC3-C3E8388543B4","FX230151")</f>
        <v>FX230151</v>
      </c>
      <c r="F187" t="s">
        <v>19</v>
      </c>
      <c r="G187" t="s">
        <v>19</v>
      </c>
      <c r="H187" t="s">
        <v>90</v>
      </c>
      <c r="I187" t="s">
        <v>511</v>
      </c>
      <c r="J187">
        <v>148</v>
      </c>
      <c r="K187" t="s">
        <v>92</v>
      </c>
      <c r="L187" t="s">
        <v>93</v>
      </c>
      <c r="M187" t="s">
        <v>94</v>
      </c>
      <c r="N187">
        <v>1</v>
      </c>
      <c r="O187" s="1">
        <v>44952.544039351851</v>
      </c>
      <c r="P187" s="1">
        <v>44952.562418981484</v>
      </c>
      <c r="Q187">
        <v>1553</v>
      </c>
      <c r="R187">
        <v>35</v>
      </c>
      <c r="S187" t="b">
        <v>0</v>
      </c>
      <c r="T187" t="s">
        <v>95</v>
      </c>
      <c r="U187" t="b">
        <v>0</v>
      </c>
      <c r="V187" t="s">
        <v>256</v>
      </c>
      <c r="W187" s="1">
        <v>44952.562418981484</v>
      </c>
      <c r="X187">
        <v>35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148</v>
      </c>
      <c r="AE187">
        <v>143</v>
      </c>
      <c r="AF187">
        <v>0</v>
      </c>
      <c r="AG187">
        <v>4</v>
      </c>
      <c r="AH187" t="s">
        <v>95</v>
      </c>
      <c r="AI187" t="s">
        <v>95</v>
      </c>
      <c r="AJ187" t="s">
        <v>95</v>
      </c>
      <c r="AK187" t="s">
        <v>95</v>
      </c>
      <c r="AL187" t="s">
        <v>95</v>
      </c>
      <c r="AM187" t="s">
        <v>95</v>
      </c>
      <c r="AN187" t="s">
        <v>95</v>
      </c>
      <c r="AO187" t="s">
        <v>95</v>
      </c>
      <c r="AP187" t="s">
        <v>95</v>
      </c>
      <c r="AQ187" t="s">
        <v>95</v>
      </c>
      <c r="AR187" t="s">
        <v>95</v>
      </c>
      <c r="AS187" t="s">
        <v>95</v>
      </c>
      <c r="AT187" t="s">
        <v>95</v>
      </c>
      <c r="AU187" t="s">
        <v>95</v>
      </c>
      <c r="AV187" t="s">
        <v>95</v>
      </c>
      <c r="AW187" t="s">
        <v>95</v>
      </c>
      <c r="AX187" t="s">
        <v>95</v>
      </c>
      <c r="AY187" t="s">
        <v>95</v>
      </c>
      <c r="AZ187" t="s">
        <v>95</v>
      </c>
      <c r="BA187" t="s">
        <v>95</v>
      </c>
      <c r="BB187" t="s">
        <v>95</v>
      </c>
      <c r="BC187" t="s">
        <v>95</v>
      </c>
      <c r="BD187" t="s">
        <v>95</v>
      </c>
      <c r="BE187" t="s">
        <v>95</v>
      </c>
      <c r="BF187" t="s">
        <v>504</v>
      </c>
      <c r="BG187">
        <v>26</v>
      </c>
      <c r="BH187" t="s">
        <v>99</v>
      </c>
    </row>
    <row r="188" spans="1:60">
      <c r="A188" t="s">
        <v>512</v>
      </c>
      <c r="B188" t="s">
        <v>87</v>
      </c>
      <c r="C188" t="s">
        <v>510</v>
      </c>
      <c r="D188" t="s">
        <v>89</v>
      </c>
      <c r="E188" s="2" t="str">
        <f>HYPERLINK("capsilon://?command=openfolder&amp;siteaddress=fidelity.emaiq-na2.net&amp;folderid=FX75E2FCB6-B9EE-88A2-4EC3-C3E8388543B4","FX230151")</f>
        <v>FX230151</v>
      </c>
      <c r="F188" t="s">
        <v>19</v>
      </c>
      <c r="G188" t="s">
        <v>19</v>
      </c>
      <c r="H188" t="s">
        <v>90</v>
      </c>
      <c r="I188" t="s">
        <v>513</v>
      </c>
      <c r="J188">
        <v>28</v>
      </c>
      <c r="K188" t="s">
        <v>92</v>
      </c>
      <c r="L188" t="s">
        <v>93</v>
      </c>
      <c r="M188" t="s">
        <v>94</v>
      </c>
      <c r="N188">
        <v>2</v>
      </c>
      <c r="O188" s="1">
        <v>44952.544074074074</v>
      </c>
      <c r="P188" s="1">
        <v>44952.633518518516</v>
      </c>
      <c r="Q188">
        <v>7513</v>
      </c>
      <c r="R188">
        <v>215</v>
      </c>
      <c r="S188" t="b">
        <v>0</v>
      </c>
      <c r="T188" t="s">
        <v>95</v>
      </c>
      <c r="U188" t="b">
        <v>0</v>
      </c>
      <c r="V188" t="s">
        <v>256</v>
      </c>
      <c r="W188" s="1">
        <v>44952.563321759262</v>
      </c>
      <c r="X188">
        <v>78</v>
      </c>
      <c r="Y188">
        <v>21</v>
      </c>
      <c r="Z188">
        <v>0</v>
      </c>
      <c r="AA188">
        <v>21</v>
      </c>
      <c r="AB188">
        <v>0</v>
      </c>
      <c r="AC188">
        <v>0</v>
      </c>
      <c r="AD188">
        <v>7</v>
      </c>
      <c r="AE188">
        <v>0</v>
      </c>
      <c r="AF188">
        <v>0</v>
      </c>
      <c r="AG188">
        <v>0</v>
      </c>
      <c r="AH188" t="s">
        <v>103</v>
      </c>
      <c r="AI188" s="1">
        <v>44952.633518518516</v>
      </c>
      <c r="AJ188">
        <v>137</v>
      </c>
      <c r="AK188">
        <v>1</v>
      </c>
      <c r="AL188">
        <v>0</v>
      </c>
      <c r="AM188">
        <v>1</v>
      </c>
      <c r="AN188">
        <v>0</v>
      </c>
      <c r="AO188">
        <v>1</v>
      </c>
      <c r="AP188">
        <v>6</v>
      </c>
      <c r="AQ188">
        <v>0</v>
      </c>
      <c r="AR188">
        <v>0</v>
      </c>
      <c r="AS188">
        <v>0</v>
      </c>
      <c r="AT188" t="s">
        <v>95</v>
      </c>
      <c r="AU188" t="s">
        <v>95</v>
      </c>
      <c r="AV188" t="s">
        <v>95</v>
      </c>
      <c r="AW188" t="s">
        <v>95</v>
      </c>
      <c r="AX188" t="s">
        <v>95</v>
      </c>
      <c r="AY188" t="s">
        <v>95</v>
      </c>
      <c r="AZ188" t="s">
        <v>95</v>
      </c>
      <c r="BA188" t="s">
        <v>95</v>
      </c>
      <c r="BB188" t="s">
        <v>95</v>
      </c>
      <c r="BC188" t="s">
        <v>95</v>
      </c>
      <c r="BD188" t="s">
        <v>95</v>
      </c>
      <c r="BE188" t="s">
        <v>95</v>
      </c>
      <c r="BF188" t="s">
        <v>504</v>
      </c>
      <c r="BG188">
        <v>128</v>
      </c>
      <c r="BH188" t="s">
        <v>99</v>
      </c>
    </row>
    <row r="189" spans="1:60">
      <c r="A189" t="s">
        <v>514</v>
      </c>
      <c r="B189" t="s">
        <v>87</v>
      </c>
      <c r="C189" t="s">
        <v>126</v>
      </c>
      <c r="D189" t="s">
        <v>89</v>
      </c>
      <c r="E189" s="2" t="str">
        <f>HYPERLINK("capsilon://?command=openfolder&amp;siteaddress=fidelity.emaiq-na2.net&amp;folderid=FXE9455C05-60BC-C29D-BF50-1A6B92224880","FX230110")</f>
        <v>FX230110</v>
      </c>
      <c r="F189" t="s">
        <v>19</v>
      </c>
      <c r="G189" t="s">
        <v>19</v>
      </c>
      <c r="H189" t="s">
        <v>90</v>
      </c>
      <c r="I189" t="s">
        <v>515</v>
      </c>
      <c r="J189">
        <v>29</v>
      </c>
      <c r="K189" t="s">
        <v>92</v>
      </c>
      <c r="L189" t="s">
        <v>93</v>
      </c>
      <c r="M189" t="s">
        <v>94</v>
      </c>
      <c r="N189">
        <v>2</v>
      </c>
      <c r="O189" s="1">
        <v>44952.548993055556</v>
      </c>
      <c r="P189" s="1">
        <v>44952.634236111109</v>
      </c>
      <c r="Q189">
        <v>7249</v>
      </c>
      <c r="R189">
        <v>116</v>
      </c>
      <c r="S189" t="b">
        <v>0</v>
      </c>
      <c r="T189" t="s">
        <v>95</v>
      </c>
      <c r="U189" t="b">
        <v>0</v>
      </c>
      <c r="V189" t="s">
        <v>256</v>
      </c>
      <c r="W189" s="1">
        <v>44952.568356481483</v>
      </c>
      <c r="X189">
        <v>55</v>
      </c>
      <c r="Y189">
        <v>21</v>
      </c>
      <c r="Z189">
        <v>0</v>
      </c>
      <c r="AA189">
        <v>21</v>
      </c>
      <c r="AB189">
        <v>0</v>
      </c>
      <c r="AC189">
        <v>0</v>
      </c>
      <c r="AD189">
        <v>8</v>
      </c>
      <c r="AE189">
        <v>0</v>
      </c>
      <c r="AF189">
        <v>0</v>
      </c>
      <c r="AG189">
        <v>0</v>
      </c>
      <c r="AH189" t="s">
        <v>103</v>
      </c>
      <c r="AI189" s="1">
        <v>44952.634236111109</v>
      </c>
      <c r="AJ189">
        <v>61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8</v>
      </c>
      <c r="AQ189">
        <v>0</v>
      </c>
      <c r="AR189">
        <v>0</v>
      </c>
      <c r="AS189">
        <v>0</v>
      </c>
      <c r="AT189" t="s">
        <v>95</v>
      </c>
      <c r="AU189" t="s">
        <v>95</v>
      </c>
      <c r="AV189" t="s">
        <v>95</v>
      </c>
      <c r="AW189" t="s">
        <v>95</v>
      </c>
      <c r="AX189" t="s">
        <v>95</v>
      </c>
      <c r="AY189" t="s">
        <v>95</v>
      </c>
      <c r="AZ189" t="s">
        <v>95</v>
      </c>
      <c r="BA189" t="s">
        <v>95</v>
      </c>
      <c r="BB189" t="s">
        <v>95</v>
      </c>
      <c r="BC189" t="s">
        <v>95</v>
      </c>
      <c r="BD189" t="s">
        <v>95</v>
      </c>
      <c r="BE189" t="s">
        <v>95</v>
      </c>
      <c r="BF189" t="s">
        <v>504</v>
      </c>
      <c r="BG189">
        <v>122</v>
      </c>
      <c r="BH189" t="s">
        <v>99</v>
      </c>
    </row>
    <row r="190" spans="1:60">
      <c r="A190" t="s">
        <v>516</v>
      </c>
      <c r="B190" t="s">
        <v>87</v>
      </c>
      <c r="C190" t="s">
        <v>395</v>
      </c>
      <c r="D190" t="s">
        <v>89</v>
      </c>
      <c r="E190" s="2" t="str">
        <f>HYPERLINK("capsilon://?command=openfolder&amp;siteaddress=fidelity.emaiq-na2.net&amp;folderid=FXDDBDD858-B98B-D12B-46C7-5E97858DD409","FX221237")</f>
        <v>FX221237</v>
      </c>
      <c r="F190" t="s">
        <v>19</v>
      </c>
      <c r="G190" t="s">
        <v>19</v>
      </c>
      <c r="H190" t="s">
        <v>90</v>
      </c>
      <c r="I190" t="s">
        <v>517</v>
      </c>
      <c r="J190">
        <v>44</v>
      </c>
      <c r="K190" t="s">
        <v>92</v>
      </c>
      <c r="L190" t="s">
        <v>93</v>
      </c>
      <c r="M190" t="s">
        <v>94</v>
      </c>
      <c r="N190">
        <v>1</v>
      </c>
      <c r="O190" s="1">
        <v>44930.410381944443</v>
      </c>
      <c r="P190" s="1">
        <v>44930.470625000002</v>
      </c>
      <c r="Q190">
        <v>5187</v>
      </c>
      <c r="R190">
        <v>18</v>
      </c>
      <c r="S190" t="b">
        <v>0</v>
      </c>
      <c r="T190" t="s">
        <v>95</v>
      </c>
      <c r="U190" t="b">
        <v>0</v>
      </c>
      <c r="V190" t="s">
        <v>344</v>
      </c>
      <c r="W190" s="1">
        <v>44930.470625000002</v>
      </c>
      <c r="X190">
        <v>18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44</v>
      </c>
      <c r="AE190">
        <v>37</v>
      </c>
      <c r="AF190">
        <v>0</v>
      </c>
      <c r="AG190">
        <v>1</v>
      </c>
      <c r="AH190" t="s">
        <v>95</v>
      </c>
      <c r="AI190" t="s">
        <v>95</v>
      </c>
      <c r="AJ190" t="s">
        <v>95</v>
      </c>
      <c r="AK190" t="s">
        <v>95</v>
      </c>
      <c r="AL190" t="s">
        <v>95</v>
      </c>
      <c r="AM190" t="s">
        <v>95</v>
      </c>
      <c r="AN190" t="s">
        <v>95</v>
      </c>
      <c r="AO190" t="s">
        <v>95</v>
      </c>
      <c r="AP190" t="s">
        <v>95</v>
      </c>
      <c r="AQ190" t="s">
        <v>95</v>
      </c>
      <c r="AR190" t="s">
        <v>95</v>
      </c>
      <c r="AS190" t="s">
        <v>95</v>
      </c>
      <c r="AT190" t="s">
        <v>95</v>
      </c>
      <c r="AU190" t="s">
        <v>95</v>
      </c>
      <c r="AV190" t="s">
        <v>95</v>
      </c>
      <c r="AW190" t="s">
        <v>95</v>
      </c>
      <c r="AX190" t="s">
        <v>95</v>
      </c>
      <c r="AY190" t="s">
        <v>95</v>
      </c>
      <c r="AZ190" t="s">
        <v>95</v>
      </c>
      <c r="BA190" t="s">
        <v>95</v>
      </c>
      <c r="BB190" t="s">
        <v>95</v>
      </c>
      <c r="BC190" t="s">
        <v>95</v>
      </c>
      <c r="BD190" t="s">
        <v>95</v>
      </c>
      <c r="BE190" t="s">
        <v>95</v>
      </c>
      <c r="BF190" t="s">
        <v>374</v>
      </c>
      <c r="BG190">
        <v>86</v>
      </c>
      <c r="BH190" t="s">
        <v>99</v>
      </c>
    </row>
    <row r="191" spans="1:60">
      <c r="A191" t="s">
        <v>518</v>
      </c>
      <c r="B191" t="s">
        <v>87</v>
      </c>
      <c r="C191" t="s">
        <v>510</v>
      </c>
      <c r="D191" t="s">
        <v>89</v>
      </c>
      <c r="E191" s="2" t="str">
        <f>HYPERLINK("capsilon://?command=openfolder&amp;siteaddress=fidelity.emaiq-na2.net&amp;folderid=FX75E2FCB6-B9EE-88A2-4EC3-C3E8388543B4","FX230151")</f>
        <v>FX230151</v>
      </c>
      <c r="F191" t="s">
        <v>19</v>
      </c>
      <c r="G191" t="s">
        <v>19</v>
      </c>
      <c r="H191" t="s">
        <v>90</v>
      </c>
      <c r="I191" t="s">
        <v>511</v>
      </c>
      <c r="J191">
        <v>220</v>
      </c>
      <c r="K191" t="s">
        <v>92</v>
      </c>
      <c r="L191" t="s">
        <v>93</v>
      </c>
      <c r="M191" t="s">
        <v>94</v>
      </c>
      <c r="N191">
        <v>2</v>
      </c>
      <c r="O191" s="1">
        <v>44952.563032407408</v>
      </c>
      <c r="P191" s="1">
        <v>44952.631921296299</v>
      </c>
      <c r="Q191">
        <v>5125</v>
      </c>
      <c r="R191">
        <v>827</v>
      </c>
      <c r="S191" t="b">
        <v>0</v>
      </c>
      <c r="T191" t="s">
        <v>95</v>
      </c>
      <c r="U191" t="b">
        <v>1</v>
      </c>
      <c r="V191" t="s">
        <v>256</v>
      </c>
      <c r="W191" s="1">
        <v>44952.567708333336</v>
      </c>
      <c r="X191">
        <v>378</v>
      </c>
      <c r="Y191">
        <v>200</v>
      </c>
      <c r="Z191">
        <v>0</v>
      </c>
      <c r="AA191">
        <v>200</v>
      </c>
      <c r="AB191">
        <v>0</v>
      </c>
      <c r="AC191">
        <v>16</v>
      </c>
      <c r="AD191">
        <v>20</v>
      </c>
      <c r="AE191">
        <v>0</v>
      </c>
      <c r="AF191">
        <v>0</v>
      </c>
      <c r="AG191">
        <v>0</v>
      </c>
      <c r="AH191" t="s">
        <v>103</v>
      </c>
      <c r="AI191" s="1">
        <v>44952.631921296299</v>
      </c>
      <c r="AJ191">
        <v>449</v>
      </c>
      <c r="AK191">
        <v>2</v>
      </c>
      <c r="AL191">
        <v>0</v>
      </c>
      <c r="AM191">
        <v>2</v>
      </c>
      <c r="AN191">
        <v>0</v>
      </c>
      <c r="AO191">
        <v>2</v>
      </c>
      <c r="AP191">
        <v>18</v>
      </c>
      <c r="AQ191">
        <v>0</v>
      </c>
      <c r="AR191">
        <v>0</v>
      </c>
      <c r="AS191">
        <v>0</v>
      </c>
      <c r="AT191" t="s">
        <v>95</v>
      </c>
      <c r="AU191" t="s">
        <v>95</v>
      </c>
      <c r="AV191" t="s">
        <v>95</v>
      </c>
      <c r="AW191" t="s">
        <v>95</v>
      </c>
      <c r="AX191" t="s">
        <v>95</v>
      </c>
      <c r="AY191" t="s">
        <v>95</v>
      </c>
      <c r="AZ191" t="s">
        <v>95</v>
      </c>
      <c r="BA191" t="s">
        <v>95</v>
      </c>
      <c r="BB191" t="s">
        <v>95</v>
      </c>
      <c r="BC191" t="s">
        <v>95</v>
      </c>
      <c r="BD191" t="s">
        <v>95</v>
      </c>
      <c r="BE191" t="s">
        <v>95</v>
      </c>
      <c r="BF191" t="s">
        <v>504</v>
      </c>
      <c r="BG191">
        <v>99</v>
      </c>
      <c r="BH191" t="s">
        <v>99</v>
      </c>
    </row>
    <row r="192" spans="1:60">
      <c r="A192" t="s">
        <v>519</v>
      </c>
      <c r="B192" t="s">
        <v>87</v>
      </c>
      <c r="C192" t="s">
        <v>260</v>
      </c>
      <c r="D192" t="s">
        <v>89</v>
      </c>
      <c r="E192" s="2" t="str">
        <f>HYPERLINK("capsilon://?command=openfolder&amp;siteaddress=fidelity.emaiq-na2.net&amp;folderid=FX097EDBDC-25B1-CBD8-F900-F699799DBE8B","FX230132")</f>
        <v>FX230132</v>
      </c>
      <c r="F192" t="s">
        <v>19</v>
      </c>
      <c r="G192" t="s">
        <v>19</v>
      </c>
      <c r="H192" t="s">
        <v>90</v>
      </c>
      <c r="I192" t="s">
        <v>520</v>
      </c>
      <c r="J192">
        <v>28</v>
      </c>
      <c r="K192" t="s">
        <v>92</v>
      </c>
      <c r="L192" t="s">
        <v>93</v>
      </c>
      <c r="M192" t="s">
        <v>94</v>
      </c>
      <c r="N192">
        <v>2</v>
      </c>
      <c r="O192" s="1">
        <v>44952.571493055555</v>
      </c>
      <c r="P192" s="1">
        <v>44952.635185185187</v>
      </c>
      <c r="Q192">
        <v>5374</v>
      </c>
      <c r="R192">
        <v>129</v>
      </c>
      <c r="S192" t="b">
        <v>0</v>
      </c>
      <c r="T192" t="s">
        <v>95</v>
      </c>
      <c r="U192" t="b">
        <v>0</v>
      </c>
      <c r="V192" t="s">
        <v>256</v>
      </c>
      <c r="W192" s="1">
        <v>44952.588252314818</v>
      </c>
      <c r="X192">
        <v>48</v>
      </c>
      <c r="Y192">
        <v>21</v>
      </c>
      <c r="Z192">
        <v>0</v>
      </c>
      <c r="AA192">
        <v>21</v>
      </c>
      <c r="AB192">
        <v>0</v>
      </c>
      <c r="AC192">
        <v>0</v>
      </c>
      <c r="AD192">
        <v>7</v>
      </c>
      <c r="AE192">
        <v>0</v>
      </c>
      <c r="AF192">
        <v>0</v>
      </c>
      <c r="AG192">
        <v>0</v>
      </c>
      <c r="AH192" t="s">
        <v>103</v>
      </c>
      <c r="AI192" s="1">
        <v>44952.635185185187</v>
      </c>
      <c r="AJ192">
        <v>81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7</v>
      </c>
      <c r="AQ192">
        <v>0</v>
      </c>
      <c r="AR192">
        <v>0</v>
      </c>
      <c r="AS192">
        <v>0</v>
      </c>
      <c r="AT192" t="s">
        <v>95</v>
      </c>
      <c r="AU192" t="s">
        <v>95</v>
      </c>
      <c r="AV192" t="s">
        <v>95</v>
      </c>
      <c r="AW192" t="s">
        <v>95</v>
      </c>
      <c r="AX192" t="s">
        <v>95</v>
      </c>
      <c r="AY192" t="s">
        <v>95</v>
      </c>
      <c r="AZ192" t="s">
        <v>95</v>
      </c>
      <c r="BA192" t="s">
        <v>95</v>
      </c>
      <c r="BB192" t="s">
        <v>95</v>
      </c>
      <c r="BC192" t="s">
        <v>95</v>
      </c>
      <c r="BD192" t="s">
        <v>95</v>
      </c>
      <c r="BE192" t="s">
        <v>95</v>
      </c>
      <c r="BF192" t="s">
        <v>504</v>
      </c>
      <c r="BG192">
        <v>91</v>
      </c>
      <c r="BH192" t="s">
        <v>99</v>
      </c>
    </row>
    <row r="193" spans="1:60">
      <c r="A193" t="s">
        <v>521</v>
      </c>
      <c r="B193" t="s">
        <v>87</v>
      </c>
      <c r="C193" t="s">
        <v>185</v>
      </c>
      <c r="D193" t="s">
        <v>89</v>
      </c>
      <c r="E193" s="2" t="str">
        <f>HYPERLINK("capsilon://?command=openfolder&amp;siteaddress=fidelity.emaiq-na2.net&amp;folderid=FX7C0D1072-5F9F-C268-046D-E684B9F7DA7E","FX221242")</f>
        <v>FX221242</v>
      </c>
      <c r="F193" t="s">
        <v>19</v>
      </c>
      <c r="G193" t="s">
        <v>19</v>
      </c>
      <c r="H193" t="s">
        <v>90</v>
      </c>
      <c r="I193" t="s">
        <v>522</v>
      </c>
      <c r="J193">
        <v>0</v>
      </c>
      <c r="K193" t="s">
        <v>92</v>
      </c>
      <c r="L193" t="s">
        <v>93</v>
      </c>
      <c r="M193" t="s">
        <v>94</v>
      </c>
      <c r="N193">
        <v>2</v>
      </c>
      <c r="O193" s="1">
        <v>44952.614259259259</v>
      </c>
      <c r="P193" s="1">
        <v>44952.635393518518</v>
      </c>
      <c r="Q193">
        <v>1761</v>
      </c>
      <c r="R193">
        <v>65</v>
      </c>
      <c r="S193" t="b">
        <v>0</v>
      </c>
      <c r="T193" t="s">
        <v>95</v>
      </c>
      <c r="U193" t="b">
        <v>0</v>
      </c>
      <c r="V193" t="s">
        <v>256</v>
      </c>
      <c r="W193" s="1">
        <v>44952.629699074074</v>
      </c>
      <c r="X193">
        <v>17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 t="s">
        <v>103</v>
      </c>
      <c r="AI193" s="1">
        <v>44952.635393518518</v>
      </c>
      <c r="AJ193">
        <v>18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 t="s">
        <v>95</v>
      </c>
      <c r="AU193" t="s">
        <v>95</v>
      </c>
      <c r="AV193" t="s">
        <v>95</v>
      </c>
      <c r="AW193" t="s">
        <v>95</v>
      </c>
      <c r="AX193" t="s">
        <v>95</v>
      </c>
      <c r="AY193" t="s">
        <v>95</v>
      </c>
      <c r="AZ193" t="s">
        <v>95</v>
      </c>
      <c r="BA193" t="s">
        <v>95</v>
      </c>
      <c r="BB193" t="s">
        <v>95</v>
      </c>
      <c r="BC193" t="s">
        <v>95</v>
      </c>
      <c r="BD193" t="s">
        <v>95</v>
      </c>
      <c r="BE193" t="s">
        <v>95</v>
      </c>
      <c r="BF193" t="s">
        <v>504</v>
      </c>
      <c r="BG193">
        <v>30</v>
      </c>
      <c r="BH193" t="s">
        <v>99</v>
      </c>
    </row>
    <row r="194" spans="1:60">
      <c r="A194" t="s">
        <v>523</v>
      </c>
      <c r="B194" t="s">
        <v>87</v>
      </c>
      <c r="C194" t="s">
        <v>524</v>
      </c>
      <c r="D194" t="s">
        <v>89</v>
      </c>
      <c r="E194" s="2" t="str">
        <f>HYPERLINK("capsilon://?command=openfolder&amp;siteaddress=fidelity.emaiq-na2.net&amp;folderid=FX01E842E2-1B68-A715-2235-A63461F79BE6","FX23012")</f>
        <v>FX23012</v>
      </c>
      <c r="F194" t="s">
        <v>19</v>
      </c>
      <c r="G194" t="s">
        <v>19</v>
      </c>
      <c r="H194" t="s">
        <v>90</v>
      </c>
      <c r="I194" t="s">
        <v>525</v>
      </c>
      <c r="J194">
        <v>0</v>
      </c>
      <c r="K194" t="s">
        <v>92</v>
      </c>
      <c r="L194" t="s">
        <v>93</v>
      </c>
      <c r="M194" t="s">
        <v>94</v>
      </c>
      <c r="N194">
        <v>2</v>
      </c>
      <c r="O194" s="1">
        <v>44952.617905092593</v>
      </c>
      <c r="P194" s="1">
        <v>44952.635613425926</v>
      </c>
      <c r="Q194">
        <v>1485</v>
      </c>
      <c r="R194">
        <v>45</v>
      </c>
      <c r="S194" t="b">
        <v>0</v>
      </c>
      <c r="T194" t="s">
        <v>95</v>
      </c>
      <c r="U194" t="b">
        <v>0</v>
      </c>
      <c r="V194" t="s">
        <v>256</v>
      </c>
      <c r="W194" s="1">
        <v>44952.630023148151</v>
      </c>
      <c r="X194">
        <v>27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 t="s">
        <v>103</v>
      </c>
      <c r="AI194" s="1">
        <v>44952.635613425926</v>
      </c>
      <c r="AJ194">
        <v>18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 t="s">
        <v>95</v>
      </c>
      <c r="AU194" t="s">
        <v>95</v>
      </c>
      <c r="AV194" t="s">
        <v>95</v>
      </c>
      <c r="AW194" t="s">
        <v>95</v>
      </c>
      <c r="AX194" t="s">
        <v>95</v>
      </c>
      <c r="AY194" t="s">
        <v>95</v>
      </c>
      <c r="AZ194" t="s">
        <v>95</v>
      </c>
      <c r="BA194" t="s">
        <v>95</v>
      </c>
      <c r="BB194" t="s">
        <v>95</v>
      </c>
      <c r="BC194" t="s">
        <v>95</v>
      </c>
      <c r="BD194" t="s">
        <v>95</v>
      </c>
      <c r="BE194" t="s">
        <v>95</v>
      </c>
      <c r="BF194" t="s">
        <v>504</v>
      </c>
      <c r="BG194">
        <v>25</v>
      </c>
      <c r="BH194" t="s">
        <v>99</v>
      </c>
    </row>
    <row r="195" spans="1:60">
      <c r="A195" t="s">
        <v>526</v>
      </c>
      <c r="B195" t="s">
        <v>87</v>
      </c>
      <c r="C195" t="s">
        <v>527</v>
      </c>
      <c r="D195" t="s">
        <v>89</v>
      </c>
      <c r="E195" s="2" t="str">
        <f>HYPERLINK("capsilon://?command=openfolder&amp;siteaddress=fidelity.emaiq-na2.net&amp;folderid=FX34567292-3304-7E9B-4C92-ED3FF36574C5","FX230146")</f>
        <v>FX230146</v>
      </c>
      <c r="F195" t="s">
        <v>19</v>
      </c>
      <c r="G195" t="s">
        <v>19</v>
      </c>
      <c r="H195" t="s">
        <v>90</v>
      </c>
      <c r="I195" t="s">
        <v>528</v>
      </c>
      <c r="J195">
        <v>74</v>
      </c>
      <c r="K195" t="s">
        <v>92</v>
      </c>
      <c r="L195" t="s">
        <v>93</v>
      </c>
      <c r="M195" t="s">
        <v>94</v>
      </c>
      <c r="N195">
        <v>2</v>
      </c>
      <c r="O195" s="1">
        <v>44952.653136574074</v>
      </c>
      <c r="P195" s="1">
        <v>44952.704594907409</v>
      </c>
      <c r="Q195">
        <v>4161</v>
      </c>
      <c r="R195">
        <v>285</v>
      </c>
      <c r="S195" t="b">
        <v>0</v>
      </c>
      <c r="T195" t="s">
        <v>95</v>
      </c>
      <c r="U195" t="b">
        <v>0</v>
      </c>
      <c r="V195" t="s">
        <v>256</v>
      </c>
      <c r="W195" s="1">
        <v>44952.674710648149</v>
      </c>
      <c r="X195">
        <v>97</v>
      </c>
      <c r="Y195">
        <v>69</v>
      </c>
      <c r="Z195">
        <v>0</v>
      </c>
      <c r="AA195">
        <v>69</v>
      </c>
      <c r="AB195">
        <v>0</v>
      </c>
      <c r="AC195">
        <v>4</v>
      </c>
      <c r="AD195">
        <v>5</v>
      </c>
      <c r="AE195">
        <v>0</v>
      </c>
      <c r="AF195">
        <v>0</v>
      </c>
      <c r="AG195">
        <v>0</v>
      </c>
      <c r="AH195" t="s">
        <v>103</v>
      </c>
      <c r="AI195" s="1">
        <v>44952.704594907409</v>
      </c>
      <c r="AJ195">
        <v>188</v>
      </c>
      <c r="AK195">
        <v>2</v>
      </c>
      <c r="AL195">
        <v>0</v>
      </c>
      <c r="AM195">
        <v>2</v>
      </c>
      <c r="AN195">
        <v>0</v>
      </c>
      <c r="AO195">
        <v>2</v>
      </c>
      <c r="AP195">
        <v>3</v>
      </c>
      <c r="AQ195">
        <v>0</v>
      </c>
      <c r="AR195">
        <v>0</v>
      </c>
      <c r="AS195">
        <v>0</v>
      </c>
      <c r="AT195" t="s">
        <v>95</v>
      </c>
      <c r="AU195" t="s">
        <v>95</v>
      </c>
      <c r="AV195" t="s">
        <v>95</v>
      </c>
      <c r="AW195" t="s">
        <v>95</v>
      </c>
      <c r="AX195" t="s">
        <v>95</v>
      </c>
      <c r="AY195" t="s">
        <v>95</v>
      </c>
      <c r="AZ195" t="s">
        <v>95</v>
      </c>
      <c r="BA195" t="s">
        <v>95</v>
      </c>
      <c r="BB195" t="s">
        <v>95</v>
      </c>
      <c r="BC195" t="s">
        <v>95</v>
      </c>
      <c r="BD195" t="s">
        <v>95</v>
      </c>
      <c r="BE195" t="s">
        <v>95</v>
      </c>
      <c r="BF195" t="s">
        <v>504</v>
      </c>
      <c r="BG195">
        <v>74</v>
      </c>
      <c r="BH195" t="s">
        <v>99</v>
      </c>
    </row>
    <row r="196" spans="1:60">
      <c r="A196" t="s">
        <v>529</v>
      </c>
      <c r="B196" t="s">
        <v>87</v>
      </c>
      <c r="C196" t="s">
        <v>527</v>
      </c>
      <c r="D196" t="s">
        <v>89</v>
      </c>
      <c r="E196" s="2" t="str">
        <f>HYPERLINK("capsilon://?command=openfolder&amp;siteaddress=fidelity.emaiq-na2.net&amp;folderid=FX34567292-3304-7E9B-4C92-ED3FF36574C5","FX230146")</f>
        <v>FX230146</v>
      </c>
      <c r="F196" t="s">
        <v>19</v>
      </c>
      <c r="G196" t="s">
        <v>19</v>
      </c>
      <c r="H196" t="s">
        <v>90</v>
      </c>
      <c r="I196" t="s">
        <v>530</v>
      </c>
      <c r="J196">
        <v>74</v>
      </c>
      <c r="K196" t="s">
        <v>92</v>
      </c>
      <c r="L196" t="s">
        <v>93</v>
      </c>
      <c r="M196" t="s">
        <v>94</v>
      </c>
      <c r="N196">
        <v>2</v>
      </c>
      <c r="O196" s="1">
        <v>44952.653240740743</v>
      </c>
      <c r="P196" s="1">
        <v>44952.706331018519</v>
      </c>
      <c r="Q196">
        <v>4348</v>
      </c>
      <c r="R196">
        <v>239</v>
      </c>
      <c r="S196" t="b">
        <v>0</v>
      </c>
      <c r="T196" t="s">
        <v>95</v>
      </c>
      <c r="U196" t="b">
        <v>0</v>
      </c>
      <c r="V196" t="s">
        <v>256</v>
      </c>
      <c r="W196" s="1">
        <v>44952.675763888888</v>
      </c>
      <c r="X196">
        <v>90</v>
      </c>
      <c r="Y196">
        <v>69</v>
      </c>
      <c r="Z196">
        <v>0</v>
      </c>
      <c r="AA196">
        <v>69</v>
      </c>
      <c r="AB196">
        <v>0</v>
      </c>
      <c r="AC196">
        <v>4</v>
      </c>
      <c r="AD196">
        <v>5</v>
      </c>
      <c r="AE196">
        <v>0</v>
      </c>
      <c r="AF196">
        <v>0</v>
      </c>
      <c r="AG196">
        <v>0</v>
      </c>
      <c r="AH196" t="s">
        <v>103</v>
      </c>
      <c r="AI196" s="1">
        <v>44952.706331018519</v>
      </c>
      <c r="AJ196">
        <v>149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5</v>
      </c>
      <c r="AQ196">
        <v>0</v>
      </c>
      <c r="AR196">
        <v>0</v>
      </c>
      <c r="AS196">
        <v>0</v>
      </c>
      <c r="AT196" t="s">
        <v>95</v>
      </c>
      <c r="AU196" t="s">
        <v>95</v>
      </c>
      <c r="AV196" t="s">
        <v>95</v>
      </c>
      <c r="AW196" t="s">
        <v>95</v>
      </c>
      <c r="AX196" t="s">
        <v>95</v>
      </c>
      <c r="AY196" t="s">
        <v>95</v>
      </c>
      <c r="AZ196" t="s">
        <v>95</v>
      </c>
      <c r="BA196" t="s">
        <v>95</v>
      </c>
      <c r="BB196" t="s">
        <v>95</v>
      </c>
      <c r="BC196" t="s">
        <v>95</v>
      </c>
      <c r="BD196" t="s">
        <v>95</v>
      </c>
      <c r="BE196" t="s">
        <v>95</v>
      </c>
      <c r="BF196" t="s">
        <v>504</v>
      </c>
      <c r="BG196">
        <v>76</v>
      </c>
      <c r="BH196" t="s">
        <v>99</v>
      </c>
    </row>
    <row r="197" spans="1:60">
      <c r="A197" t="s">
        <v>531</v>
      </c>
      <c r="B197" t="s">
        <v>87</v>
      </c>
      <c r="C197" t="s">
        <v>527</v>
      </c>
      <c r="D197" t="s">
        <v>89</v>
      </c>
      <c r="E197" s="2" t="str">
        <f>HYPERLINK("capsilon://?command=openfolder&amp;siteaddress=fidelity.emaiq-na2.net&amp;folderid=FX34567292-3304-7E9B-4C92-ED3FF36574C5","FX230146")</f>
        <v>FX230146</v>
      </c>
      <c r="F197" t="s">
        <v>19</v>
      </c>
      <c r="G197" t="s">
        <v>19</v>
      </c>
      <c r="H197" t="s">
        <v>90</v>
      </c>
      <c r="I197" t="s">
        <v>532</v>
      </c>
      <c r="J197">
        <v>84</v>
      </c>
      <c r="K197" t="s">
        <v>92</v>
      </c>
      <c r="L197" t="s">
        <v>93</v>
      </c>
      <c r="M197" t="s">
        <v>94</v>
      </c>
      <c r="N197">
        <v>2</v>
      </c>
      <c r="O197" s="1">
        <v>44952.653402777774</v>
      </c>
      <c r="P197" s="1">
        <v>44952.707187499997</v>
      </c>
      <c r="Q197">
        <v>4476</v>
      </c>
      <c r="R197">
        <v>171</v>
      </c>
      <c r="S197" t="b">
        <v>0</v>
      </c>
      <c r="T197" t="s">
        <v>95</v>
      </c>
      <c r="U197" t="b">
        <v>0</v>
      </c>
      <c r="V197" t="s">
        <v>256</v>
      </c>
      <c r="W197" s="1">
        <v>44952.676886574074</v>
      </c>
      <c r="X197">
        <v>97</v>
      </c>
      <c r="Y197">
        <v>79</v>
      </c>
      <c r="Z197">
        <v>0</v>
      </c>
      <c r="AA197">
        <v>79</v>
      </c>
      <c r="AB197">
        <v>0</v>
      </c>
      <c r="AC197">
        <v>4</v>
      </c>
      <c r="AD197">
        <v>5</v>
      </c>
      <c r="AE197">
        <v>0</v>
      </c>
      <c r="AF197">
        <v>0</v>
      </c>
      <c r="AG197">
        <v>0</v>
      </c>
      <c r="AH197" t="s">
        <v>103</v>
      </c>
      <c r="AI197" s="1">
        <v>44952.707187499997</v>
      </c>
      <c r="AJ197">
        <v>74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5</v>
      </c>
      <c r="AQ197">
        <v>0</v>
      </c>
      <c r="AR197">
        <v>0</v>
      </c>
      <c r="AS197">
        <v>0</v>
      </c>
      <c r="AT197" t="s">
        <v>95</v>
      </c>
      <c r="AU197" t="s">
        <v>95</v>
      </c>
      <c r="AV197" t="s">
        <v>95</v>
      </c>
      <c r="AW197" t="s">
        <v>95</v>
      </c>
      <c r="AX197" t="s">
        <v>95</v>
      </c>
      <c r="AY197" t="s">
        <v>95</v>
      </c>
      <c r="AZ197" t="s">
        <v>95</v>
      </c>
      <c r="BA197" t="s">
        <v>95</v>
      </c>
      <c r="BB197" t="s">
        <v>95</v>
      </c>
      <c r="BC197" t="s">
        <v>95</v>
      </c>
      <c r="BD197" t="s">
        <v>95</v>
      </c>
      <c r="BE197" t="s">
        <v>95</v>
      </c>
      <c r="BF197" t="s">
        <v>504</v>
      </c>
      <c r="BG197">
        <v>77</v>
      </c>
      <c r="BH197" t="s">
        <v>99</v>
      </c>
    </row>
    <row r="198" spans="1:60">
      <c r="A198" t="s">
        <v>533</v>
      </c>
      <c r="B198" t="s">
        <v>87</v>
      </c>
      <c r="C198" t="s">
        <v>534</v>
      </c>
      <c r="D198" t="s">
        <v>89</v>
      </c>
      <c r="E198" s="2" t="str">
        <f>HYPERLINK("capsilon://?command=openfolder&amp;siteaddress=fidelity.emaiq-na2.net&amp;folderid=FXDFF2E22F-188B-4BC6-0B98-0B8777A8A33B","FX221244")</f>
        <v>FX221244</v>
      </c>
      <c r="F198" t="s">
        <v>19</v>
      </c>
      <c r="G198" t="s">
        <v>19</v>
      </c>
      <c r="H198" t="s">
        <v>90</v>
      </c>
      <c r="I198" t="s">
        <v>535</v>
      </c>
      <c r="J198">
        <v>124</v>
      </c>
      <c r="K198" t="s">
        <v>92</v>
      </c>
      <c r="L198" t="s">
        <v>93</v>
      </c>
      <c r="M198" t="s">
        <v>94</v>
      </c>
      <c r="N198">
        <v>2</v>
      </c>
      <c r="O198" s="1">
        <v>44952.71020833333</v>
      </c>
      <c r="P198" s="1">
        <v>44952.748888888891</v>
      </c>
      <c r="Q198">
        <v>2825</v>
      </c>
      <c r="R198">
        <v>517</v>
      </c>
      <c r="S198" t="b">
        <v>0</v>
      </c>
      <c r="T198" t="s">
        <v>95</v>
      </c>
      <c r="U198" t="b">
        <v>0</v>
      </c>
      <c r="V198" t="s">
        <v>256</v>
      </c>
      <c r="W198" s="1">
        <v>44952.744247685187</v>
      </c>
      <c r="X198">
        <v>277</v>
      </c>
      <c r="Y198">
        <v>119</v>
      </c>
      <c r="Z198">
        <v>0</v>
      </c>
      <c r="AA198">
        <v>119</v>
      </c>
      <c r="AB198">
        <v>0</v>
      </c>
      <c r="AC198">
        <v>8</v>
      </c>
      <c r="AD198">
        <v>5</v>
      </c>
      <c r="AE198">
        <v>0</v>
      </c>
      <c r="AF198">
        <v>0</v>
      </c>
      <c r="AG198">
        <v>0</v>
      </c>
      <c r="AH198" t="s">
        <v>103</v>
      </c>
      <c r="AI198" s="1">
        <v>44952.748888888891</v>
      </c>
      <c r="AJ198">
        <v>240</v>
      </c>
      <c r="AK198">
        <v>1</v>
      </c>
      <c r="AL198">
        <v>0</v>
      </c>
      <c r="AM198">
        <v>1</v>
      </c>
      <c r="AN198">
        <v>0</v>
      </c>
      <c r="AO198">
        <v>2</v>
      </c>
      <c r="AP198">
        <v>4</v>
      </c>
      <c r="AQ198">
        <v>0</v>
      </c>
      <c r="AR198">
        <v>0</v>
      </c>
      <c r="AS198">
        <v>0</v>
      </c>
      <c r="AT198" t="s">
        <v>95</v>
      </c>
      <c r="AU198" t="s">
        <v>95</v>
      </c>
      <c r="AV198" t="s">
        <v>95</v>
      </c>
      <c r="AW198" t="s">
        <v>95</v>
      </c>
      <c r="AX198" t="s">
        <v>95</v>
      </c>
      <c r="AY198" t="s">
        <v>95</v>
      </c>
      <c r="AZ198" t="s">
        <v>95</v>
      </c>
      <c r="BA198" t="s">
        <v>95</v>
      </c>
      <c r="BB198" t="s">
        <v>95</v>
      </c>
      <c r="BC198" t="s">
        <v>95</v>
      </c>
      <c r="BD198" t="s">
        <v>95</v>
      </c>
      <c r="BE198" t="s">
        <v>95</v>
      </c>
      <c r="BF198" t="s">
        <v>504</v>
      </c>
      <c r="BG198">
        <v>55</v>
      </c>
      <c r="BH198" t="s">
        <v>99</v>
      </c>
    </row>
    <row r="199" spans="1:60">
      <c r="A199" t="s">
        <v>536</v>
      </c>
      <c r="B199" t="s">
        <v>87</v>
      </c>
      <c r="C199" t="s">
        <v>324</v>
      </c>
      <c r="D199" t="s">
        <v>89</v>
      </c>
      <c r="E199" s="2" t="str">
        <f>HYPERLINK("capsilon://?command=openfolder&amp;siteaddress=fidelity.emaiq-na2.net&amp;folderid=FX05F27D27-F22C-342D-B459-77FA843527E3","FX221246")</f>
        <v>FX221246</v>
      </c>
      <c r="F199" t="s">
        <v>19</v>
      </c>
      <c r="G199" t="s">
        <v>19</v>
      </c>
      <c r="H199" t="s">
        <v>90</v>
      </c>
      <c r="I199" t="s">
        <v>537</v>
      </c>
      <c r="J199">
        <v>84</v>
      </c>
      <c r="K199" t="s">
        <v>92</v>
      </c>
      <c r="L199" t="s">
        <v>93</v>
      </c>
      <c r="M199" t="s">
        <v>94</v>
      </c>
      <c r="N199">
        <v>1</v>
      </c>
      <c r="O199" s="1">
        <v>44929.414537037039</v>
      </c>
      <c r="P199" s="1">
        <v>44929.488333333335</v>
      </c>
      <c r="Q199">
        <v>6303</v>
      </c>
      <c r="R199">
        <v>73</v>
      </c>
      <c r="S199" t="b">
        <v>0</v>
      </c>
      <c r="T199" t="s">
        <v>95</v>
      </c>
      <c r="U199" t="b">
        <v>0</v>
      </c>
      <c r="V199" t="s">
        <v>96</v>
      </c>
      <c r="W199" s="1">
        <v>44929.488333333335</v>
      </c>
      <c r="X199">
        <v>73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84</v>
      </c>
      <c r="AE199">
        <v>79</v>
      </c>
      <c r="AF199">
        <v>0</v>
      </c>
      <c r="AG199">
        <v>2</v>
      </c>
      <c r="AH199" t="s">
        <v>95</v>
      </c>
      <c r="AI199" t="s">
        <v>95</v>
      </c>
      <c r="AJ199" t="s">
        <v>95</v>
      </c>
      <c r="AK199" t="s">
        <v>95</v>
      </c>
      <c r="AL199" t="s">
        <v>95</v>
      </c>
      <c r="AM199" t="s">
        <v>95</v>
      </c>
      <c r="AN199" t="s">
        <v>95</v>
      </c>
      <c r="AO199" t="s">
        <v>95</v>
      </c>
      <c r="AP199" t="s">
        <v>95</v>
      </c>
      <c r="AQ199" t="s">
        <v>95</v>
      </c>
      <c r="AR199" t="s">
        <v>95</v>
      </c>
      <c r="AS199" t="s">
        <v>95</v>
      </c>
      <c r="AT199" t="s">
        <v>95</v>
      </c>
      <c r="AU199" t="s">
        <v>95</v>
      </c>
      <c r="AV199" t="s">
        <v>95</v>
      </c>
      <c r="AW199" t="s">
        <v>95</v>
      </c>
      <c r="AX199" t="s">
        <v>95</v>
      </c>
      <c r="AY199" t="s">
        <v>95</v>
      </c>
      <c r="AZ199" t="s">
        <v>95</v>
      </c>
      <c r="BA199" t="s">
        <v>95</v>
      </c>
      <c r="BB199" t="s">
        <v>95</v>
      </c>
      <c r="BC199" t="s">
        <v>95</v>
      </c>
      <c r="BD199" t="s">
        <v>95</v>
      </c>
      <c r="BE199" t="s">
        <v>95</v>
      </c>
      <c r="BF199" t="s">
        <v>98</v>
      </c>
      <c r="BG199">
        <v>106</v>
      </c>
      <c r="BH199" t="s">
        <v>99</v>
      </c>
    </row>
    <row r="200" spans="1:60">
      <c r="A200" t="s">
        <v>538</v>
      </c>
      <c r="B200" t="s">
        <v>87</v>
      </c>
      <c r="C200" t="s">
        <v>395</v>
      </c>
      <c r="D200" t="s">
        <v>89</v>
      </c>
      <c r="E200" s="2" t="str">
        <f>HYPERLINK("capsilon://?command=openfolder&amp;siteaddress=fidelity.emaiq-na2.net&amp;folderid=FXDDBDD858-B98B-D12B-46C7-5E97858DD409","FX221237")</f>
        <v>FX221237</v>
      </c>
      <c r="F200" t="s">
        <v>19</v>
      </c>
      <c r="G200" t="s">
        <v>19</v>
      </c>
      <c r="H200" t="s">
        <v>90</v>
      </c>
      <c r="I200" t="s">
        <v>539</v>
      </c>
      <c r="J200">
        <v>44</v>
      </c>
      <c r="K200" t="s">
        <v>92</v>
      </c>
      <c r="L200" t="s">
        <v>93</v>
      </c>
      <c r="M200" t="s">
        <v>94</v>
      </c>
      <c r="N200">
        <v>1</v>
      </c>
      <c r="O200" s="1">
        <v>44930.410636574074</v>
      </c>
      <c r="P200" s="1">
        <v>44930.470891203702</v>
      </c>
      <c r="Q200">
        <v>5183</v>
      </c>
      <c r="R200">
        <v>23</v>
      </c>
      <c r="S200" t="b">
        <v>0</v>
      </c>
      <c r="T200" t="s">
        <v>95</v>
      </c>
      <c r="U200" t="b">
        <v>0</v>
      </c>
      <c r="V200" t="s">
        <v>344</v>
      </c>
      <c r="W200" s="1">
        <v>44930.470891203702</v>
      </c>
      <c r="X200">
        <v>23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44</v>
      </c>
      <c r="AE200">
        <v>37</v>
      </c>
      <c r="AF200">
        <v>0</v>
      </c>
      <c r="AG200">
        <v>2</v>
      </c>
      <c r="AH200" t="s">
        <v>95</v>
      </c>
      <c r="AI200" t="s">
        <v>95</v>
      </c>
      <c r="AJ200" t="s">
        <v>95</v>
      </c>
      <c r="AK200" t="s">
        <v>95</v>
      </c>
      <c r="AL200" t="s">
        <v>95</v>
      </c>
      <c r="AM200" t="s">
        <v>95</v>
      </c>
      <c r="AN200" t="s">
        <v>95</v>
      </c>
      <c r="AO200" t="s">
        <v>95</v>
      </c>
      <c r="AP200" t="s">
        <v>95</v>
      </c>
      <c r="AQ200" t="s">
        <v>95</v>
      </c>
      <c r="AR200" t="s">
        <v>95</v>
      </c>
      <c r="AS200" t="s">
        <v>95</v>
      </c>
      <c r="AT200" t="s">
        <v>95</v>
      </c>
      <c r="AU200" t="s">
        <v>95</v>
      </c>
      <c r="AV200" t="s">
        <v>95</v>
      </c>
      <c r="AW200" t="s">
        <v>95</v>
      </c>
      <c r="AX200" t="s">
        <v>95</v>
      </c>
      <c r="AY200" t="s">
        <v>95</v>
      </c>
      <c r="AZ200" t="s">
        <v>95</v>
      </c>
      <c r="BA200" t="s">
        <v>95</v>
      </c>
      <c r="BB200" t="s">
        <v>95</v>
      </c>
      <c r="BC200" t="s">
        <v>95</v>
      </c>
      <c r="BD200" t="s">
        <v>95</v>
      </c>
      <c r="BE200" t="s">
        <v>95</v>
      </c>
      <c r="BF200" t="s">
        <v>374</v>
      </c>
      <c r="BG200">
        <v>86</v>
      </c>
      <c r="BH200" t="s">
        <v>99</v>
      </c>
    </row>
    <row r="201" spans="1:60">
      <c r="A201" t="s">
        <v>540</v>
      </c>
      <c r="B201" t="s">
        <v>87</v>
      </c>
      <c r="C201" t="s">
        <v>534</v>
      </c>
      <c r="D201" t="s">
        <v>89</v>
      </c>
      <c r="E201" s="2" t="str">
        <f>HYPERLINK("capsilon://?command=openfolder&amp;siteaddress=fidelity.emaiq-na2.net&amp;folderid=FXDFF2E22F-188B-4BC6-0B98-0B8777A8A33B","FX221244")</f>
        <v>FX221244</v>
      </c>
      <c r="F201" t="s">
        <v>19</v>
      </c>
      <c r="G201" t="s">
        <v>19</v>
      </c>
      <c r="H201" t="s">
        <v>90</v>
      </c>
      <c r="I201" t="s">
        <v>541</v>
      </c>
      <c r="J201">
        <v>85</v>
      </c>
      <c r="K201" t="s">
        <v>92</v>
      </c>
      <c r="L201" t="s">
        <v>93</v>
      </c>
      <c r="M201" t="s">
        <v>94</v>
      </c>
      <c r="N201">
        <v>2</v>
      </c>
      <c r="O201" s="1">
        <v>44952.710543981484</v>
      </c>
      <c r="P201" s="1">
        <v>44952.750138888892</v>
      </c>
      <c r="Q201">
        <v>3198</v>
      </c>
      <c r="R201">
        <v>223</v>
      </c>
      <c r="S201" t="b">
        <v>0</v>
      </c>
      <c r="T201" t="s">
        <v>95</v>
      </c>
      <c r="U201" t="b">
        <v>0</v>
      </c>
      <c r="V201" t="s">
        <v>256</v>
      </c>
      <c r="W201" s="1">
        <v>44952.74560185185</v>
      </c>
      <c r="X201">
        <v>116</v>
      </c>
      <c r="Y201">
        <v>80</v>
      </c>
      <c r="Z201">
        <v>0</v>
      </c>
      <c r="AA201">
        <v>80</v>
      </c>
      <c r="AB201">
        <v>0</v>
      </c>
      <c r="AC201">
        <v>7</v>
      </c>
      <c r="AD201">
        <v>5</v>
      </c>
      <c r="AE201">
        <v>0</v>
      </c>
      <c r="AF201">
        <v>0</v>
      </c>
      <c r="AG201">
        <v>0</v>
      </c>
      <c r="AH201" t="s">
        <v>103</v>
      </c>
      <c r="AI201" s="1">
        <v>44952.750138888892</v>
      </c>
      <c r="AJ201">
        <v>107</v>
      </c>
      <c r="AK201">
        <v>1</v>
      </c>
      <c r="AL201">
        <v>0</v>
      </c>
      <c r="AM201">
        <v>1</v>
      </c>
      <c r="AN201">
        <v>0</v>
      </c>
      <c r="AO201">
        <v>3</v>
      </c>
      <c r="AP201">
        <v>4</v>
      </c>
      <c r="AQ201">
        <v>0</v>
      </c>
      <c r="AR201">
        <v>0</v>
      </c>
      <c r="AS201">
        <v>0</v>
      </c>
      <c r="AT201" t="s">
        <v>95</v>
      </c>
      <c r="AU201" t="s">
        <v>95</v>
      </c>
      <c r="AV201" t="s">
        <v>95</v>
      </c>
      <c r="AW201" t="s">
        <v>95</v>
      </c>
      <c r="AX201" t="s">
        <v>95</v>
      </c>
      <c r="AY201" t="s">
        <v>95</v>
      </c>
      <c r="AZ201" t="s">
        <v>95</v>
      </c>
      <c r="BA201" t="s">
        <v>95</v>
      </c>
      <c r="BB201" t="s">
        <v>95</v>
      </c>
      <c r="BC201" t="s">
        <v>95</v>
      </c>
      <c r="BD201" t="s">
        <v>95</v>
      </c>
      <c r="BE201" t="s">
        <v>95</v>
      </c>
      <c r="BF201" t="s">
        <v>504</v>
      </c>
      <c r="BG201">
        <v>57</v>
      </c>
      <c r="BH201" t="s">
        <v>99</v>
      </c>
    </row>
    <row r="202" spans="1:60">
      <c r="A202" t="s">
        <v>542</v>
      </c>
      <c r="B202" t="s">
        <v>87</v>
      </c>
      <c r="C202" t="s">
        <v>534</v>
      </c>
      <c r="D202" t="s">
        <v>89</v>
      </c>
      <c r="E202" s="2" t="str">
        <f>HYPERLINK("capsilon://?command=openfolder&amp;siteaddress=fidelity.emaiq-na2.net&amp;folderid=FXDFF2E22F-188B-4BC6-0B98-0B8777A8A33B","FX221244")</f>
        <v>FX221244</v>
      </c>
      <c r="F202" t="s">
        <v>19</v>
      </c>
      <c r="G202" t="s">
        <v>19</v>
      </c>
      <c r="H202" t="s">
        <v>90</v>
      </c>
      <c r="I202" t="s">
        <v>543</v>
      </c>
      <c r="J202">
        <v>28</v>
      </c>
      <c r="K202" t="s">
        <v>92</v>
      </c>
      <c r="L202" t="s">
        <v>93</v>
      </c>
      <c r="M202" t="s">
        <v>94</v>
      </c>
      <c r="N202">
        <v>1</v>
      </c>
      <c r="O202" s="1">
        <v>44952.710949074077</v>
      </c>
      <c r="P202" s="1">
        <v>44952.74790509259</v>
      </c>
      <c r="Q202">
        <v>2995</v>
      </c>
      <c r="R202">
        <v>198</v>
      </c>
      <c r="S202" t="b">
        <v>0</v>
      </c>
      <c r="T202" t="s">
        <v>95</v>
      </c>
      <c r="U202" t="b">
        <v>0</v>
      </c>
      <c r="V202" t="s">
        <v>256</v>
      </c>
      <c r="W202" s="1">
        <v>44952.74790509259</v>
      </c>
      <c r="X202">
        <v>198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28</v>
      </c>
      <c r="AE202">
        <v>21</v>
      </c>
      <c r="AF202">
        <v>0</v>
      </c>
      <c r="AG202">
        <v>5</v>
      </c>
      <c r="AH202" t="s">
        <v>95</v>
      </c>
      <c r="AI202" t="s">
        <v>95</v>
      </c>
      <c r="AJ202" t="s">
        <v>95</v>
      </c>
      <c r="AK202" t="s">
        <v>95</v>
      </c>
      <c r="AL202" t="s">
        <v>95</v>
      </c>
      <c r="AM202" t="s">
        <v>95</v>
      </c>
      <c r="AN202" t="s">
        <v>95</v>
      </c>
      <c r="AO202" t="s">
        <v>95</v>
      </c>
      <c r="AP202" t="s">
        <v>95</v>
      </c>
      <c r="AQ202" t="s">
        <v>95</v>
      </c>
      <c r="AR202" t="s">
        <v>95</v>
      </c>
      <c r="AS202" t="s">
        <v>95</v>
      </c>
      <c r="AT202" t="s">
        <v>95</v>
      </c>
      <c r="AU202" t="s">
        <v>95</v>
      </c>
      <c r="AV202" t="s">
        <v>95</v>
      </c>
      <c r="AW202" t="s">
        <v>95</v>
      </c>
      <c r="AX202" t="s">
        <v>95</v>
      </c>
      <c r="AY202" t="s">
        <v>95</v>
      </c>
      <c r="AZ202" t="s">
        <v>95</v>
      </c>
      <c r="BA202" t="s">
        <v>95</v>
      </c>
      <c r="BB202" t="s">
        <v>95</v>
      </c>
      <c r="BC202" t="s">
        <v>95</v>
      </c>
      <c r="BD202" t="s">
        <v>95</v>
      </c>
      <c r="BE202" t="s">
        <v>95</v>
      </c>
      <c r="BF202" t="s">
        <v>504</v>
      </c>
      <c r="BG202">
        <v>53</v>
      </c>
      <c r="BH202" t="s">
        <v>99</v>
      </c>
    </row>
    <row r="203" spans="1:60">
      <c r="A203" t="s">
        <v>544</v>
      </c>
      <c r="B203" t="s">
        <v>87</v>
      </c>
      <c r="C203" t="s">
        <v>545</v>
      </c>
      <c r="D203" t="s">
        <v>89</v>
      </c>
      <c r="E203" s="2" t="str">
        <f>HYPERLINK("capsilon://?command=openfolder&amp;siteaddress=fidelity.emaiq-na2.net&amp;folderid=FX7E2175B6-FF02-A164-4422-22B39CE7EFE8","FX230127")</f>
        <v>FX230127</v>
      </c>
      <c r="F203" t="s">
        <v>19</v>
      </c>
      <c r="G203" t="s">
        <v>19</v>
      </c>
      <c r="H203" t="s">
        <v>90</v>
      </c>
      <c r="I203" t="s">
        <v>546</v>
      </c>
      <c r="J203">
        <v>24</v>
      </c>
      <c r="K203" t="s">
        <v>92</v>
      </c>
      <c r="L203" t="s">
        <v>93</v>
      </c>
      <c r="M203" t="s">
        <v>94</v>
      </c>
      <c r="N203">
        <v>2</v>
      </c>
      <c r="O203" s="1">
        <v>44952.728078703702</v>
      </c>
      <c r="P203" s="1">
        <v>44952.752476851849</v>
      </c>
      <c r="Q203">
        <v>1761</v>
      </c>
      <c r="R203">
        <v>347</v>
      </c>
      <c r="S203" t="b">
        <v>0</v>
      </c>
      <c r="T203" t="s">
        <v>95</v>
      </c>
      <c r="U203" t="b">
        <v>0</v>
      </c>
      <c r="V203" t="s">
        <v>256</v>
      </c>
      <c r="W203" s="1">
        <v>44952.749606481484</v>
      </c>
      <c r="X203">
        <v>146</v>
      </c>
      <c r="Y203">
        <v>17</v>
      </c>
      <c r="Z203">
        <v>0</v>
      </c>
      <c r="AA203">
        <v>17</v>
      </c>
      <c r="AB203">
        <v>0</v>
      </c>
      <c r="AC203">
        <v>8</v>
      </c>
      <c r="AD203">
        <v>7</v>
      </c>
      <c r="AE203">
        <v>0</v>
      </c>
      <c r="AF203">
        <v>0</v>
      </c>
      <c r="AG203">
        <v>0</v>
      </c>
      <c r="AH203" t="s">
        <v>103</v>
      </c>
      <c r="AI203" s="1">
        <v>44952.752476851849</v>
      </c>
      <c r="AJ203">
        <v>201</v>
      </c>
      <c r="AK203">
        <v>2</v>
      </c>
      <c r="AL203">
        <v>0</v>
      </c>
      <c r="AM203">
        <v>2</v>
      </c>
      <c r="AN203">
        <v>0</v>
      </c>
      <c r="AO203">
        <v>2</v>
      </c>
      <c r="AP203">
        <v>5</v>
      </c>
      <c r="AQ203">
        <v>0</v>
      </c>
      <c r="AR203">
        <v>0</v>
      </c>
      <c r="AS203">
        <v>0</v>
      </c>
      <c r="AT203" t="s">
        <v>95</v>
      </c>
      <c r="AU203" t="s">
        <v>95</v>
      </c>
      <c r="AV203" t="s">
        <v>95</v>
      </c>
      <c r="AW203" t="s">
        <v>95</v>
      </c>
      <c r="AX203" t="s">
        <v>95</v>
      </c>
      <c r="AY203" t="s">
        <v>95</v>
      </c>
      <c r="AZ203" t="s">
        <v>95</v>
      </c>
      <c r="BA203" t="s">
        <v>95</v>
      </c>
      <c r="BB203" t="s">
        <v>95</v>
      </c>
      <c r="BC203" t="s">
        <v>95</v>
      </c>
      <c r="BD203" t="s">
        <v>95</v>
      </c>
      <c r="BE203" t="s">
        <v>95</v>
      </c>
      <c r="BF203" t="s">
        <v>504</v>
      </c>
      <c r="BG203">
        <v>35</v>
      </c>
      <c r="BH203" t="s">
        <v>99</v>
      </c>
    </row>
    <row r="204" spans="1:60">
      <c r="A204" t="s">
        <v>547</v>
      </c>
      <c r="B204" t="s">
        <v>87</v>
      </c>
      <c r="C204" t="s">
        <v>471</v>
      </c>
      <c r="D204" t="s">
        <v>89</v>
      </c>
      <c r="E204" s="2" t="str">
        <f>HYPERLINK("capsilon://?command=openfolder&amp;siteaddress=fidelity.emaiq-na2.net&amp;folderid=FX977C4AAA-321B-4A1A-12CB-1A20D0A2B225","FX230144")</f>
        <v>FX230144</v>
      </c>
      <c r="F204" t="s">
        <v>19</v>
      </c>
      <c r="G204" t="s">
        <v>19</v>
      </c>
      <c r="H204" t="s">
        <v>90</v>
      </c>
      <c r="I204" t="s">
        <v>548</v>
      </c>
      <c r="J204">
        <v>67</v>
      </c>
      <c r="K204" t="s">
        <v>92</v>
      </c>
      <c r="L204" t="s">
        <v>93</v>
      </c>
      <c r="M204" t="s">
        <v>94</v>
      </c>
      <c r="N204">
        <v>2</v>
      </c>
      <c r="O204" s="1">
        <v>44952.731979166667</v>
      </c>
      <c r="P204" s="1">
        <v>44952.755219907405</v>
      </c>
      <c r="Q204">
        <v>1749</v>
      </c>
      <c r="R204">
        <v>259</v>
      </c>
      <c r="S204" t="b">
        <v>0</v>
      </c>
      <c r="T204" t="s">
        <v>95</v>
      </c>
      <c r="U204" t="b">
        <v>0</v>
      </c>
      <c r="V204" t="s">
        <v>256</v>
      </c>
      <c r="W204" s="1">
        <v>44952.75271990741</v>
      </c>
      <c r="X204">
        <v>151</v>
      </c>
      <c r="Y204">
        <v>52</v>
      </c>
      <c r="Z204">
        <v>0</v>
      </c>
      <c r="AA204">
        <v>52</v>
      </c>
      <c r="AB204">
        <v>0</v>
      </c>
      <c r="AC204">
        <v>3</v>
      </c>
      <c r="AD204">
        <v>15</v>
      </c>
      <c r="AE204">
        <v>0</v>
      </c>
      <c r="AF204">
        <v>0</v>
      </c>
      <c r="AG204">
        <v>0</v>
      </c>
      <c r="AH204" t="s">
        <v>103</v>
      </c>
      <c r="AI204" s="1">
        <v>44952.755219907405</v>
      </c>
      <c r="AJ204">
        <v>108</v>
      </c>
      <c r="AK204">
        <v>1</v>
      </c>
      <c r="AL204">
        <v>0</v>
      </c>
      <c r="AM204">
        <v>1</v>
      </c>
      <c r="AN204">
        <v>0</v>
      </c>
      <c r="AO204">
        <v>1</v>
      </c>
      <c r="AP204">
        <v>14</v>
      </c>
      <c r="AQ204">
        <v>0</v>
      </c>
      <c r="AR204">
        <v>0</v>
      </c>
      <c r="AS204">
        <v>0</v>
      </c>
      <c r="AT204" t="s">
        <v>95</v>
      </c>
      <c r="AU204" t="s">
        <v>95</v>
      </c>
      <c r="AV204" t="s">
        <v>95</v>
      </c>
      <c r="AW204" t="s">
        <v>95</v>
      </c>
      <c r="AX204" t="s">
        <v>95</v>
      </c>
      <c r="AY204" t="s">
        <v>95</v>
      </c>
      <c r="AZ204" t="s">
        <v>95</v>
      </c>
      <c r="BA204" t="s">
        <v>95</v>
      </c>
      <c r="BB204" t="s">
        <v>95</v>
      </c>
      <c r="BC204" t="s">
        <v>95</v>
      </c>
      <c r="BD204" t="s">
        <v>95</v>
      </c>
      <c r="BE204" t="s">
        <v>95</v>
      </c>
      <c r="BF204" t="s">
        <v>504</v>
      </c>
      <c r="BG204">
        <v>33</v>
      </c>
      <c r="BH204" t="s">
        <v>99</v>
      </c>
    </row>
    <row r="205" spans="1:60">
      <c r="A205" t="s">
        <v>549</v>
      </c>
      <c r="B205" t="s">
        <v>87</v>
      </c>
      <c r="C205" t="s">
        <v>510</v>
      </c>
      <c r="D205" t="s">
        <v>89</v>
      </c>
      <c r="E205" s="2" t="str">
        <f>HYPERLINK("capsilon://?command=openfolder&amp;siteaddress=fidelity.emaiq-na2.net&amp;folderid=FX75E2FCB6-B9EE-88A2-4EC3-C3E8388543B4","FX230151")</f>
        <v>FX230151</v>
      </c>
      <c r="F205" t="s">
        <v>19</v>
      </c>
      <c r="G205" t="s">
        <v>19</v>
      </c>
      <c r="H205" t="s">
        <v>90</v>
      </c>
      <c r="I205" t="s">
        <v>550</v>
      </c>
      <c r="J205">
        <v>24</v>
      </c>
      <c r="K205" t="s">
        <v>92</v>
      </c>
      <c r="L205" t="s">
        <v>93</v>
      </c>
      <c r="M205" t="s">
        <v>94</v>
      </c>
      <c r="N205">
        <v>2</v>
      </c>
      <c r="O205" s="1">
        <v>44952.746192129627</v>
      </c>
      <c r="P205" s="1">
        <v>44952.759305555555</v>
      </c>
      <c r="Q205">
        <v>752</v>
      </c>
      <c r="R205">
        <v>381</v>
      </c>
      <c r="S205" t="b">
        <v>0</v>
      </c>
      <c r="T205" t="s">
        <v>95</v>
      </c>
      <c r="U205" t="b">
        <v>0</v>
      </c>
      <c r="V205" t="s">
        <v>256</v>
      </c>
      <c r="W205" s="1">
        <v>44952.755613425928</v>
      </c>
      <c r="X205">
        <v>249</v>
      </c>
      <c r="Y205">
        <v>17</v>
      </c>
      <c r="Z205">
        <v>0</v>
      </c>
      <c r="AA205">
        <v>17</v>
      </c>
      <c r="AB205">
        <v>0</v>
      </c>
      <c r="AC205">
        <v>9</v>
      </c>
      <c r="AD205">
        <v>7</v>
      </c>
      <c r="AE205">
        <v>0</v>
      </c>
      <c r="AF205">
        <v>0</v>
      </c>
      <c r="AG205">
        <v>0</v>
      </c>
      <c r="AH205" t="s">
        <v>103</v>
      </c>
      <c r="AI205" s="1">
        <v>44952.759305555555</v>
      </c>
      <c r="AJ205">
        <v>132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7</v>
      </c>
      <c r="AQ205">
        <v>0</v>
      </c>
      <c r="AR205">
        <v>0</v>
      </c>
      <c r="AS205">
        <v>0</v>
      </c>
      <c r="AT205" t="s">
        <v>95</v>
      </c>
      <c r="AU205" t="s">
        <v>95</v>
      </c>
      <c r="AV205" t="s">
        <v>95</v>
      </c>
      <c r="AW205" t="s">
        <v>95</v>
      </c>
      <c r="AX205" t="s">
        <v>95</v>
      </c>
      <c r="AY205" t="s">
        <v>95</v>
      </c>
      <c r="AZ205" t="s">
        <v>95</v>
      </c>
      <c r="BA205" t="s">
        <v>95</v>
      </c>
      <c r="BB205" t="s">
        <v>95</v>
      </c>
      <c r="BC205" t="s">
        <v>95</v>
      </c>
      <c r="BD205" t="s">
        <v>95</v>
      </c>
      <c r="BE205" t="s">
        <v>95</v>
      </c>
      <c r="BF205" t="s">
        <v>504</v>
      </c>
      <c r="BG205">
        <v>18</v>
      </c>
      <c r="BH205" t="s">
        <v>99</v>
      </c>
    </row>
    <row r="206" spans="1:60">
      <c r="A206" t="s">
        <v>551</v>
      </c>
      <c r="B206" t="s">
        <v>87</v>
      </c>
      <c r="C206" t="s">
        <v>534</v>
      </c>
      <c r="D206" t="s">
        <v>89</v>
      </c>
      <c r="E206" s="2" t="str">
        <f>HYPERLINK("capsilon://?command=openfolder&amp;siteaddress=fidelity.emaiq-na2.net&amp;folderid=FXDFF2E22F-188B-4BC6-0B98-0B8777A8A33B","FX221244")</f>
        <v>FX221244</v>
      </c>
      <c r="F206" t="s">
        <v>19</v>
      </c>
      <c r="G206" t="s">
        <v>19</v>
      </c>
      <c r="H206" t="s">
        <v>90</v>
      </c>
      <c r="I206" t="s">
        <v>543</v>
      </c>
      <c r="J206">
        <v>140</v>
      </c>
      <c r="K206" t="s">
        <v>92</v>
      </c>
      <c r="L206" t="s">
        <v>93</v>
      </c>
      <c r="M206" t="s">
        <v>94</v>
      </c>
      <c r="N206">
        <v>2</v>
      </c>
      <c r="O206" s="1">
        <v>44952.748680555553</v>
      </c>
      <c r="P206" s="1">
        <v>44952.753958333335</v>
      </c>
      <c r="Q206">
        <v>212</v>
      </c>
      <c r="R206">
        <v>244</v>
      </c>
      <c r="S206" t="b">
        <v>0</v>
      </c>
      <c r="T206" t="s">
        <v>95</v>
      </c>
      <c r="U206" t="b">
        <v>1</v>
      </c>
      <c r="V206" t="s">
        <v>256</v>
      </c>
      <c r="W206" s="1">
        <v>44952.750960648147</v>
      </c>
      <c r="X206">
        <v>117</v>
      </c>
      <c r="Y206">
        <v>21</v>
      </c>
      <c r="Z206">
        <v>0</v>
      </c>
      <c r="AA206">
        <v>21</v>
      </c>
      <c r="AB206">
        <v>84</v>
      </c>
      <c r="AC206">
        <v>0</v>
      </c>
      <c r="AD206">
        <v>119</v>
      </c>
      <c r="AE206">
        <v>0</v>
      </c>
      <c r="AF206">
        <v>0</v>
      </c>
      <c r="AG206">
        <v>0</v>
      </c>
      <c r="AH206" t="s">
        <v>103</v>
      </c>
      <c r="AI206" s="1">
        <v>44952.753958333335</v>
      </c>
      <c r="AJ206">
        <v>127</v>
      </c>
      <c r="AK206">
        <v>0</v>
      </c>
      <c r="AL206">
        <v>0</v>
      </c>
      <c r="AM206">
        <v>0</v>
      </c>
      <c r="AN206">
        <v>84</v>
      </c>
      <c r="AO206">
        <v>0</v>
      </c>
      <c r="AP206">
        <v>119</v>
      </c>
      <c r="AQ206">
        <v>0</v>
      </c>
      <c r="AR206">
        <v>0</v>
      </c>
      <c r="AS206">
        <v>0</v>
      </c>
      <c r="AT206" t="s">
        <v>95</v>
      </c>
      <c r="AU206" t="s">
        <v>95</v>
      </c>
      <c r="AV206" t="s">
        <v>95</v>
      </c>
      <c r="AW206" t="s">
        <v>95</v>
      </c>
      <c r="AX206" t="s">
        <v>95</v>
      </c>
      <c r="AY206" t="s">
        <v>95</v>
      </c>
      <c r="AZ206" t="s">
        <v>95</v>
      </c>
      <c r="BA206" t="s">
        <v>95</v>
      </c>
      <c r="BB206" t="s">
        <v>95</v>
      </c>
      <c r="BC206" t="s">
        <v>95</v>
      </c>
      <c r="BD206" t="s">
        <v>95</v>
      </c>
      <c r="BE206" t="s">
        <v>95</v>
      </c>
      <c r="BF206" t="s">
        <v>504</v>
      </c>
      <c r="BG206">
        <v>7</v>
      </c>
      <c r="BH206" t="s">
        <v>99</v>
      </c>
    </row>
    <row r="207" spans="1:60">
      <c r="A207" t="s">
        <v>552</v>
      </c>
      <c r="B207" t="s">
        <v>87</v>
      </c>
      <c r="C207" t="s">
        <v>116</v>
      </c>
      <c r="D207" t="s">
        <v>89</v>
      </c>
      <c r="E207" s="2" t="str">
        <f>HYPERLINK("capsilon://?command=openfolder&amp;siteaddress=fidelity.emaiq-na2.net&amp;folderid=FX426A9249-6CA4-0C44-29DB-BE6A162464B5","FX230119")</f>
        <v>FX230119</v>
      </c>
      <c r="F207" t="s">
        <v>19</v>
      </c>
      <c r="G207" t="s">
        <v>19</v>
      </c>
      <c r="H207" t="s">
        <v>90</v>
      </c>
      <c r="I207" t="s">
        <v>553</v>
      </c>
      <c r="J207">
        <v>28</v>
      </c>
      <c r="K207" t="s">
        <v>92</v>
      </c>
      <c r="L207" t="s">
        <v>93</v>
      </c>
      <c r="M207" t="s">
        <v>94</v>
      </c>
      <c r="N207">
        <v>2</v>
      </c>
      <c r="O207" s="1">
        <v>44953.397939814815</v>
      </c>
      <c r="P207" s="1">
        <v>44953.403807870367</v>
      </c>
      <c r="Q207">
        <v>465</v>
      </c>
      <c r="R207">
        <v>42</v>
      </c>
      <c r="S207" t="b">
        <v>0</v>
      </c>
      <c r="T207" t="s">
        <v>95</v>
      </c>
      <c r="U207" t="b">
        <v>0</v>
      </c>
      <c r="V207" t="s">
        <v>152</v>
      </c>
      <c r="W207" s="1">
        <v>44953.402418981481</v>
      </c>
      <c r="X207">
        <v>21</v>
      </c>
      <c r="Y207">
        <v>0</v>
      </c>
      <c r="Z207">
        <v>0</v>
      </c>
      <c r="AA207">
        <v>0</v>
      </c>
      <c r="AB207">
        <v>21</v>
      </c>
      <c r="AC207">
        <v>0</v>
      </c>
      <c r="AD207">
        <v>28</v>
      </c>
      <c r="AE207">
        <v>0</v>
      </c>
      <c r="AF207">
        <v>0</v>
      </c>
      <c r="AG207">
        <v>0</v>
      </c>
      <c r="AH207" t="s">
        <v>153</v>
      </c>
      <c r="AI207" s="1">
        <v>44953.403807870367</v>
      </c>
      <c r="AJ207">
        <v>21</v>
      </c>
      <c r="AK207">
        <v>0</v>
      </c>
      <c r="AL207">
        <v>0</v>
      </c>
      <c r="AM207">
        <v>0</v>
      </c>
      <c r="AN207">
        <v>21</v>
      </c>
      <c r="AO207">
        <v>0</v>
      </c>
      <c r="AP207">
        <v>28</v>
      </c>
      <c r="AQ207">
        <v>0</v>
      </c>
      <c r="AR207">
        <v>0</v>
      </c>
      <c r="AS207">
        <v>0</v>
      </c>
      <c r="AT207" t="s">
        <v>95</v>
      </c>
      <c r="AU207" t="s">
        <v>95</v>
      </c>
      <c r="AV207" t="s">
        <v>95</v>
      </c>
      <c r="AW207" t="s">
        <v>95</v>
      </c>
      <c r="AX207" t="s">
        <v>95</v>
      </c>
      <c r="AY207" t="s">
        <v>95</v>
      </c>
      <c r="AZ207" t="s">
        <v>95</v>
      </c>
      <c r="BA207" t="s">
        <v>95</v>
      </c>
      <c r="BB207" t="s">
        <v>95</v>
      </c>
      <c r="BC207" t="s">
        <v>95</v>
      </c>
      <c r="BD207" t="s">
        <v>95</v>
      </c>
      <c r="BE207" t="s">
        <v>95</v>
      </c>
      <c r="BF207" t="s">
        <v>554</v>
      </c>
      <c r="BG207">
        <v>8</v>
      </c>
      <c r="BH207" t="s">
        <v>99</v>
      </c>
    </row>
    <row r="208" spans="1:60">
      <c r="A208" t="s">
        <v>555</v>
      </c>
      <c r="B208" t="s">
        <v>87</v>
      </c>
      <c r="C208" t="s">
        <v>510</v>
      </c>
      <c r="D208" t="s">
        <v>89</v>
      </c>
      <c r="E208" s="2" t="str">
        <f>HYPERLINK("capsilon://?command=openfolder&amp;siteaddress=fidelity.emaiq-na2.net&amp;folderid=FX75E2FCB6-B9EE-88A2-4EC3-C3E8388543B4","FX230151")</f>
        <v>FX230151</v>
      </c>
      <c r="F208" t="s">
        <v>19</v>
      </c>
      <c r="G208" t="s">
        <v>19</v>
      </c>
      <c r="H208" t="s">
        <v>90</v>
      </c>
      <c r="I208" t="s">
        <v>556</v>
      </c>
      <c r="J208">
        <v>28</v>
      </c>
      <c r="K208" t="s">
        <v>92</v>
      </c>
      <c r="L208" t="s">
        <v>93</v>
      </c>
      <c r="M208" t="s">
        <v>94</v>
      </c>
      <c r="N208">
        <v>2</v>
      </c>
      <c r="O208" s="1">
        <v>44953.404143518521</v>
      </c>
      <c r="P208" s="1">
        <v>44953.410312499997</v>
      </c>
      <c r="Q208">
        <v>380</v>
      </c>
      <c r="R208">
        <v>153</v>
      </c>
      <c r="S208" t="b">
        <v>0</v>
      </c>
      <c r="T208" t="s">
        <v>95</v>
      </c>
      <c r="U208" t="b">
        <v>0</v>
      </c>
      <c r="V208" t="s">
        <v>152</v>
      </c>
      <c r="W208" s="1">
        <v>44953.408738425926</v>
      </c>
      <c r="X208">
        <v>60</v>
      </c>
      <c r="Y208">
        <v>21</v>
      </c>
      <c r="Z208">
        <v>0</v>
      </c>
      <c r="AA208">
        <v>21</v>
      </c>
      <c r="AB208">
        <v>0</v>
      </c>
      <c r="AC208">
        <v>1</v>
      </c>
      <c r="AD208">
        <v>7</v>
      </c>
      <c r="AE208">
        <v>0</v>
      </c>
      <c r="AF208">
        <v>0</v>
      </c>
      <c r="AG208">
        <v>0</v>
      </c>
      <c r="AH208" t="s">
        <v>153</v>
      </c>
      <c r="AI208" s="1">
        <v>44953.410312499997</v>
      </c>
      <c r="AJ208">
        <v>93</v>
      </c>
      <c r="AK208">
        <v>1</v>
      </c>
      <c r="AL208">
        <v>0</v>
      </c>
      <c r="AM208">
        <v>1</v>
      </c>
      <c r="AN208">
        <v>0</v>
      </c>
      <c r="AO208">
        <v>1</v>
      </c>
      <c r="AP208">
        <v>6</v>
      </c>
      <c r="AQ208">
        <v>0</v>
      </c>
      <c r="AR208">
        <v>0</v>
      </c>
      <c r="AS208">
        <v>0</v>
      </c>
      <c r="AT208" t="s">
        <v>95</v>
      </c>
      <c r="AU208" t="s">
        <v>95</v>
      </c>
      <c r="AV208" t="s">
        <v>95</v>
      </c>
      <c r="AW208" t="s">
        <v>95</v>
      </c>
      <c r="AX208" t="s">
        <v>95</v>
      </c>
      <c r="AY208" t="s">
        <v>95</v>
      </c>
      <c r="AZ208" t="s">
        <v>95</v>
      </c>
      <c r="BA208" t="s">
        <v>95</v>
      </c>
      <c r="BB208" t="s">
        <v>95</v>
      </c>
      <c r="BC208" t="s">
        <v>95</v>
      </c>
      <c r="BD208" t="s">
        <v>95</v>
      </c>
      <c r="BE208" t="s">
        <v>95</v>
      </c>
      <c r="BF208" t="s">
        <v>554</v>
      </c>
      <c r="BG208">
        <v>8</v>
      </c>
      <c r="BH208" t="s">
        <v>99</v>
      </c>
    </row>
    <row r="209" spans="1:60">
      <c r="A209" t="s">
        <v>557</v>
      </c>
      <c r="B209" t="s">
        <v>87</v>
      </c>
      <c r="C209" t="s">
        <v>527</v>
      </c>
      <c r="D209" t="s">
        <v>89</v>
      </c>
      <c r="E209" s="2" t="str">
        <f>HYPERLINK("capsilon://?command=openfolder&amp;siteaddress=fidelity.emaiq-na2.net&amp;folderid=FX34567292-3304-7E9B-4C92-ED3FF36574C5","FX230146")</f>
        <v>FX230146</v>
      </c>
      <c r="F209" t="s">
        <v>19</v>
      </c>
      <c r="G209" t="s">
        <v>19</v>
      </c>
      <c r="H209" t="s">
        <v>90</v>
      </c>
      <c r="I209" t="s">
        <v>558</v>
      </c>
      <c r="J209">
        <v>44</v>
      </c>
      <c r="K209" t="s">
        <v>92</v>
      </c>
      <c r="L209" t="s">
        <v>93</v>
      </c>
      <c r="M209" t="s">
        <v>94</v>
      </c>
      <c r="N209">
        <v>1</v>
      </c>
      <c r="O209" s="1">
        <v>44953.40452546296</v>
      </c>
      <c r="P209" s="1">
        <v>44953.409074074072</v>
      </c>
      <c r="Q209">
        <v>365</v>
      </c>
      <c r="R209">
        <v>28</v>
      </c>
      <c r="S209" t="b">
        <v>0</v>
      </c>
      <c r="T209" t="s">
        <v>95</v>
      </c>
      <c r="U209" t="b">
        <v>0</v>
      </c>
      <c r="V209" t="s">
        <v>152</v>
      </c>
      <c r="W209" s="1">
        <v>44953.409074074072</v>
      </c>
      <c r="X209">
        <v>28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44</v>
      </c>
      <c r="AE209">
        <v>37</v>
      </c>
      <c r="AF209">
        <v>0</v>
      </c>
      <c r="AG209">
        <v>2</v>
      </c>
      <c r="AH209" t="s">
        <v>95</v>
      </c>
      <c r="AI209" t="s">
        <v>95</v>
      </c>
      <c r="AJ209" t="s">
        <v>95</v>
      </c>
      <c r="AK209" t="s">
        <v>95</v>
      </c>
      <c r="AL209" t="s">
        <v>95</v>
      </c>
      <c r="AM209" t="s">
        <v>95</v>
      </c>
      <c r="AN209" t="s">
        <v>95</v>
      </c>
      <c r="AO209" t="s">
        <v>95</v>
      </c>
      <c r="AP209" t="s">
        <v>95</v>
      </c>
      <c r="AQ209" t="s">
        <v>95</v>
      </c>
      <c r="AR209" t="s">
        <v>95</v>
      </c>
      <c r="AS209" t="s">
        <v>95</v>
      </c>
      <c r="AT209" t="s">
        <v>95</v>
      </c>
      <c r="AU209" t="s">
        <v>95</v>
      </c>
      <c r="AV209" t="s">
        <v>95</v>
      </c>
      <c r="AW209" t="s">
        <v>95</v>
      </c>
      <c r="AX209" t="s">
        <v>95</v>
      </c>
      <c r="AY209" t="s">
        <v>95</v>
      </c>
      <c r="AZ209" t="s">
        <v>95</v>
      </c>
      <c r="BA209" t="s">
        <v>95</v>
      </c>
      <c r="BB209" t="s">
        <v>95</v>
      </c>
      <c r="BC209" t="s">
        <v>95</v>
      </c>
      <c r="BD209" t="s">
        <v>95</v>
      </c>
      <c r="BE209" t="s">
        <v>95</v>
      </c>
      <c r="BF209" t="s">
        <v>554</v>
      </c>
      <c r="BG209">
        <v>6</v>
      </c>
      <c r="BH209" t="s">
        <v>99</v>
      </c>
    </row>
    <row r="210" spans="1:60">
      <c r="A210" t="s">
        <v>559</v>
      </c>
      <c r="B210" t="s">
        <v>87</v>
      </c>
      <c r="C210" t="s">
        <v>215</v>
      </c>
      <c r="D210" t="s">
        <v>89</v>
      </c>
      <c r="E210" s="2" t="str">
        <f>HYPERLINK("capsilon://?command=openfolder&amp;siteaddress=fidelity.emaiq-na2.net&amp;folderid=FXECBAB6DF-F5F4-1051-52A9-026F66CEB6B0","FX221245")</f>
        <v>FX221245</v>
      </c>
      <c r="F210" t="s">
        <v>19</v>
      </c>
      <c r="G210" t="s">
        <v>19</v>
      </c>
      <c r="H210" t="s">
        <v>90</v>
      </c>
      <c r="I210" t="s">
        <v>560</v>
      </c>
      <c r="J210">
        <v>28</v>
      </c>
      <c r="K210" t="s">
        <v>92</v>
      </c>
      <c r="L210" t="s">
        <v>93</v>
      </c>
      <c r="M210" t="s">
        <v>94</v>
      </c>
      <c r="N210">
        <v>2</v>
      </c>
      <c r="O210" s="1">
        <v>44930.421886574077</v>
      </c>
      <c r="P210" s="1">
        <v>44930.497164351851</v>
      </c>
      <c r="Q210">
        <v>6416</v>
      </c>
      <c r="R210">
        <v>88</v>
      </c>
      <c r="S210" t="b">
        <v>0</v>
      </c>
      <c r="T210" t="s">
        <v>95</v>
      </c>
      <c r="U210" t="b">
        <v>0</v>
      </c>
      <c r="V210" t="s">
        <v>344</v>
      </c>
      <c r="W210" s="1">
        <v>44930.471238425926</v>
      </c>
      <c r="X210">
        <v>29</v>
      </c>
      <c r="Y210">
        <v>21</v>
      </c>
      <c r="Z210">
        <v>0</v>
      </c>
      <c r="AA210">
        <v>21</v>
      </c>
      <c r="AB210">
        <v>0</v>
      </c>
      <c r="AC210">
        <v>0</v>
      </c>
      <c r="AD210">
        <v>7</v>
      </c>
      <c r="AE210">
        <v>0</v>
      </c>
      <c r="AF210">
        <v>0</v>
      </c>
      <c r="AG210">
        <v>0</v>
      </c>
      <c r="AH210" t="s">
        <v>103</v>
      </c>
      <c r="AI210" s="1">
        <v>44930.497164351851</v>
      </c>
      <c r="AJ210">
        <v>59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7</v>
      </c>
      <c r="AQ210">
        <v>0</v>
      </c>
      <c r="AR210">
        <v>0</v>
      </c>
      <c r="AS210">
        <v>0</v>
      </c>
      <c r="AT210" t="s">
        <v>95</v>
      </c>
      <c r="AU210" t="s">
        <v>95</v>
      </c>
      <c r="AV210" t="s">
        <v>95</v>
      </c>
      <c r="AW210" t="s">
        <v>95</v>
      </c>
      <c r="AX210" t="s">
        <v>95</v>
      </c>
      <c r="AY210" t="s">
        <v>95</v>
      </c>
      <c r="AZ210" t="s">
        <v>95</v>
      </c>
      <c r="BA210" t="s">
        <v>95</v>
      </c>
      <c r="BB210" t="s">
        <v>95</v>
      </c>
      <c r="BC210" t="s">
        <v>95</v>
      </c>
      <c r="BD210" t="s">
        <v>95</v>
      </c>
      <c r="BE210" t="s">
        <v>95</v>
      </c>
      <c r="BF210" t="s">
        <v>374</v>
      </c>
      <c r="BG210">
        <v>108</v>
      </c>
      <c r="BH210" t="s">
        <v>99</v>
      </c>
    </row>
    <row r="211" spans="1:60">
      <c r="A211" t="s">
        <v>561</v>
      </c>
      <c r="B211" t="s">
        <v>87</v>
      </c>
      <c r="C211" t="s">
        <v>527</v>
      </c>
      <c r="D211" t="s">
        <v>89</v>
      </c>
      <c r="E211" s="2" t="str">
        <f>HYPERLINK("capsilon://?command=openfolder&amp;siteaddress=fidelity.emaiq-na2.net&amp;folderid=FX34567292-3304-7E9B-4C92-ED3FF36574C5","FX230146")</f>
        <v>FX230146</v>
      </c>
      <c r="F211" t="s">
        <v>19</v>
      </c>
      <c r="G211" t="s">
        <v>19</v>
      </c>
      <c r="H211" t="s">
        <v>90</v>
      </c>
      <c r="I211" t="s">
        <v>558</v>
      </c>
      <c r="J211">
        <v>88</v>
      </c>
      <c r="K211" t="s">
        <v>92</v>
      </c>
      <c r="L211" t="s">
        <v>93</v>
      </c>
      <c r="M211" t="s">
        <v>94</v>
      </c>
      <c r="N211">
        <v>2</v>
      </c>
      <c r="O211" s="1">
        <v>44953.409791666665</v>
      </c>
      <c r="P211" s="1">
        <v>44953.412847222222</v>
      </c>
      <c r="Q211">
        <v>58</v>
      </c>
      <c r="R211">
        <v>206</v>
      </c>
      <c r="S211" t="b">
        <v>0</v>
      </c>
      <c r="T211" t="s">
        <v>95</v>
      </c>
      <c r="U211" t="b">
        <v>1</v>
      </c>
      <c r="V211" t="s">
        <v>152</v>
      </c>
      <c r="W211" s="1">
        <v>44953.411192129628</v>
      </c>
      <c r="X211">
        <v>94</v>
      </c>
      <c r="Y211">
        <v>74</v>
      </c>
      <c r="Z211">
        <v>0</v>
      </c>
      <c r="AA211">
        <v>74</v>
      </c>
      <c r="AB211">
        <v>0</v>
      </c>
      <c r="AC211">
        <v>15</v>
      </c>
      <c r="AD211">
        <v>14</v>
      </c>
      <c r="AE211">
        <v>0</v>
      </c>
      <c r="AF211">
        <v>0</v>
      </c>
      <c r="AG211">
        <v>0</v>
      </c>
      <c r="AH211" t="s">
        <v>153</v>
      </c>
      <c r="AI211" s="1">
        <v>44953.412847222222</v>
      </c>
      <c r="AJ211">
        <v>112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14</v>
      </c>
      <c r="AQ211">
        <v>0</v>
      </c>
      <c r="AR211">
        <v>0</v>
      </c>
      <c r="AS211">
        <v>0</v>
      </c>
      <c r="AT211" t="s">
        <v>95</v>
      </c>
      <c r="AU211" t="s">
        <v>95</v>
      </c>
      <c r="AV211" t="s">
        <v>95</v>
      </c>
      <c r="AW211" t="s">
        <v>95</v>
      </c>
      <c r="AX211" t="s">
        <v>95</v>
      </c>
      <c r="AY211" t="s">
        <v>95</v>
      </c>
      <c r="AZ211" t="s">
        <v>95</v>
      </c>
      <c r="BA211" t="s">
        <v>95</v>
      </c>
      <c r="BB211" t="s">
        <v>95</v>
      </c>
      <c r="BC211" t="s">
        <v>95</v>
      </c>
      <c r="BD211" t="s">
        <v>95</v>
      </c>
      <c r="BE211" t="s">
        <v>95</v>
      </c>
      <c r="BF211" t="s">
        <v>554</v>
      </c>
      <c r="BG211">
        <v>4</v>
      </c>
      <c r="BH211" t="s">
        <v>99</v>
      </c>
    </row>
    <row r="212" spans="1:60">
      <c r="A212" t="s">
        <v>562</v>
      </c>
      <c r="B212" t="s">
        <v>87</v>
      </c>
      <c r="C212" t="s">
        <v>471</v>
      </c>
      <c r="D212" t="s">
        <v>89</v>
      </c>
      <c r="E212" s="2" t="str">
        <f>HYPERLINK("capsilon://?command=openfolder&amp;siteaddress=fidelity.emaiq-na2.net&amp;folderid=FX977C4AAA-321B-4A1A-12CB-1A20D0A2B225","FX230144")</f>
        <v>FX230144</v>
      </c>
      <c r="F212" t="s">
        <v>19</v>
      </c>
      <c r="G212" t="s">
        <v>19</v>
      </c>
      <c r="H212" t="s">
        <v>90</v>
      </c>
      <c r="I212" t="s">
        <v>563</v>
      </c>
      <c r="J212">
        <v>21</v>
      </c>
      <c r="K212" t="s">
        <v>92</v>
      </c>
      <c r="L212" t="s">
        <v>93</v>
      </c>
      <c r="M212" t="s">
        <v>94</v>
      </c>
      <c r="N212">
        <v>2</v>
      </c>
      <c r="O212" s="1">
        <v>44953.443136574075</v>
      </c>
      <c r="P212" s="1">
        <v>44953.459456018521</v>
      </c>
      <c r="Q212">
        <v>1371</v>
      </c>
      <c r="R212">
        <v>39</v>
      </c>
      <c r="S212" t="b">
        <v>0</v>
      </c>
      <c r="T212" t="s">
        <v>95</v>
      </c>
      <c r="U212" t="b">
        <v>0</v>
      </c>
      <c r="V212" t="s">
        <v>152</v>
      </c>
      <c r="W212" s="1">
        <v>44953.446273148147</v>
      </c>
      <c r="X212">
        <v>24</v>
      </c>
      <c r="Y212">
        <v>0</v>
      </c>
      <c r="Z212">
        <v>0</v>
      </c>
      <c r="AA212">
        <v>0</v>
      </c>
      <c r="AB212">
        <v>16</v>
      </c>
      <c r="AC212">
        <v>0</v>
      </c>
      <c r="AD212">
        <v>21</v>
      </c>
      <c r="AE212">
        <v>0</v>
      </c>
      <c r="AF212">
        <v>0</v>
      </c>
      <c r="AG212">
        <v>0</v>
      </c>
      <c r="AH212" t="s">
        <v>153</v>
      </c>
      <c r="AI212" s="1">
        <v>44953.459456018521</v>
      </c>
      <c r="AJ212">
        <v>15</v>
      </c>
      <c r="AK212">
        <v>0</v>
      </c>
      <c r="AL212">
        <v>0</v>
      </c>
      <c r="AM212">
        <v>0</v>
      </c>
      <c r="AN212">
        <v>16</v>
      </c>
      <c r="AO212">
        <v>0</v>
      </c>
      <c r="AP212">
        <v>21</v>
      </c>
      <c r="AQ212">
        <v>0</v>
      </c>
      <c r="AR212">
        <v>0</v>
      </c>
      <c r="AS212">
        <v>0</v>
      </c>
      <c r="AT212" t="s">
        <v>95</v>
      </c>
      <c r="AU212" t="s">
        <v>95</v>
      </c>
      <c r="AV212" t="s">
        <v>95</v>
      </c>
      <c r="AW212" t="s">
        <v>95</v>
      </c>
      <c r="AX212" t="s">
        <v>95</v>
      </c>
      <c r="AY212" t="s">
        <v>95</v>
      </c>
      <c r="AZ212" t="s">
        <v>95</v>
      </c>
      <c r="BA212" t="s">
        <v>95</v>
      </c>
      <c r="BB212" t="s">
        <v>95</v>
      </c>
      <c r="BC212" t="s">
        <v>95</v>
      </c>
      <c r="BD212" t="s">
        <v>95</v>
      </c>
      <c r="BE212" t="s">
        <v>95</v>
      </c>
      <c r="BF212" t="s">
        <v>554</v>
      </c>
      <c r="BG212">
        <v>23</v>
      </c>
      <c r="BH212" t="s">
        <v>99</v>
      </c>
    </row>
    <row r="213" spans="1:60">
      <c r="A213" t="s">
        <v>564</v>
      </c>
      <c r="B213" t="s">
        <v>87</v>
      </c>
      <c r="C213" t="s">
        <v>545</v>
      </c>
      <c r="D213" t="s">
        <v>89</v>
      </c>
      <c r="E213" s="2" t="str">
        <f>HYPERLINK("capsilon://?command=openfolder&amp;siteaddress=fidelity.emaiq-na2.net&amp;folderid=FX7E2175B6-FF02-A164-4422-22B39CE7EFE8","FX230127")</f>
        <v>FX230127</v>
      </c>
      <c r="F213" t="s">
        <v>19</v>
      </c>
      <c r="G213" t="s">
        <v>19</v>
      </c>
      <c r="H213" t="s">
        <v>90</v>
      </c>
      <c r="I213" t="s">
        <v>565</v>
      </c>
      <c r="J213">
        <v>28</v>
      </c>
      <c r="K213" t="s">
        <v>92</v>
      </c>
      <c r="L213" t="s">
        <v>93</v>
      </c>
      <c r="M213" t="s">
        <v>94</v>
      </c>
      <c r="N213">
        <v>1</v>
      </c>
      <c r="O213" s="1">
        <v>44953.455011574071</v>
      </c>
      <c r="P213" s="1">
        <v>44953.456932870373</v>
      </c>
      <c r="Q213">
        <v>127</v>
      </c>
      <c r="R213">
        <v>39</v>
      </c>
      <c r="S213" t="b">
        <v>0</v>
      </c>
      <c r="T213" t="s">
        <v>95</v>
      </c>
      <c r="U213" t="b">
        <v>0</v>
      </c>
      <c r="V213" t="s">
        <v>152</v>
      </c>
      <c r="W213" s="1">
        <v>44953.456932870373</v>
      </c>
      <c r="X213">
        <v>39</v>
      </c>
      <c r="Y213">
        <v>9</v>
      </c>
      <c r="Z213">
        <v>0</v>
      </c>
      <c r="AA213">
        <v>9</v>
      </c>
      <c r="AB213">
        <v>0</v>
      </c>
      <c r="AC213">
        <v>0</v>
      </c>
      <c r="AD213">
        <v>19</v>
      </c>
      <c r="AE213">
        <v>21</v>
      </c>
      <c r="AF213">
        <v>0</v>
      </c>
      <c r="AG213">
        <v>2</v>
      </c>
      <c r="AH213" t="s">
        <v>95</v>
      </c>
      <c r="AI213" t="s">
        <v>95</v>
      </c>
      <c r="AJ213" t="s">
        <v>95</v>
      </c>
      <c r="AK213" t="s">
        <v>95</v>
      </c>
      <c r="AL213" t="s">
        <v>95</v>
      </c>
      <c r="AM213" t="s">
        <v>95</v>
      </c>
      <c r="AN213" t="s">
        <v>95</v>
      </c>
      <c r="AO213" t="s">
        <v>95</v>
      </c>
      <c r="AP213" t="s">
        <v>95</v>
      </c>
      <c r="AQ213" t="s">
        <v>95</v>
      </c>
      <c r="AR213" t="s">
        <v>95</v>
      </c>
      <c r="AS213" t="s">
        <v>95</v>
      </c>
      <c r="AT213" t="s">
        <v>95</v>
      </c>
      <c r="AU213" t="s">
        <v>95</v>
      </c>
      <c r="AV213" t="s">
        <v>95</v>
      </c>
      <c r="AW213" t="s">
        <v>95</v>
      </c>
      <c r="AX213" t="s">
        <v>95</v>
      </c>
      <c r="AY213" t="s">
        <v>95</v>
      </c>
      <c r="AZ213" t="s">
        <v>95</v>
      </c>
      <c r="BA213" t="s">
        <v>95</v>
      </c>
      <c r="BB213" t="s">
        <v>95</v>
      </c>
      <c r="BC213" t="s">
        <v>95</v>
      </c>
      <c r="BD213" t="s">
        <v>95</v>
      </c>
      <c r="BE213" t="s">
        <v>95</v>
      </c>
      <c r="BF213" t="s">
        <v>554</v>
      </c>
      <c r="BG213">
        <v>2</v>
      </c>
      <c r="BH213" t="s">
        <v>99</v>
      </c>
    </row>
    <row r="214" spans="1:60">
      <c r="A214" t="s">
        <v>566</v>
      </c>
      <c r="B214" t="s">
        <v>87</v>
      </c>
      <c r="C214" t="s">
        <v>545</v>
      </c>
      <c r="D214" t="s">
        <v>89</v>
      </c>
      <c r="E214" s="2" t="str">
        <f>HYPERLINK("capsilon://?command=openfolder&amp;siteaddress=fidelity.emaiq-na2.net&amp;folderid=FX7E2175B6-FF02-A164-4422-22B39CE7EFE8","FX230127")</f>
        <v>FX230127</v>
      </c>
      <c r="F214" t="s">
        <v>19</v>
      </c>
      <c r="G214" t="s">
        <v>19</v>
      </c>
      <c r="H214" t="s">
        <v>90</v>
      </c>
      <c r="I214" t="s">
        <v>567</v>
      </c>
      <c r="J214">
        <v>100</v>
      </c>
      <c r="K214" t="s">
        <v>92</v>
      </c>
      <c r="L214" t="s">
        <v>93</v>
      </c>
      <c r="M214" t="s">
        <v>94</v>
      </c>
      <c r="N214">
        <v>1</v>
      </c>
      <c r="O214" s="1">
        <v>44953.455185185187</v>
      </c>
      <c r="P214" s="1">
        <v>44953.457511574074</v>
      </c>
      <c r="Q214">
        <v>152</v>
      </c>
      <c r="R214">
        <v>49</v>
      </c>
      <c r="S214" t="b">
        <v>0</v>
      </c>
      <c r="T214" t="s">
        <v>95</v>
      </c>
      <c r="U214" t="b">
        <v>0</v>
      </c>
      <c r="V214" t="s">
        <v>152</v>
      </c>
      <c r="W214" s="1">
        <v>44953.457511574074</v>
      </c>
      <c r="X214">
        <v>49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100</v>
      </c>
      <c r="AE214">
        <v>0</v>
      </c>
      <c r="AF214">
        <v>0</v>
      </c>
      <c r="AG214">
        <v>3</v>
      </c>
      <c r="AH214" t="s">
        <v>95</v>
      </c>
      <c r="AI214" t="s">
        <v>95</v>
      </c>
      <c r="AJ214" t="s">
        <v>95</v>
      </c>
      <c r="AK214" t="s">
        <v>95</v>
      </c>
      <c r="AL214" t="s">
        <v>95</v>
      </c>
      <c r="AM214" t="s">
        <v>95</v>
      </c>
      <c r="AN214" t="s">
        <v>95</v>
      </c>
      <c r="AO214" t="s">
        <v>95</v>
      </c>
      <c r="AP214" t="s">
        <v>95</v>
      </c>
      <c r="AQ214" t="s">
        <v>95</v>
      </c>
      <c r="AR214" t="s">
        <v>95</v>
      </c>
      <c r="AS214" t="s">
        <v>95</v>
      </c>
      <c r="AT214" t="s">
        <v>95</v>
      </c>
      <c r="AU214" t="s">
        <v>95</v>
      </c>
      <c r="AV214" t="s">
        <v>95</v>
      </c>
      <c r="AW214" t="s">
        <v>95</v>
      </c>
      <c r="AX214" t="s">
        <v>95</v>
      </c>
      <c r="AY214" t="s">
        <v>95</v>
      </c>
      <c r="AZ214" t="s">
        <v>95</v>
      </c>
      <c r="BA214" t="s">
        <v>95</v>
      </c>
      <c r="BB214" t="s">
        <v>95</v>
      </c>
      <c r="BC214" t="s">
        <v>95</v>
      </c>
      <c r="BD214" t="s">
        <v>95</v>
      </c>
      <c r="BE214" t="s">
        <v>95</v>
      </c>
      <c r="BF214" t="s">
        <v>554</v>
      </c>
      <c r="BG214">
        <v>3</v>
      </c>
      <c r="BH214" t="s">
        <v>99</v>
      </c>
    </row>
    <row r="215" spans="1:60">
      <c r="A215" t="s">
        <v>568</v>
      </c>
      <c r="B215" t="s">
        <v>87</v>
      </c>
      <c r="C215" t="s">
        <v>545</v>
      </c>
      <c r="D215" t="s">
        <v>89</v>
      </c>
      <c r="E215" s="2" t="str">
        <f>HYPERLINK("capsilon://?command=openfolder&amp;siteaddress=fidelity.emaiq-na2.net&amp;folderid=FX7E2175B6-FF02-A164-4422-22B39CE7EFE8","FX230127")</f>
        <v>FX230127</v>
      </c>
      <c r="F215" t="s">
        <v>19</v>
      </c>
      <c r="G215" t="s">
        <v>19</v>
      </c>
      <c r="H215" t="s">
        <v>90</v>
      </c>
      <c r="I215" t="s">
        <v>565</v>
      </c>
      <c r="J215">
        <v>56</v>
      </c>
      <c r="K215" t="s">
        <v>92</v>
      </c>
      <c r="L215" t="s">
        <v>93</v>
      </c>
      <c r="M215" t="s">
        <v>94</v>
      </c>
      <c r="N215">
        <v>2</v>
      </c>
      <c r="O215" s="1">
        <v>44953.457569444443</v>
      </c>
      <c r="P215" s="1">
        <v>44953.461400462962</v>
      </c>
      <c r="Q215">
        <v>179</v>
      </c>
      <c r="R215">
        <v>152</v>
      </c>
      <c r="S215" t="b">
        <v>0</v>
      </c>
      <c r="T215" t="s">
        <v>95</v>
      </c>
      <c r="U215" t="b">
        <v>1</v>
      </c>
      <c r="V215" t="s">
        <v>152</v>
      </c>
      <c r="W215" s="1">
        <v>44953.459976851853</v>
      </c>
      <c r="X215">
        <v>39</v>
      </c>
      <c r="Y215">
        <v>42</v>
      </c>
      <c r="Z215">
        <v>0</v>
      </c>
      <c r="AA215">
        <v>42</v>
      </c>
      <c r="AB215">
        <v>0</v>
      </c>
      <c r="AC215">
        <v>0</v>
      </c>
      <c r="AD215">
        <v>14</v>
      </c>
      <c r="AE215">
        <v>0</v>
      </c>
      <c r="AF215">
        <v>0</v>
      </c>
      <c r="AG215">
        <v>0</v>
      </c>
      <c r="AH215" t="s">
        <v>153</v>
      </c>
      <c r="AI215" s="1">
        <v>44953.461400462962</v>
      </c>
      <c r="AJ215">
        <v>113</v>
      </c>
      <c r="AK215">
        <v>1</v>
      </c>
      <c r="AL215">
        <v>0</v>
      </c>
      <c r="AM215">
        <v>1</v>
      </c>
      <c r="AN215">
        <v>0</v>
      </c>
      <c r="AO215">
        <v>1</v>
      </c>
      <c r="AP215">
        <v>13</v>
      </c>
      <c r="AQ215">
        <v>0</v>
      </c>
      <c r="AR215">
        <v>0</v>
      </c>
      <c r="AS215">
        <v>0</v>
      </c>
      <c r="AT215" t="s">
        <v>95</v>
      </c>
      <c r="AU215" t="s">
        <v>95</v>
      </c>
      <c r="AV215" t="s">
        <v>95</v>
      </c>
      <c r="AW215" t="s">
        <v>95</v>
      </c>
      <c r="AX215" t="s">
        <v>95</v>
      </c>
      <c r="AY215" t="s">
        <v>95</v>
      </c>
      <c r="AZ215" t="s">
        <v>95</v>
      </c>
      <c r="BA215" t="s">
        <v>95</v>
      </c>
      <c r="BB215" t="s">
        <v>95</v>
      </c>
      <c r="BC215" t="s">
        <v>95</v>
      </c>
      <c r="BD215" t="s">
        <v>95</v>
      </c>
      <c r="BE215" t="s">
        <v>95</v>
      </c>
      <c r="BF215" t="s">
        <v>554</v>
      </c>
      <c r="BG215">
        <v>5</v>
      </c>
      <c r="BH215" t="s">
        <v>99</v>
      </c>
    </row>
    <row r="216" spans="1:60">
      <c r="A216" t="s">
        <v>569</v>
      </c>
      <c r="B216" t="s">
        <v>87</v>
      </c>
      <c r="C216" t="s">
        <v>545</v>
      </c>
      <c r="D216" t="s">
        <v>89</v>
      </c>
      <c r="E216" s="2" t="str">
        <f>HYPERLINK("capsilon://?command=openfolder&amp;siteaddress=fidelity.emaiq-na2.net&amp;folderid=FX7E2175B6-FF02-A164-4422-22B39CE7EFE8","FX230127")</f>
        <v>FX230127</v>
      </c>
      <c r="F216" t="s">
        <v>19</v>
      </c>
      <c r="G216" t="s">
        <v>19</v>
      </c>
      <c r="H216" t="s">
        <v>90</v>
      </c>
      <c r="I216" t="s">
        <v>567</v>
      </c>
      <c r="J216">
        <v>148</v>
      </c>
      <c r="K216" t="s">
        <v>92</v>
      </c>
      <c r="L216" t="s">
        <v>93</v>
      </c>
      <c r="M216" t="s">
        <v>94</v>
      </c>
      <c r="N216">
        <v>2</v>
      </c>
      <c r="O216" s="1">
        <v>44953.458148148151</v>
      </c>
      <c r="P216" s="1">
        <v>44953.465185185189</v>
      </c>
      <c r="Q216">
        <v>166</v>
      </c>
      <c r="R216">
        <v>442</v>
      </c>
      <c r="S216" t="b">
        <v>0</v>
      </c>
      <c r="T216" t="s">
        <v>95</v>
      </c>
      <c r="U216" t="b">
        <v>1</v>
      </c>
      <c r="V216" t="s">
        <v>152</v>
      </c>
      <c r="W216" s="1">
        <v>44953.463043981479</v>
      </c>
      <c r="X216">
        <v>264</v>
      </c>
      <c r="Y216">
        <v>133</v>
      </c>
      <c r="Z216">
        <v>0</v>
      </c>
      <c r="AA216">
        <v>133</v>
      </c>
      <c r="AB216">
        <v>0</v>
      </c>
      <c r="AC216">
        <v>23</v>
      </c>
      <c r="AD216">
        <v>15</v>
      </c>
      <c r="AE216">
        <v>0</v>
      </c>
      <c r="AF216">
        <v>0</v>
      </c>
      <c r="AG216">
        <v>0</v>
      </c>
      <c r="AH216" t="s">
        <v>153</v>
      </c>
      <c r="AI216" s="1">
        <v>44953.465185185189</v>
      </c>
      <c r="AJ216">
        <v>178</v>
      </c>
      <c r="AK216">
        <v>1</v>
      </c>
      <c r="AL216">
        <v>0</v>
      </c>
      <c r="AM216">
        <v>1</v>
      </c>
      <c r="AN216">
        <v>0</v>
      </c>
      <c r="AO216">
        <v>1</v>
      </c>
      <c r="AP216">
        <v>14</v>
      </c>
      <c r="AQ216">
        <v>0</v>
      </c>
      <c r="AR216">
        <v>0</v>
      </c>
      <c r="AS216">
        <v>0</v>
      </c>
      <c r="AT216" t="s">
        <v>95</v>
      </c>
      <c r="AU216" t="s">
        <v>95</v>
      </c>
      <c r="AV216" t="s">
        <v>95</v>
      </c>
      <c r="AW216" t="s">
        <v>95</v>
      </c>
      <c r="AX216" t="s">
        <v>95</v>
      </c>
      <c r="AY216" t="s">
        <v>95</v>
      </c>
      <c r="AZ216" t="s">
        <v>95</v>
      </c>
      <c r="BA216" t="s">
        <v>95</v>
      </c>
      <c r="BB216" t="s">
        <v>95</v>
      </c>
      <c r="BC216" t="s">
        <v>95</v>
      </c>
      <c r="BD216" t="s">
        <v>95</v>
      </c>
      <c r="BE216" t="s">
        <v>95</v>
      </c>
      <c r="BF216" t="s">
        <v>554</v>
      </c>
      <c r="BG216">
        <v>10</v>
      </c>
      <c r="BH216" t="s">
        <v>99</v>
      </c>
    </row>
    <row r="217" spans="1:60">
      <c r="A217" t="s">
        <v>570</v>
      </c>
      <c r="B217" t="s">
        <v>87</v>
      </c>
      <c r="C217" t="s">
        <v>571</v>
      </c>
      <c r="D217" t="s">
        <v>89</v>
      </c>
      <c r="E217" s="2" t="str">
        <f>HYPERLINK("capsilon://?command=openfolder&amp;siteaddress=fidelity.emaiq-na2.net&amp;folderid=FX056EC374-77D4-48B5-A90E-63FBC1F4D89A","FX230159")</f>
        <v>FX230159</v>
      </c>
      <c r="F217" t="s">
        <v>19</v>
      </c>
      <c r="G217" t="s">
        <v>19</v>
      </c>
      <c r="H217" t="s">
        <v>90</v>
      </c>
      <c r="I217" t="s">
        <v>572</v>
      </c>
      <c r="J217">
        <v>28</v>
      </c>
      <c r="K217" t="s">
        <v>92</v>
      </c>
      <c r="L217" t="s">
        <v>93</v>
      </c>
      <c r="M217" t="s">
        <v>94</v>
      </c>
      <c r="N217">
        <v>2</v>
      </c>
      <c r="O217" s="1">
        <v>44953.529050925928</v>
      </c>
      <c r="P217" s="1">
        <v>44953.569166666668</v>
      </c>
      <c r="Q217">
        <v>3119</v>
      </c>
      <c r="R217">
        <v>347</v>
      </c>
      <c r="S217" t="b">
        <v>0</v>
      </c>
      <c r="T217" t="s">
        <v>95</v>
      </c>
      <c r="U217" t="b">
        <v>0</v>
      </c>
      <c r="V217" t="s">
        <v>256</v>
      </c>
      <c r="W217" s="1">
        <v>44953.545995370368</v>
      </c>
      <c r="X217">
        <v>277</v>
      </c>
      <c r="Y217">
        <v>21</v>
      </c>
      <c r="Z217">
        <v>0</v>
      </c>
      <c r="AA217">
        <v>21</v>
      </c>
      <c r="AB217">
        <v>0</v>
      </c>
      <c r="AC217">
        <v>15</v>
      </c>
      <c r="AD217">
        <v>7</v>
      </c>
      <c r="AE217">
        <v>0</v>
      </c>
      <c r="AF217">
        <v>0</v>
      </c>
      <c r="AG217">
        <v>0</v>
      </c>
      <c r="AH217" t="s">
        <v>103</v>
      </c>
      <c r="AI217" s="1">
        <v>44953.569166666668</v>
      </c>
      <c r="AJ217">
        <v>70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7</v>
      </c>
      <c r="AQ217">
        <v>0</v>
      </c>
      <c r="AR217">
        <v>0</v>
      </c>
      <c r="AS217">
        <v>0</v>
      </c>
      <c r="AT217" t="s">
        <v>95</v>
      </c>
      <c r="AU217" t="s">
        <v>95</v>
      </c>
      <c r="AV217" t="s">
        <v>95</v>
      </c>
      <c r="AW217" t="s">
        <v>95</v>
      </c>
      <c r="AX217" t="s">
        <v>95</v>
      </c>
      <c r="AY217" t="s">
        <v>95</v>
      </c>
      <c r="AZ217" t="s">
        <v>95</v>
      </c>
      <c r="BA217" t="s">
        <v>95</v>
      </c>
      <c r="BB217" t="s">
        <v>95</v>
      </c>
      <c r="BC217" t="s">
        <v>95</v>
      </c>
      <c r="BD217" t="s">
        <v>95</v>
      </c>
      <c r="BE217" t="s">
        <v>95</v>
      </c>
      <c r="BF217" t="s">
        <v>554</v>
      </c>
      <c r="BG217">
        <v>57</v>
      </c>
      <c r="BH217" t="s">
        <v>99</v>
      </c>
    </row>
    <row r="218" spans="1:60">
      <c r="A218" t="s">
        <v>573</v>
      </c>
      <c r="B218" t="s">
        <v>87</v>
      </c>
      <c r="C218" t="s">
        <v>571</v>
      </c>
      <c r="D218" t="s">
        <v>89</v>
      </c>
      <c r="E218" s="2" t="str">
        <f>HYPERLINK("capsilon://?command=openfolder&amp;siteaddress=fidelity.emaiq-na2.net&amp;folderid=FX056EC374-77D4-48B5-A90E-63FBC1F4D89A","FX230159")</f>
        <v>FX230159</v>
      </c>
      <c r="F218" t="s">
        <v>19</v>
      </c>
      <c r="G218" t="s">
        <v>19</v>
      </c>
      <c r="H218" t="s">
        <v>90</v>
      </c>
      <c r="I218" t="s">
        <v>574</v>
      </c>
      <c r="J218">
        <v>67</v>
      </c>
      <c r="K218" t="s">
        <v>92</v>
      </c>
      <c r="L218" t="s">
        <v>93</v>
      </c>
      <c r="M218" t="s">
        <v>94</v>
      </c>
      <c r="N218">
        <v>2</v>
      </c>
      <c r="O218" s="1">
        <v>44953.529282407406</v>
      </c>
      <c r="P218" s="1">
        <v>44953.569444444445</v>
      </c>
      <c r="Q218">
        <v>3224</v>
      </c>
      <c r="R218">
        <v>246</v>
      </c>
      <c r="S218" t="b">
        <v>0</v>
      </c>
      <c r="T218" t="s">
        <v>95</v>
      </c>
      <c r="U218" t="b">
        <v>0</v>
      </c>
      <c r="V218" t="s">
        <v>256</v>
      </c>
      <c r="W218" s="1">
        <v>44953.548576388886</v>
      </c>
      <c r="X218">
        <v>223</v>
      </c>
      <c r="Y218">
        <v>42</v>
      </c>
      <c r="Z218">
        <v>0</v>
      </c>
      <c r="AA218">
        <v>42</v>
      </c>
      <c r="AB218">
        <v>52</v>
      </c>
      <c r="AC218">
        <v>1</v>
      </c>
      <c r="AD218">
        <v>25</v>
      </c>
      <c r="AE218">
        <v>0</v>
      </c>
      <c r="AF218">
        <v>0</v>
      </c>
      <c r="AG218">
        <v>0</v>
      </c>
      <c r="AH218" t="s">
        <v>103</v>
      </c>
      <c r="AI218" s="1">
        <v>44953.569444444445</v>
      </c>
      <c r="AJ218">
        <v>23</v>
      </c>
      <c r="AK218">
        <v>0</v>
      </c>
      <c r="AL218">
        <v>0</v>
      </c>
      <c r="AM218">
        <v>0</v>
      </c>
      <c r="AN218">
        <v>104</v>
      </c>
      <c r="AO218">
        <v>0</v>
      </c>
      <c r="AP218">
        <v>25</v>
      </c>
      <c r="AQ218">
        <v>0</v>
      </c>
      <c r="AR218">
        <v>0</v>
      </c>
      <c r="AS218">
        <v>0</v>
      </c>
      <c r="AT218" t="s">
        <v>95</v>
      </c>
      <c r="AU218" t="s">
        <v>95</v>
      </c>
      <c r="AV218" t="s">
        <v>95</v>
      </c>
      <c r="AW218" t="s">
        <v>95</v>
      </c>
      <c r="AX218" t="s">
        <v>95</v>
      </c>
      <c r="AY218" t="s">
        <v>95</v>
      </c>
      <c r="AZ218" t="s">
        <v>95</v>
      </c>
      <c r="BA218" t="s">
        <v>95</v>
      </c>
      <c r="BB218" t="s">
        <v>95</v>
      </c>
      <c r="BC218" t="s">
        <v>95</v>
      </c>
      <c r="BD218" t="s">
        <v>95</v>
      </c>
      <c r="BE218" t="s">
        <v>95</v>
      </c>
      <c r="BF218" t="s">
        <v>554</v>
      </c>
      <c r="BG218">
        <v>57</v>
      </c>
      <c r="BH218" t="s">
        <v>99</v>
      </c>
    </row>
    <row r="219" spans="1:60">
      <c r="A219" t="s">
        <v>575</v>
      </c>
      <c r="B219" t="s">
        <v>87</v>
      </c>
      <c r="C219" t="s">
        <v>191</v>
      </c>
      <c r="D219" t="s">
        <v>89</v>
      </c>
      <c r="E219" s="2" t="str">
        <f>HYPERLINK("capsilon://?command=openfolder&amp;siteaddress=fidelity.emaiq-na2.net&amp;folderid=FX29C8B300-FCAA-3A5C-C39E-66FC5F3DE0AA","FX230115")</f>
        <v>FX230115</v>
      </c>
      <c r="F219" t="s">
        <v>19</v>
      </c>
      <c r="G219" t="s">
        <v>19</v>
      </c>
      <c r="H219" t="s">
        <v>90</v>
      </c>
      <c r="I219" t="s">
        <v>576</v>
      </c>
      <c r="J219">
        <v>0</v>
      </c>
      <c r="K219" t="s">
        <v>92</v>
      </c>
      <c r="L219" t="s">
        <v>93</v>
      </c>
      <c r="M219" t="s">
        <v>94</v>
      </c>
      <c r="N219">
        <v>2</v>
      </c>
      <c r="O219" s="1">
        <v>44953.5309375</v>
      </c>
      <c r="P219" s="1">
        <v>44953.569675925923</v>
      </c>
      <c r="Q219">
        <v>3306</v>
      </c>
      <c r="R219">
        <v>41</v>
      </c>
      <c r="S219" t="b">
        <v>0</v>
      </c>
      <c r="T219" t="s">
        <v>95</v>
      </c>
      <c r="U219" t="b">
        <v>0</v>
      </c>
      <c r="V219" t="s">
        <v>256</v>
      </c>
      <c r="W219" s="1">
        <v>44953.548842592594</v>
      </c>
      <c r="X219">
        <v>22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 t="s">
        <v>103</v>
      </c>
      <c r="AI219" s="1">
        <v>44953.569675925923</v>
      </c>
      <c r="AJ219">
        <v>19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 t="s">
        <v>95</v>
      </c>
      <c r="AU219" t="s">
        <v>95</v>
      </c>
      <c r="AV219" t="s">
        <v>95</v>
      </c>
      <c r="AW219" t="s">
        <v>95</v>
      </c>
      <c r="AX219" t="s">
        <v>95</v>
      </c>
      <c r="AY219" t="s">
        <v>95</v>
      </c>
      <c r="AZ219" t="s">
        <v>95</v>
      </c>
      <c r="BA219" t="s">
        <v>95</v>
      </c>
      <c r="BB219" t="s">
        <v>95</v>
      </c>
      <c r="BC219" t="s">
        <v>95</v>
      </c>
      <c r="BD219" t="s">
        <v>95</v>
      </c>
      <c r="BE219" t="s">
        <v>95</v>
      </c>
      <c r="BF219" t="s">
        <v>554</v>
      </c>
      <c r="BG219">
        <v>55</v>
      </c>
      <c r="BH219" t="s">
        <v>99</v>
      </c>
    </row>
    <row r="220" spans="1:60">
      <c r="A220" t="s">
        <v>577</v>
      </c>
      <c r="B220" t="s">
        <v>87</v>
      </c>
      <c r="C220" t="s">
        <v>330</v>
      </c>
      <c r="D220" t="s">
        <v>89</v>
      </c>
      <c r="E220" s="2" t="str">
        <f>HYPERLINK("capsilon://?command=openfolder&amp;siteaddress=fidelity.emaiq-na2.net&amp;folderid=FXB1B5FF20-54A1-4F00-5496-7E0E6100CEF9","FX221231")</f>
        <v>FX221231</v>
      </c>
      <c r="F220" t="s">
        <v>19</v>
      </c>
      <c r="G220" t="s">
        <v>19</v>
      </c>
      <c r="H220" t="s">
        <v>90</v>
      </c>
      <c r="I220" t="s">
        <v>578</v>
      </c>
      <c r="J220">
        <v>33</v>
      </c>
      <c r="K220" t="s">
        <v>92</v>
      </c>
      <c r="L220" t="s">
        <v>93</v>
      </c>
      <c r="M220" t="s">
        <v>94</v>
      </c>
      <c r="N220">
        <v>1</v>
      </c>
      <c r="O220" s="1">
        <v>44930.462152777778</v>
      </c>
      <c r="P220" s="1">
        <v>44930.501238425924</v>
      </c>
      <c r="Q220">
        <v>3248</v>
      </c>
      <c r="R220">
        <v>129</v>
      </c>
      <c r="S220" t="b">
        <v>0</v>
      </c>
      <c r="T220" t="s">
        <v>95</v>
      </c>
      <c r="U220" t="b">
        <v>0</v>
      </c>
      <c r="V220" t="s">
        <v>96</v>
      </c>
      <c r="W220" s="1">
        <v>44930.501238425924</v>
      </c>
      <c r="X220">
        <v>104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33</v>
      </c>
      <c r="AE220">
        <v>9</v>
      </c>
      <c r="AF220">
        <v>0</v>
      </c>
      <c r="AG220">
        <v>2</v>
      </c>
      <c r="AH220" t="s">
        <v>95</v>
      </c>
      <c r="AI220" t="s">
        <v>95</v>
      </c>
      <c r="AJ220" t="s">
        <v>95</v>
      </c>
      <c r="AK220" t="s">
        <v>95</v>
      </c>
      <c r="AL220" t="s">
        <v>95</v>
      </c>
      <c r="AM220" t="s">
        <v>95</v>
      </c>
      <c r="AN220" t="s">
        <v>95</v>
      </c>
      <c r="AO220" t="s">
        <v>95</v>
      </c>
      <c r="AP220" t="s">
        <v>95</v>
      </c>
      <c r="AQ220" t="s">
        <v>95</v>
      </c>
      <c r="AR220" t="s">
        <v>95</v>
      </c>
      <c r="AS220" t="s">
        <v>95</v>
      </c>
      <c r="AT220" t="s">
        <v>95</v>
      </c>
      <c r="AU220" t="s">
        <v>95</v>
      </c>
      <c r="AV220" t="s">
        <v>95</v>
      </c>
      <c r="AW220" t="s">
        <v>95</v>
      </c>
      <c r="AX220" t="s">
        <v>95</v>
      </c>
      <c r="AY220" t="s">
        <v>95</v>
      </c>
      <c r="AZ220" t="s">
        <v>95</v>
      </c>
      <c r="BA220" t="s">
        <v>95</v>
      </c>
      <c r="BB220" t="s">
        <v>95</v>
      </c>
      <c r="BC220" t="s">
        <v>95</v>
      </c>
      <c r="BD220" t="s">
        <v>95</v>
      </c>
      <c r="BE220" t="s">
        <v>95</v>
      </c>
      <c r="BF220" t="s">
        <v>374</v>
      </c>
      <c r="BG220">
        <v>56</v>
      </c>
      <c r="BH220" t="s">
        <v>99</v>
      </c>
    </row>
    <row r="221" spans="1:60">
      <c r="A221" t="s">
        <v>579</v>
      </c>
      <c r="B221" t="s">
        <v>87</v>
      </c>
      <c r="C221" t="s">
        <v>580</v>
      </c>
      <c r="D221" t="s">
        <v>89</v>
      </c>
      <c r="E221" s="2" t="str">
        <f>HYPERLINK("capsilon://?command=openfolder&amp;siteaddress=fidelity.emaiq-na2.net&amp;folderid=FX7DC162F1-03B7-A661-C4E2-4043D3F09171","FX230142")</f>
        <v>FX230142</v>
      </c>
      <c r="F221" t="s">
        <v>19</v>
      </c>
      <c r="G221" t="s">
        <v>19</v>
      </c>
      <c r="H221" t="s">
        <v>90</v>
      </c>
      <c r="I221" t="s">
        <v>581</v>
      </c>
      <c r="J221">
        <v>110</v>
      </c>
      <c r="K221" t="s">
        <v>92</v>
      </c>
      <c r="L221" t="s">
        <v>93</v>
      </c>
      <c r="M221" t="s">
        <v>94</v>
      </c>
      <c r="N221">
        <v>1</v>
      </c>
      <c r="O221" s="1">
        <v>44953.584837962961</v>
      </c>
      <c r="P221" s="1">
        <v>44953.587210648147</v>
      </c>
      <c r="Q221">
        <v>148</v>
      </c>
      <c r="R221">
        <v>57</v>
      </c>
      <c r="S221" t="b">
        <v>0</v>
      </c>
      <c r="T221" t="s">
        <v>95</v>
      </c>
      <c r="U221" t="b">
        <v>0</v>
      </c>
      <c r="V221" t="s">
        <v>478</v>
      </c>
      <c r="W221" s="1">
        <v>44953.587210648147</v>
      </c>
      <c r="X221">
        <v>57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110</v>
      </c>
      <c r="AE221">
        <v>105</v>
      </c>
      <c r="AF221">
        <v>0</v>
      </c>
      <c r="AG221">
        <v>2</v>
      </c>
      <c r="AH221" t="s">
        <v>95</v>
      </c>
      <c r="AI221" t="s">
        <v>95</v>
      </c>
      <c r="AJ221" t="s">
        <v>95</v>
      </c>
      <c r="AK221" t="s">
        <v>95</v>
      </c>
      <c r="AL221" t="s">
        <v>95</v>
      </c>
      <c r="AM221" t="s">
        <v>95</v>
      </c>
      <c r="AN221" t="s">
        <v>95</v>
      </c>
      <c r="AO221" t="s">
        <v>95</v>
      </c>
      <c r="AP221" t="s">
        <v>95</v>
      </c>
      <c r="AQ221" t="s">
        <v>95</v>
      </c>
      <c r="AR221" t="s">
        <v>95</v>
      </c>
      <c r="AS221" t="s">
        <v>95</v>
      </c>
      <c r="AT221" t="s">
        <v>95</v>
      </c>
      <c r="AU221" t="s">
        <v>95</v>
      </c>
      <c r="AV221" t="s">
        <v>95</v>
      </c>
      <c r="AW221" t="s">
        <v>95</v>
      </c>
      <c r="AX221" t="s">
        <v>95</v>
      </c>
      <c r="AY221" t="s">
        <v>95</v>
      </c>
      <c r="AZ221" t="s">
        <v>95</v>
      </c>
      <c r="BA221" t="s">
        <v>95</v>
      </c>
      <c r="BB221" t="s">
        <v>95</v>
      </c>
      <c r="BC221" t="s">
        <v>95</v>
      </c>
      <c r="BD221" t="s">
        <v>95</v>
      </c>
      <c r="BE221" t="s">
        <v>95</v>
      </c>
      <c r="BF221" t="s">
        <v>554</v>
      </c>
      <c r="BG221">
        <v>3</v>
      </c>
      <c r="BH221" t="s">
        <v>99</v>
      </c>
    </row>
    <row r="222" spans="1:60">
      <c r="A222" t="s">
        <v>582</v>
      </c>
      <c r="B222" t="s">
        <v>87</v>
      </c>
      <c r="C222" t="s">
        <v>580</v>
      </c>
      <c r="D222" t="s">
        <v>89</v>
      </c>
      <c r="E222" s="2" t="str">
        <f>HYPERLINK("capsilon://?command=openfolder&amp;siteaddress=fidelity.emaiq-na2.net&amp;folderid=FX7DC162F1-03B7-A661-C4E2-4043D3F09171","FX230142")</f>
        <v>FX230142</v>
      </c>
      <c r="F222" t="s">
        <v>19</v>
      </c>
      <c r="G222" t="s">
        <v>19</v>
      </c>
      <c r="H222" t="s">
        <v>90</v>
      </c>
      <c r="I222" t="s">
        <v>583</v>
      </c>
      <c r="J222">
        <v>28</v>
      </c>
      <c r="K222" t="s">
        <v>92</v>
      </c>
      <c r="L222" t="s">
        <v>93</v>
      </c>
      <c r="M222" t="s">
        <v>94</v>
      </c>
      <c r="N222">
        <v>1</v>
      </c>
      <c r="O222" s="1">
        <v>44953.585300925923</v>
      </c>
      <c r="P222" s="1">
        <v>44953.587719907409</v>
      </c>
      <c r="Q222">
        <v>166</v>
      </c>
      <c r="R222">
        <v>43</v>
      </c>
      <c r="S222" t="b">
        <v>0</v>
      </c>
      <c r="T222" t="s">
        <v>95</v>
      </c>
      <c r="U222" t="b">
        <v>0</v>
      </c>
      <c r="V222" t="s">
        <v>478</v>
      </c>
      <c r="W222" s="1">
        <v>44953.587719907409</v>
      </c>
      <c r="X222">
        <v>43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28</v>
      </c>
      <c r="AE222">
        <v>21</v>
      </c>
      <c r="AF222">
        <v>0</v>
      </c>
      <c r="AG222">
        <v>2</v>
      </c>
      <c r="AH222" t="s">
        <v>95</v>
      </c>
      <c r="AI222" t="s">
        <v>95</v>
      </c>
      <c r="AJ222" t="s">
        <v>95</v>
      </c>
      <c r="AK222" t="s">
        <v>95</v>
      </c>
      <c r="AL222" t="s">
        <v>95</v>
      </c>
      <c r="AM222" t="s">
        <v>95</v>
      </c>
      <c r="AN222" t="s">
        <v>95</v>
      </c>
      <c r="AO222" t="s">
        <v>95</v>
      </c>
      <c r="AP222" t="s">
        <v>95</v>
      </c>
      <c r="AQ222" t="s">
        <v>95</v>
      </c>
      <c r="AR222" t="s">
        <v>95</v>
      </c>
      <c r="AS222" t="s">
        <v>95</v>
      </c>
      <c r="AT222" t="s">
        <v>95</v>
      </c>
      <c r="AU222" t="s">
        <v>95</v>
      </c>
      <c r="AV222" t="s">
        <v>95</v>
      </c>
      <c r="AW222" t="s">
        <v>95</v>
      </c>
      <c r="AX222" t="s">
        <v>95</v>
      </c>
      <c r="AY222" t="s">
        <v>95</v>
      </c>
      <c r="AZ222" t="s">
        <v>95</v>
      </c>
      <c r="BA222" t="s">
        <v>95</v>
      </c>
      <c r="BB222" t="s">
        <v>95</v>
      </c>
      <c r="BC222" t="s">
        <v>95</v>
      </c>
      <c r="BD222" t="s">
        <v>95</v>
      </c>
      <c r="BE222" t="s">
        <v>95</v>
      </c>
      <c r="BF222" t="s">
        <v>554</v>
      </c>
      <c r="BG222">
        <v>3</v>
      </c>
      <c r="BH222" t="s">
        <v>99</v>
      </c>
    </row>
    <row r="223" spans="1:60">
      <c r="A223" t="s">
        <v>584</v>
      </c>
      <c r="B223" t="s">
        <v>87</v>
      </c>
      <c r="C223" t="s">
        <v>580</v>
      </c>
      <c r="D223" t="s">
        <v>89</v>
      </c>
      <c r="E223" s="2" t="str">
        <f>HYPERLINK("capsilon://?command=openfolder&amp;siteaddress=fidelity.emaiq-na2.net&amp;folderid=FX7DC162F1-03B7-A661-C4E2-4043D3F09171","FX230142")</f>
        <v>FX230142</v>
      </c>
      <c r="F223" t="s">
        <v>19</v>
      </c>
      <c r="G223" t="s">
        <v>19</v>
      </c>
      <c r="H223" t="s">
        <v>90</v>
      </c>
      <c r="I223" t="s">
        <v>581</v>
      </c>
      <c r="J223">
        <v>134</v>
      </c>
      <c r="K223" t="s">
        <v>92</v>
      </c>
      <c r="L223" t="s">
        <v>93</v>
      </c>
      <c r="M223" t="s">
        <v>94</v>
      </c>
      <c r="N223">
        <v>2</v>
      </c>
      <c r="O223" s="1">
        <v>44953.58834490741</v>
      </c>
      <c r="P223" s="1">
        <v>44953.642222222225</v>
      </c>
      <c r="Q223">
        <v>3724</v>
      </c>
      <c r="R223">
        <v>931</v>
      </c>
      <c r="S223" t="b">
        <v>0</v>
      </c>
      <c r="T223" t="s">
        <v>95</v>
      </c>
      <c r="U223" t="b">
        <v>1</v>
      </c>
      <c r="V223" t="s">
        <v>478</v>
      </c>
      <c r="W223" s="1">
        <v>44953.593275462961</v>
      </c>
      <c r="X223">
        <v>425</v>
      </c>
      <c r="Y223">
        <v>124</v>
      </c>
      <c r="Z223">
        <v>0</v>
      </c>
      <c r="AA223">
        <v>124</v>
      </c>
      <c r="AB223">
        <v>0</v>
      </c>
      <c r="AC223">
        <v>61</v>
      </c>
      <c r="AD223">
        <v>10</v>
      </c>
      <c r="AE223">
        <v>0</v>
      </c>
      <c r="AF223">
        <v>0</v>
      </c>
      <c r="AG223">
        <v>0</v>
      </c>
      <c r="AH223" t="s">
        <v>103</v>
      </c>
      <c r="AI223" s="1">
        <v>44953.642222222225</v>
      </c>
      <c r="AJ223">
        <v>506</v>
      </c>
      <c r="AK223">
        <v>2</v>
      </c>
      <c r="AL223">
        <v>0</v>
      </c>
      <c r="AM223">
        <v>2</v>
      </c>
      <c r="AN223">
        <v>0</v>
      </c>
      <c r="AO223">
        <v>2</v>
      </c>
      <c r="AP223">
        <v>8</v>
      </c>
      <c r="AQ223">
        <v>0</v>
      </c>
      <c r="AR223">
        <v>0</v>
      </c>
      <c r="AS223">
        <v>0</v>
      </c>
      <c r="AT223" t="s">
        <v>95</v>
      </c>
      <c r="AU223" t="s">
        <v>95</v>
      </c>
      <c r="AV223" t="s">
        <v>95</v>
      </c>
      <c r="AW223" t="s">
        <v>95</v>
      </c>
      <c r="AX223" t="s">
        <v>95</v>
      </c>
      <c r="AY223" t="s">
        <v>95</v>
      </c>
      <c r="AZ223" t="s">
        <v>95</v>
      </c>
      <c r="BA223" t="s">
        <v>95</v>
      </c>
      <c r="BB223" t="s">
        <v>95</v>
      </c>
      <c r="BC223" t="s">
        <v>95</v>
      </c>
      <c r="BD223" t="s">
        <v>95</v>
      </c>
      <c r="BE223" t="s">
        <v>95</v>
      </c>
      <c r="BF223" t="s">
        <v>554</v>
      </c>
      <c r="BG223">
        <v>77</v>
      </c>
      <c r="BH223" t="s">
        <v>99</v>
      </c>
    </row>
    <row r="224" spans="1:60">
      <c r="A224" t="s">
        <v>585</v>
      </c>
      <c r="B224" t="s">
        <v>87</v>
      </c>
      <c r="C224" t="s">
        <v>580</v>
      </c>
      <c r="D224" t="s">
        <v>89</v>
      </c>
      <c r="E224" s="2" t="str">
        <f>HYPERLINK("capsilon://?command=openfolder&amp;siteaddress=fidelity.emaiq-na2.net&amp;folderid=FX7DC162F1-03B7-A661-C4E2-4043D3F09171","FX230142")</f>
        <v>FX230142</v>
      </c>
      <c r="F224" t="s">
        <v>19</v>
      </c>
      <c r="G224" t="s">
        <v>19</v>
      </c>
      <c r="H224" t="s">
        <v>90</v>
      </c>
      <c r="I224" t="s">
        <v>583</v>
      </c>
      <c r="J224">
        <v>56</v>
      </c>
      <c r="K224" t="s">
        <v>92</v>
      </c>
      <c r="L224" t="s">
        <v>93</v>
      </c>
      <c r="M224" t="s">
        <v>94</v>
      </c>
      <c r="N224">
        <v>2</v>
      </c>
      <c r="O224" s="1">
        <v>44953.589039351849</v>
      </c>
      <c r="P224" s="1">
        <v>44953.643530092595</v>
      </c>
      <c r="Q224">
        <v>4535</v>
      </c>
      <c r="R224">
        <v>173</v>
      </c>
      <c r="S224" t="b">
        <v>0</v>
      </c>
      <c r="T224" t="s">
        <v>95</v>
      </c>
      <c r="U224" t="b">
        <v>1</v>
      </c>
      <c r="V224" t="s">
        <v>478</v>
      </c>
      <c r="W224" s="1">
        <v>44953.593993055554</v>
      </c>
      <c r="X224">
        <v>61</v>
      </c>
      <c r="Y224">
        <v>42</v>
      </c>
      <c r="Z224">
        <v>0</v>
      </c>
      <c r="AA224">
        <v>42</v>
      </c>
      <c r="AB224">
        <v>0</v>
      </c>
      <c r="AC224">
        <v>2</v>
      </c>
      <c r="AD224">
        <v>14</v>
      </c>
      <c r="AE224">
        <v>0</v>
      </c>
      <c r="AF224">
        <v>0</v>
      </c>
      <c r="AG224">
        <v>0</v>
      </c>
      <c r="AH224" t="s">
        <v>103</v>
      </c>
      <c r="AI224" s="1">
        <v>44953.643530092595</v>
      </c>
      <c r="AJ224">
        <v>112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14</v>
      </c>
      <c r="AQ224">
        <v>0</v>
      </c>
      <c r="AR224">
        <v>0</v>
      </c>
      <c r="AS224">
        <v>0</v>
      </c>
      <c r="AT224" t="s">
        <v>95</v>
      </c>
      <c r="AU224" t="s">
        <v>95</v>
      </c>
      <c r="AV224" t="s">
        <v>95</v>
      </c>
      <c r="AW224" t="s">
        <v>95</v>
      </c>
      <c r="AX224" t="s">
        <v>95</v>
      </c>
      <c r="AY224" t="s">
        <v>95</v>
      </c>
      <c r="AZ224" t="s">
        <v>95</v>
      </c>
      <c r="BA224" t="s">
        <v>95</v>
      </c>
      <c r="BB224" t="s">
        <v>95</v>
      </c>
      <c r="BC224" t="s">
        <v>95</v>
      </c>
      <c r="BD224" t="s">
        <v>95</v>
      </c>
      <c r="BE224" t="s">
        <v>95</v>
      </c>
      <c r="BF224" t="s">
        <v>554</v>
      </c>
      <c r="BG224">
        <v>78</v>
      </c>
      <c r="BH224" t="s">
        <v>99</v>
      </c>
    </row>
    <row r="225" spans="1:60">
      <c r="A225" t="s">
        <v>586</v>
      </c>
      <c r="B225" t="s">
        <v>87</v>
      </c>
      <c r="C225" t="s">
        <v>545</v>
      </c>
      <c r="D225" t="s">
        <v>89</v>
      </c>
      <c r="E225" s="2" t="str">
        <f>HYPERLINK("capsilon://?command=openfolder&amp;siteaddress=fidelity.emaiq-na2.net&amp;folderid=FX7E2175B6-FF02-A164-4422-22B39CE7EFE8","FX230127")</f>
        <v>FX230127</v>
      </c>
      <c r="F225" t="s">
        <v>19</v>
      </c>
      <c r="G225" t="s">
        <v>19</v>
      </c>
      <c r="H225" t="s">
        <v>90</v>
      </c>
      <c r="I225" t="s">
        <v>587</v>
      </c>
      <c r="J225">
        <v>44</v>
      </c>
      <c r="K225" t="s">
        <v>92</v>
      </c>
      <c r="L225" t="s">
        <v>93</v>
      </c>
      <c r="M225" t="s">
        <v>94</v>
      </c>
      <c r="N225">
        <v>1</v>
      </c>
      <c r="O225" s="1">
        <v>44953.610532407409</v>
      </c>
      <c r="P225" s="1">
        <v>44953.62091435185</v>
      </c>
      <c r="Q225">
        <v>676</v>
      </c>
      <c r="R225">
        <v>221</v>
      </c>
      <c r="S225" t="b">
        <v>0</v>
      </c>
      <c r="T225" t="s">
        <v>95</v>
      </c>
      <c r="U225" t="b">
        <v>0</v>
      </c>
      <c r="V225" t="s">
        <v>256</v>
      </c>
      <c r="W225" s="1">
        <v>44953.62091435185</v>
      </c>
      <c r="X225">
        <v>221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44</v>
      </c>
      <c r="AE225">
        <v>37</v>
      </c>
      <c r="AF225">
        <v>0</v>
      </c>
      <c r="AG225">
        <v>1</v>
      </c>
      <c r="AH225" t="s">
        <v>95</v>
      </c>
      <c r="AI225" t="s">
        <v>95</v>
      </c>
      <c r="AJ225" t="s">
        <v>95</v>
      </c>
      <c r="AK225" t="s">
        <v>95</v>
      </c>
      <c r="AL225" t="s">
        <v>95</v>
      </c>
      <c r="AM225" t="s">
        <v>95</v>
      </c>
      <c r="AN225" t="s">
        <v>95</v>
      </c>
      <c r="AO225" t="s">
        <v>95</v>
      </c>
      <c r="AP225" t="s">
        <v>95</v>
      </c>
      <c r="AQ225" t="s">
        <v>95</v>
      </c>
      <c r="AR225" t="s">
        <v>95</v>
      </c>
      <c r="AS225" t="s">
        <v>95</v>
      </c>
      <c r="AT225" t="s">
        <v>95</v>
      </c>
      <c r="AU225" t="s">
        <v>95</v>
      </c>
      <c r="AV225" t="s">
        <v>95</v>
      </c>
      <c r="AW225" t="s">
        <v>95</v>
      </c>
      <c r="AX225" t="s">
        <v>95</v>
      </c>
      <c r="AY225" t="s">
        <v>95</v>
      </c>
      <c r="AZ225" t="s">
        <v>95</v>
      </c>
      <c r="BA225" t="s">
        <v>95</v>
      </c>
      <c r="BB225" t="s">
        <v>95</v>
      </c>
      <c r="BC225" t="s">
        <v>95</v>
      </c>
      <c r="BD225" t="s">
        <v>95</v>
      </c>
      <c r="BE225" t="s">
        <v>95</v>
      </c>
      <c r="BF225" t="s">
        <v>554</v>
      </c>
      <c r="BG225">
        <v>14</v>
      </c>
      <c r="BH225" t="s">
        <v>99</v>
      </c>
    </row>
    <row r="226" spans="1:60">
      <c r="A226" t="s">
        <v>588</v>
      </c>
      <c r="B226" t="s">
        <v>87</v>
      </c>
      <c r="C226" t="s">
        <v>545</v>
      </c>
      <c r="D226" t="s">
        <v>89</v>
      </c>
      <c r="E226" s="2" t="str">
        <f>HYPERLINK("capsilon://?command=openfolder&amp;siteaddress=fidelity.emaiq-na2.net&amp;folderid=FX7E2175B6-FF02-A164-4422-22B39CE7EFE8","FX230127")</f>
        <v>FX230127</v>
      </c>
      <c r="F226" t="s">
        <v>19</v>
      </c>
      <c r="G226" t="s">
        <v>19</v>
      </c>
      <c r="H226" t="s">
        <v>90</v>
      </c>
      <c r="I226" t="s">
        <v>587</v>
      </c>
      <c r="J226">
        <v>67</v>
      </c>
      <c r="K226" t="s">
        <v>92</v>
      </c>
      <c r="L226" t="s">
        <v>93</v>
      </c>
      <c r="M226" t="s">
        <v>94</v>
      </c>
      <c r="N226">
        <v>2</v>
      </c>
      <c r="O226" s="1">
        <v>44953.622893518521</v>
      </c>
      <c r="P226" s="1">
        <v>44953.668796296297</v>
      </c>
      <c r="Q226">
        <v>3256</v>
      </c>
      <c r="R226">
        <v>710</v>
      </c>
      <c r="S226" t="b">
        <v>0</v>
      </c>
      <c r="T226" t="s">
        <v>95</v>
      </c>
      <c r="U226" t="b">
        <v>1</v>
      </c>
      <c r="V226" t="s">
        <v>256</v>
      </c>
      <c r="W226" s="1">
        <v>44953.65525462963</v>
      </c>
      <c r="X226">
        <v>453</v>
      </c>
      <c r="Y226">
        <v>52</v>
      </c>
      <c r="Z226">
        <v>0</v>
      </c>
      <c r="AA226">
        <v>52</v>
      </c>
      <c r="AB226">
        <v>0</v>
      </c>
      <c r="AC226">
        <v>11</v>
      </c>
      <c r="AD226">
        <v>15</v>
      </c>
      <c r="AE226">
        <v>0</v>
      </c>
      <c r="AF226">
        <v>0</v>
      </c>
      <c r="AG226">
        <v>0</v>
      </c>
      <c r="AH226" t="s">
        <v>103</v>
      </c>
      <c r="AI226" s="1">
        <v>44953.668796296297</v>
      </c>
      <c r="AJ226">
        <v>257</v>
      </c>
      <c r="AK226">
        <v>1</v>
      </c>
      <c r="AL226">
        <v>0</v>
      </c>
      <c r="AM226">
        <v>1</v>
      </c>
      <c r="AN226">
        <v>0</v>
      </c>
      <c r="AO226">
        <v>1</v>
      </c>
      <c r="AP226">
        <v>14</v>
      </c>
      <c r="AQ226">
        <v>0</v>
      </c>
      <c r="AR226">
        <v>0</v>
      </c>
      <c r="AS226">
        <v>0</v>
      </c>
      <c r="AT226" t="s">
        <v>95</v>
      </c>
      <c r="AU226" t="s">
        <v>95</v>
      </c>
      <c r="AV226" t="s">
        <v>95</v>
      </c>
      <c r="AW226" t="s">
        <v>95</v>
      </c>
      <c r="AX226" t="s">
        <v>95</v>
      </c>
      <c r="AY226" t="s">
        <v>95</v>
      </c>
      <c r="AZ226" t="s">
        <v>95</v>
      </c>
      <c r="BA226" t="s">
        <v>95</v>
      </c>
      <c r="BB226" t="s">
        <v>95</v>
      </c>
      <c r="BC226" t="s">
        <v>95</v>
      </c>
      <c r="BD226" t="s">
        <v>95</v>
      </c>
      <c r="BE226" t="s">
        <v>95</v>
      </c>
      <c r="BF226" t="s">
        <v>554</v>
      </c>
      <c r="BG226">
        <v>66</v>
      </c>
      <c r="BH226" t="s">
        <v>99</v>
      </c>
    </row>
    <row r="227" spans="1:60">
      <c r="A227" t="s">
        <v>589</v>
      </c>
      <c r="B227" t="s">
        <v>87</v>
      </c>
      <c r="C227" t="s">
        <v>590</v>
      </c>
      <c r="D227" t="s">
        <v>89</v>
      </c>
      <c r="E227" s="2" t="str">
        <f>HYPERLINK("capsilon://?command=openfolder&amp;siteaddress=fidelity.emaiq-na2.net&amp;folderid=FXD03158C0-AAA9-F0AC-9378-3151F825CBBA","FX230149")</f>
        <v>FX230149</v>
      </c>
      <c r="F227" t="s">
        <v>19</v>
      </c>
      <c r="G227" t="s">
        <v>19</v>
      </c>
      <c r="H227" t="s">
        <v>90</v>
      </c>
      <c r="I227" t="s">
        <v>591</v>
      </c>
      <c r="J227">
        <v>231</v>
      </c>
      <c r="K227" t="s">
        <v>92</v>
      </c>
      <c r="L227" t="s">
        <v>93</v>
      </c>
      <c r="M227" t="s">
        <v>94</v>
      </c>
      <c r="N227">
        <v>1</v>
      </c>
      <c r="O227" s="1">
        <v>44953.670289351852</v>
      </c>
      <c r="P227" s="1">
        <v>44953.704710648148</v>
      </c>
      <c r="Q227">
        <v>2938</v>
      </c>
      <c r="R227">
        <v>36</v>
      </c>
      <c r="S227" t="b">
        <v>0</v>
      </c>
      <c r="T227" t="s">
        <v>95</v>
      </c>
      <c r="U227" t="b">
        <v>0</v>
      </c>
      <c r="V227" t="s">
        <v>256</v>
      </c>
      <c r="W227" s="1">
        <v>44953.704710648148</v>
      </c>
      <c r="X227">
        <v>36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231</v>
      </c>
      <c r="AE227">
        <v>226</v>
      </c>
      <c r="AF227">
        <v>0</v>
      </c>
      <c r="AG227">
        <v>4</v>
      </c>
      <c r="AH227" t="s">
        <v>95</v>
      </c>
      <c r="AI227" t="s">
        <v>95</v>
      </c>
      <c r="AJ227" t="s">
        <v>95</v>
      </c>
      <c r="AK227" t="s">
        <v>95</v>
      </c>
      <c r="AL227" t="s">
        <v>95</v>
      </c>
      <c r="AM227" t="s">
        <v>95</v>
      </c>
      <c r="AN227" t="s">
        <v>95</v>
      </c>
      <c r="AO227" t="s">
        <v>95</v>
      </c>
      <c r="AP227" t="s">
        <v>95</v>
      </c>
      <c r="AQ227" t="s">
        <v>95</v>
      </c>
      <c r="AR227" t="s">
        <v>95</v>
      </c>
      <c r="AS227" t="s">
        <v>95</v>
      </c>
      <c r="AT227" t="s">
        <v>95</v>
      </c>
      <c r="AU227" t="s">
        <v>95</v>
      </c>
      <c r="AV227" t="s">
        <v>95</v>
      </c>
      <c r="AW227" t="s">
        <v>95</v>
      </c>
      <c r="AX227" t="s">
        <v>95</v>
      </c>
      <c r="AY227" t="s">
        <v>95</v>
      </c>
      <c r="AZ227" t="s">
        <v>95</v>
      </c>
      <c r="BA227" t="s">
        <v>95</v>
      </c>
      <c r="BB227" t="s">
        <v>95</v>
      </c>
      <c r="BC227" t="s">
        <v>95</v>
      </c>
      <c r="BD227" t="s">
        <v>95</v>
      </c>
      <c r="BE227" t="s">
        <v>95</v>
      </c>
      <c r="BF227" t="s">
        <v>554</v>
      </c>
      <c r="BG227">
        <v>49</v>
      </c>
      <c r="BH227" t="s">
        <v>99</v>
      </c>
    </row>
    <row r="228" spans="1:60">
      <c r="A228" t="s">
        <v>592</v>
      </c>
      <c r="B228" t="s">
        <v>87</v>
      </c>
      <c r="C228" t="s">
        <v>590</v>
      </c>
      <c r="D228" t="s">
        <v>89</v>
      </c>
      <c r="E228" s="2" t="str">
        <f>HYPERLINK("capsilon://?command=openfolder&amp;siteaddress=fidelity.emaiq-na2.net&amp;folderid=FXD03158C0-AAA9-F0AC-9378-3151F825CBBA","FX230149")</f>
        <v>FX230149</v>
      </c>
      <c r="F228" t="s">
        <v>19</v>
      </c>
      <c r="G228" t="s">
        <v>19</v>
      </c>
      <c r="H228" t="s">
        <v>90</v>
      </c>
      <c r="I228" t="s">
        <v>593</v>
      </c>
      <c r="J228">
        <v>28</v>
      </c>
      <c r="K228" t="s">
        <v>92</v>
      </c>
      <c r="L228" t="s">
        <v>93</v>
      </c>
      <c r="M228" t="s">
        <v>94</v>
      </c>
      <c r="N228">
        <v>1</v>
      </c>
      <c r="O228" s="1">
        <v>44953.670335648145</v>
      </c>
      <c r="P228" s="1">
        <v>44953.705069444448</v>
      </c>
      <c r="Q228">
        <v>2971</v>
      </c>
      <c r="R228">
        <v>30</v>
      </c>
      <c r="S228" t="b">
        <v>0</v>
      </c>
      <c r="T228" t="s">
        <v>95</v>
      </c>
      <c r="U228" t="b">
        <v>0</v>
      </c>
      <c r="V228" t="s">
        <v>256</v>
      </c>
      <c r="W228" s="1">
        <v>44953.705069444448</v>
      </c>
      <c r="X228">
        <v>30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28</v>
      </c>
      <c r="AE228">
        <v>21</v>
      </c>
      <c r="AF228">
        <v>0</v>
      </c>
      <c r="AG228">
        <v>2</v>
      </c>
      <c r="AH228" t="s">
        <v>95</v>
      </c>
      <c r="AI228" t="s">
        <v>95</v>
      </c>
      <c r="AJ228" t="s">
        <v>95</v>
      </c>
      <c r="AK228" t="s">
        <v>95</v>
      </c>
      <c r="AL228" t="s">
        <v>95</v>
      </c>
      <c r="AM228" t="s">
        <v>95</v>
      </c>
      <c r="AN228" t="s">
        <v>95</v>
      </c>
      <c r="AO228" t="s">
        <v>95</v>
      </c>
      <c r="AP228" t="s">
        <v>95</v>
      </c>
      <c r="AQ228" t="s">
        <v>95</v>
      </c>
      <c r="AR228" t="s">
        <v>95</v>
      </c>
      <c r="AS228" t="s">
        <v>95</v>
      </c>
      <c r="AT228" t="s">
        <v>95</v>
      </c>
      <c r="AU228" t="s">
        <v>95</v>
      </c>
      <c r="AV228" t="s">
        <v>95</v>
      </c>
      <c r="AW228" t="s">
        <v>95</v>
      </c>
      <c r="AX228" t="s">
        <v>95</v>
      </c>
      <c r="AY228" t="s">
        <v>95</v>
      </c>
      <c r="AZ228" t="s">
        <v>95</v>
      </c>
      <c r="BA228" t="s">
        <v>95</v>
      </c>
      <c r="BB228" t="s">
        <v>95</v>
      </c>
      <c r="BC228" t="s">
        <v>95</v>
      </c>
      <c r="BD228" t="s">
        <v>95</v>
      </c>
      <c r="BE228" t="s">
        <v>95</v>
      </c>
      <c r="BF228" t="s">
        <v>554</v>
      </c>
      <c r="BG228">
        <v>50</v>
      </c>
      <c r="BH228" t="s">
        <v>99</v>
      </c>
    </row>
    <row r="229" spans="1:60">
      <c r="A229" t="s">
        <v>594</v>
      </c>
      <c r="B229" t="s">
        <v>87</v>
      </c>
      <c r="C229" t="s">
        <v>590</v>
      </c>
      <c r="D229" t="s">
        <v>89</v>
      </c>
      <c r="E229" s="2" t="str">
        <f>HYPERLINK("capsilon://?command=openfolder&amp;siteaddress=fidelity.emaiq-na2.net&amp;folderid=FXD03158C0-AAA9-F0AC-9378-3151F825CBBA","FX230149")</f>
        <v>FX230149</v>
      </c>
      <c r="F229" t="s">
        <v>19</v>
      </c>
      <c r="G229" t="s">
        <v>19</v>
      </c>
      <c r="H229" t="s">
        <v>90</v>
      </c>
      <c r="I229" t="s">
        <v>591</v>
      </c>
      <c r="J229">
        <v>303</v>
      </c>
      <c r="K229" t="s">
        <v>92</v>
      </c>
      <c r="L229" t="s">
        <v>93</v>
      </c>
      <c r="M229" t="s">
        <v>94</v>
      </c>
      <c r="N229">
        <v>2</v>
      </c>
      <c r="O229" s="1">
        <v>44953.705694444441</v>
      </c>
      <c r="P229" s="1">
        <v>44953.726030092592</v>
      </c>
      <c r="Q229">
        <v>1115</v>
      </c>
      <c r="R229">
        <v>642</v>
      </c>
      <c r="S229" t="b">
        <v>0</v>
      </c>
      <c r="T229" t="s">
        <v>95</v>
      </c>
      <c r="U229" t="b">
        <v>1</v>
      </c>
      <c r="V229" t="s">
        <v>256</v>
      </c>
      <c r="W229" s="1">
        <v>44953.723321759258</v>
      </c>
      <c r="X229">
        <v>591</v>
      </c>
      <c r="Y229">
        <v>10</v>
      </c>
      <c r="Z229">
        <v>0</v>
      </c>
      <c r="AA229">
        <v>10</v>
      </c>
      <c r="AB229">
        <v>283</v>
      </c>
      <c r="AC229">
        <v>2</v>
      </c>
      <c r="AD229">
        <v>293</v>
      </c>
      <c r="AE229">
        <v>0</v>
      </c>
      <c r="AF229">
        <v>0</v>
      </c>
      <c r="AG229">
        <v>0</v>
      </c>
      <c r="AH229" t="s">
        <v>103</v>
      </c>
      <c r="AI229" s="1">
        <v>44953.726030092592</v>
      </c>
      <c r="AJ229">
        <v>51</v>
      </c>
      <c r="AK229">
        <v>0</v>
      </c>
      <c r="AL229">
        <v>0</v>
      </c>
      <c r="AM229">
        <v>0</v>
      </c>
      <c r="AN229">
        <v>566</v>
      </c>
      <c r="AO229">
        <v>0</v>
      </c>
      <c r="AP229">
        <v>293</v>
      </c>
      <c r="AQ229">
        <v>0</v>
      </c>
      <c r="AR229">
        <v>0</v>
      </c>
      <c r="AS229">
        <v>0</v>
      </c>
      <c r="AT229" t="s">
        <v>95</v>
      </c>
      <c r="AU229" t="s">
        <v>95</v>
      </c>
      <c r="AV229" t="s">
        <v>95</v>
      </c>
      <c r="AW229" t="s">
        <v>95</v>
      </c>
      <c r="AX229" t="s">
        <v>95</v>
      </c>
      <c r="AY229" t="s">
        <v>95</v>
      </c>
      <c r="AZ229" t="s">
        <v>95</v>
      </c>
      <c r="BA229" t="s">
        <v>95</v>
      </c>
      <c r="BB229" t="s">
        <v>95</v>
      </c>
      <c r="BC229" t="s">
        <v>95</v>
      </c>
      <c r="BD229" t="s">
        <v>95</v>
      </c>
      <c r="BE229" t="s">
        <v>95</v>
      </c>
      <c r="BF229" t="s">
        <v>554</v>
      </c>
      <c r="BG229">
        <v>29</v>
      </c>
      <c r="BH229" t="s">
        <v>99</v>
      </c>
    </row>
    <row r="230" spans="1:60">
      <c r="A230" t="s">
        <v>595</v>
      </c>
      <c r="B230" t="s">
        <v>87</v>
      </c>
      <c r="C230" t="s">
        <v>590</v>
      </c>
      <c r="D230" t="s">
        <v>89</v>
      </c>
      <c r="E230" s="2" t="str">
        <f>HYPERLINK("capsilon://?command=openfolder&amp;siteaddress=fidelity.emaiq-na2.net&amp;folderid=FXD03158C0-AAA9-F0AC-9378-3151F825CBBA","FX230149")</f>
        <v>FX230149</v>
      </c>
      <c r="F230" t="s">
        <v>19</v>
      </c>
      <c r="G230" t="s">
        <v>19</v>
      </c>
      <c r="H230" t="s">
        <v>90</v>
      </c>
      <c r="I230" t="s">
        <v>593</v>
      </c>
      <c r="J230">
        <v>56</v>
      </c>
      <c r="K230" t="s">
        <v>92</v>
      </c>
      <c r="L230" t="s">
        <v>93</v>
      </c>
      <c r="M230" t="s">
        <v>94</v>
      </c>
      <c r="N230">
        <v>2</v>
      </c>
      <c r="O230" s="1">
        <v>44953.70590277778</v>
      </c>
      <c r="P230" s="1">
        <v>44953.727430555555</v>
      </c>
      <c r="Q230">
        <v>1628</v>
      </c>
      <c r="R230">
        <v>232</v>
      </c>
      <c r="S230" t="b">
        <v>0</v>
      </c>
      <c r="T230" t="s">
        <v>95</v>
      </c>
      <c r="U230" t="b">
        <v>1</v>
      </c>
      <c r="V230" t="s">
        <v>256</v>
      </c>
      <c r="W230" s="1">
        <v>44953.724629629629</v>
      </c>
      <c r="X230">
        <v>112</v>
      </c>
      <c r="Y230">
        <v>42</v>
      </c>
      <c r="Z230">
        <v>0</v>
      </c>
      <c r="AA230">
        <v>42</v>
      </c>
      <c r="AB230">
        <v>0</v>
      </c>
      <c r="AC230">
        <v>2</v>
      </c>
      <c r="AD230">
        <v>14</v>
      </c>
      <c r="AE230">
        <v>0</v>
      </c>
      <c r="AF230">
        <v>0</v>
      </c>
      <c r="AG230">
        <v>0</v>
      </c>
      <c r="AH230" t="s">
        <v>103</v>
      </c>
      <c r="AI230" s="1">
        <v>44953.727430555555</v>
      </c>
      <c r="AJ230">
        <v>120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14</v>
      </c>
      <c r="AQ230">
        <v>0</v>
      </c>
      <c r="AR230">
        <v>0</v>
      </c>
      <c r="AS230">
        <v>0</v>
      </c>
      <c r="AT230" t="s">
        <v>95</v>
      </c>
      <c r="AU230" t="s">
        <v>95</v>
      </c>
      <c r="AV230" t="s">
        <v>95</v>
      </c>
      <c r="AW230" t="s">
        <v>95</v>
      </c>
      <c r="AX230" t="s">
        <v>95</v>
      </c>
      <c r="AY230" t="s">
        <v>95</v>
      </c>
      <c r="AZ230" t="s">
        <v>95</v>
      </c>
      <c r="BA230" t="s">
        <v>95</v>
      </c>
      <c r="BB230" t="s">
        <v>95</v>
      </c>
      <c r="BC230" t="s">
        <v>95</v>
      </c>
      <c r="BD230" t="s">
        <v>95</v>
      </c>
      <c r="BE230" t="s">
        <v>95</v>
      </c>
      <c r="BF230" t="s">
        <v>554</v>
      </c>
      <c r="BG230">
        <v>31</v>
      </c>
      <c r="BH230" t="s">
        <v>99</v>
      </c>
    </row>
    <row r="231" spans="1:60">
      <c r="A231" t="s">
        <v>596</v>
      </c>
      <c r="B231" t="s">
        <v>87</v>
      </c>
      <c r="C231" t="s">
        <v>330</v>
      </c>
      <c r="D231" t="s">
        <v>89</v>
      </c>
      <c r="E231" s="2" t="str">
        <f>HYPERLINK("capsilon://?command=openfolder&amp;siteaddress=fidelity.emaiq-na2.net&amp;folderid=FXB1B5FF20-54A1-4F00-5496-7E0E6100CEF9","FX221231")</f>
        <v>FX221231</v>
      </c>
      <c r="F231" t="s">
        <v>19</v>
      </c>
      <c r="G231" t="s">
        <v>19</v>
      </c>
      <c r="H231" t="s">
        <v>90</v>
      </c>
      <c r="I231" t="s">
        <v>597</v>
      </c>
      <c r="J231">
        <v>21</v>
      </c>
      <c r="K231" t="s">
        <v>92</v>
      </c>
      <c r="L231" t="s">
        <v>93</v>
      </c>
      <c r="M231" t="s">
        <v>94</v>
      </c>
      <c r="N231">
        <v>2</v>
      </c>
      <c r="O231" s="1">
        <v>44930.462268518517</v>
      </c>
      <c r="P231" s="1">
        <v>44930.526516203703</v>
      </c>
      <c r="Q231">
        <v>5407</v>
      </c>
      <c r="R231">
        <v>144</v>
      </c>
      <c r="S231" t="b">
        <v>0</v>
      </c>
      <c r="T231" t="s">
        <v>95</v>
      </c>
      <c r="U231" t="b">
        <v>0</v>
      </c>
      <c r="V231" t="s">
        <v>96</v>
      </c>
      <c r="W231" s="1">
        <v>44930.502604166664</v>
      </c>
      <c r="X231">
        <v>117</v>
      </c>
      <c r="Y231">
        <v>0</v>
      </c>
      <c r="Z231">
        <v>0</v>
      </c>
      <c r="AA231">
        <v>0</v>
      </c>
      <c r="AB231">
        <v>9</v>
      </c>
      <c r="AC231">
        <v>0</v>
      </c>
      <c r="AD231">
        <v>21</v>
      </c>
      <c r="AE231">
        <v>0</v>
      </c>
      <c r="AF231">
        <v>0</v>
      </c>
      <c r="AG231">
        <v>0</v>
      </c>
      <c r="AH231" t="s">
        <v>103</v>
      </c>
      <c r="AI231" s="1">
        <v>44930.526516203703</v>
      </c>
      <c r="AJ231">
        <v>27</v>
      </c>
      <c r="AK231">
        <v>0</v>
      </c>
      <c r="AL231">
        <v>0</v>
      </c>
      <c r="AM231">
        <v>0</v>
      </c>
      <c r="AN231">
        <v>9</v>
      </c>
      <c r="AO231">
        <v>0</v>
      </c>
      <c r="AP231">
        <v>21</v>
      </c>
      <c r="AQ231">
        <v>0</v>
      </c>
      <c r="AR231">
        <v>0</v>
      </c>
      <c r="AS231">
        <v>0</v>
      </c>
      <c r="AT231" t="s">
        <v>95</v>
      </c>
      <c r="AU231" t="s">
        <v>95</v>
      </c>
      <c r="AV231" t="s">
        <v>95</v>
      </c>
      <c r="AW231" t="s">
        <v>95</v>
      </c>
      <c r="AX231" t="s">
        <v>95</v>
      </c>
      <c r="AY231" t="s">
        <v>95</v>
      </c>
      <c r="AZ231" t="s">
        <v>95</v>
      </c>
      <c r="BA231" t="s">
        <v>95</v>
      </c>
      <c r="BB231" t="s">
        <v>95</v>
      </c>
      <c r="BC231" t="s">
        <v>95</v>
      </c>
      <c r="BD231" t="s">
        <v>95</v>
      </c>
      <c r="BE231" t="s">
        <v>95</v>
      </c>
      <c r="BF231" t="s">
        <v>374</v>
      </c>
      <c r="BG231">
        <v>92</v>
      </c>
      <c r="BH231" t="s">
        <v>99</v>
      </c>
    </row>
    <row r="232" spans="1:60">
      <c r="A232" t="s">
        <v>598</v>
      </c>
      <c r="B232" t="s">
        <v>87</v>
      </c>
      <c r="C232" t="s">
        <v>580</v>
      </c>
      <c r="D232" t="s">
        <v>89</v>
      </c>
      <c r="E232" s="2" t="str">
        <f>HYPERLINK("capsilon://?command=openfolder&amp;siteaddress=fidelity.emaiq-na2.net&amp;folderid=FX7DC162F1-03B7-A661-C4E2-4043D3F09171","FX230142")</f>
        <v>FX230142</v>
      </c>
      <c r="F232" t="s">
        <v>19</v>
      </c>
      <c r="G232" t="s">
        <v>19</v>
      </c>
      <c r="H232" t="s">
        <v>90</v>
      </c>
      <c r="I232" t="s">
        <v>599</v>
      </c>
      <c r="J232">
        <v>28</v>
      </c>
      <c r="K232" t="s">
        <v>92</v>
      </c>
      <c r="L232" t="s">
        <v>93</v>
      </c>
      <c r="M232" t="s">
        <v>94</v>
      </c>
      <c r="N232">
        <v>2</v>
      </c>
      <c r="O232" s="1">
        <v>44953.708807870367</v>
      </c>
      <c r="P232" s="1">
        <v>44953.728101851855</v>
      </c>
      <c r="Q232">
        <v>1581</v>
      </c>
      <c r="R232">
        <v>86</v>
      </c>
      <c r="S232" t="b">
        <v>0</v>
      </c>
      <c r="T232" t="s">
        <v>95</v>
      </c>
      <c r="U232" t="b">
        <v>0</v>
      </c>
      <c r="V232" t="s">
        <v>256</v>
      </c>
      <c r="W232" s="1">
        <v>44953.724976851852</v>
      </c>
      <c r="X232">
        <v>29</v>
      </c>
      <c r="Y232">
        <v>0</v>
      </c>
      <c r="Z232">
        <v>0</v>
      </c>
      <c r="AA232">
        <v>0</v>
      </c>
      <c r="AB232">
        <v>21</v>
      </c>
      <c r="AC232">
        <v>0</v>
      </c>
      <c r="AD232">
        <v>28</v>
      </c>
      <c r="AE232">
        <v>0</v>
      </c>
      <c r="AF232">
        <v>0</v>
      </c>
      <c r="AG232">
        <v>0</v>
      </c>
      <c r="AH232" t="s">
        <v>103</v>
      </c>
      <c r="AI232" s="1">
        <v>44953.728101851855</v>
      </c>
      <c r="AJ232">
        <v>57</v>
      </c>
      <c r="AK232">
        <v>0</v>
      </c>
      <c r="AL232">
        <v>0</v>
      </c>
      <c r="AM232">
        <v>0</v>
      </c>
      <c r="AN232">
        <v>21</v>
      </c>
      <c r="AO232">
        <v>0</v>
      </c>
      <c r="AP232">
        <v>28</v>
      </c>
      <c r="AQ232">
        <v>0</v>
      </c>
      <c r="AR232">
        <v>0</v>
      </c>
      <c r="AS232">
        <v>0</v>
      </c>
      <c r="AT232" t="s">
        <v>95</v>
      </c>
      <c r="AU232" t="s">
        <v>95</v>
      </c>
      <c r="AV232" t="s">
        <v>95</v>
      </c>
      <c r="AW232" t="s">
        <v>95</v>
      </c>
      <c r="AX232" t="s">
        <v>95</v>
      </c>
      <c r="AY232" t="s">
        <v>95</v>
      </c>
      <c r="AZ232" t="s">
        <v>95</v>
      </c>
      <c r="BA232" t="s">
        <v>95</v>
      </c>
      <c r="BB232" t="s">
        <v>95</v>
      </c>
      <c r="BC232" t="s">
        <v>95</v>
      </c>
      <c r="BD232" t="s">
        <v>95</v>
      </c>
      <c r="BE232" t="s">
        <v>95</v>
      </c>
      <c r="BF232" t="s">
        <v>554</v>
      </c>
      <c r="BG232">
        <v>27</v>
      </c>
      <c r="BH232" t="s">
        <v>99</v>
      </c>
    </row>
    <row r="233" spans="1:60">
      <c r="A233" t="s">
        <v>600</v>
      </c>
      <c r="B233" t="s">
        <v>87</v>
      </c>
      <c r="C233" t="s">
        <v>510</v>
      </c>
      <c r="D233" t="s">
        <v>89</v>
      </c>
      <c r="E233" s="2" t="str">
        <f>HYPERLINK("capsilon://?command=openfolder&amp;siteaddress=fidelity.emaiq-na2.net&amp;folderid=FX75E2FCB6-B9EE-88A2-4EC3-C3E8388543B4","FX230151")</f>
        <v>FX230151</v>
      </c>
      <c r="F233" t="s">
        <v>19</v>
      </c>
      <c r="G233" t="s">
        <v>19</v>
      </c>
      <c r="H233" t="s">
        <v>90</v>
      </c>
      <c r="I233" t="s">
        <v>601</v>
      </c>
      <c r="J233">
        <v>67</v>
      </c>
      <c r="K233" t="s">
        <v>92</v>
      </c>
      <c r="L233" t="s">
        <v>93</v>
      </c>
      <c r="M233" t="s">
        <v>94</v>
      </c>
      <c r="N233">
        <v>2</v>
      </c>
      <c r="O233" s="1">
        <v>44956.44636574074</v>
      </c>
      <c r="P233" s="1">
        <v>44956.462430555555</v>
      </c>
      <c r="Q233">
        <v>1132</v>
      </c>
      <c r="R233">
        <v>256</v>
      </c>
      <c r="S233" t="b">
        <v>0</v>
      </c>
      <c r="T233" t="s">
        <v>95</v>
      </c>
      <c r="U233" t="b">
        <v>0</v>
      </c>
      <c r="V233" t="s">
        <v>152</v>
      </c>
      <c r="W233" s="1">
        <v>44956.45039351852</v>
      </c>
      <c r="X233">
        <v>101</v>
      </c>
      <c r="Y233">
        <v>52</v>
      </c>
      <c r="Z233">
        <v>0</v>
      </c>
      <c r="AA233">
        <v>52</v>
      </c>
      <c r="AB233">
        <v>0</v>
      </c>
      <c r="AC233">
        <v>6</v>
      </c>
      <c r="AD233">
        <v>15</v>
      </c>
      <c r="AE233">
        <v>0</v>
      </c>
      <c r="AF233">
        <v>0</v>
      </c>
      <c r="AG233">
        <v>0</v>
      </c>
      <c r="AH233" t="s">
        <v>223</v>
      </c>
      <c r="AI233" s="1">
        <v>44956.462430555555</v>
      </c>
      <c r="AJ233">
        <v>155</v>
      </c>
      <c r="AK233">
        <v>1</v>
      </c>
      <c r="AL233">
        <v>0</v>
      </c>
      <c r="AM233">
        <v>1</v>
      </c>
      <c r="AN233">
        <v>0</v>
      </c>
      <c r="AO233">
        <v>1</v>
      </c>
      <c r="AP233">
        <v>14</v>
      </c>
      <c r="AQ233">
        <v>0</v>
      </c>
      <c r="AR233">
        <v>0</v>
      </c>
      <c r="AS233">
        <v>0</v>
      </c>
      <c r="AT233" t="s">
        <v>95</v>
      </c>
      <c r="AU233" t="s">
        <v>95</v>
      </c>
      <c r="AV233" t="s">
        <v>95</v>
      </c>
      <c r="AW233" t="s">
        <v>95</v>
      </c>
      <c r="AX233" t="s">
        <v>95</v>
      </c>
      <c r="AY233" t="s">
        <v>95</v>
      </c>
      <c r="AZ233" t="s">
        <v>95</v>
      </c>
      <c r="BA233" t="s">
        <v>95</v>
      </c>
      <c r="BB233" t="s">
        <v>95</v>
      </c>
      <c r="BC233" t="s">
        <v>95</v>
      </c>
      <c r="BD233" t="s">
        <v>95</v>
      </c>
      <c r="BE233" t="s">
        <v>95</v>
      </c>
      <c r="BF233" t="s">
        <v>602</v>
      </c>
      <c r="BG233">
        <v>23</v>
      </c>
      <c r="BH233" t="s">
        <v>99</v>
      </c>
    </row>
    <row r="234" spans="1:60">
      <c r="A234" t="s">
        <v>603</v>
      </c>
      <c r="B234" t="s">
        <v>87</v>
      </c>
      <c r="C234" t="s">
        <v>604</v>
      </c>
      <c r="D234" t="s">
        <v>89</v>
      </c>
      <c r="E234" s="2" t="str">
        <f>HYPERLINK("capsilon://?command=openfolder&amp;siteaddress=fidelity.emaiq-na2.net&amp;folderid=FXECC52D68-9859-DEC4-3CA4-BEFE8CD968DA","FX230145")</f>
        <v>FX230145</v>
      </c>
      <c r="F234" t="s">
        <v>19</v>
      </c>
      <c r="G234" t="s">
        <v>19</v>
      </c>
      <c r="H234" t="s">
        <v>90</v>
      </c>
      <c r="I234" t="s">
        <v>605</v>
      </c>
      <c r="J234">
        <v>95</v>
      </c>
      <c r="K234" t="s">
        <v>92</v>
      </c>
      <c r="L234" t="s">
        <v>93</v>
      </c>
      <c r="M234" t="s">
        <v>94</v>
      </c>
      <c r="N234">
        <v>2</v>
      </c>
      <c r="O234" s="1">
        <v>44956.45689814815</v>
      </c>
      <c r="P234" s="1">
        <v>44956.463541666664</v>
      </c>
      <c r="Q234">
        <v>363</v>
      </c>
      <c r="R234">
        <v>211</v>
      </c>
      <c r="S234" t="b">
        <v>0</v>
      </c>
      <c r="T234" t="s">
        <v>95</v>
      </c>
      <c r="U234" t="b">
        <v>0</v>
      </c>
      <c r="V234" t="s">
        <v>152</v>
      </c>
      <c r="W234" s="1">
        <v>44956.462407407409</v>
      </c>
      <c r="X234">
        <v>116</v>
      </c>
      <c r="Y234">
        <v>90</v>
      </c>
      <c r="Z234">
        <v>0</v>
      </c>
      <c r="AA234">
        <v>90</v>
      </c>
      <c r="AB234">
        <v>0</v>
      </c>
      <c r="AC234">
        <v>5</v>
      </c>
      <c r="AD234">
        <v>5</v>
      </c>
      <c r="AE234">
        <v>0</v>
      </c>
      <c r="AF234">
        <v>0</v>
      </c>
      <c r="AG234">
        <v>0</v>
      </c>
      <c r="AH234" t="s">
        <v>223</v>
      </c>
      <c r="AI234" s="1">
        <v>44956.463541666664</v>
      </c>
      <c r="AJ234">
        <v>95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5</v>
      </c>
      <c r="AQ234">
        <v>0</v>
      </c>
      <c r="AR234">
        <v>0</v>
      </c>
      <c r="AS234">
        <v>0</v>
      </c>
      <c r="AT234" t="s">
        <v>95</v>
      </c>
      <c r="AU234" t="s">
        <v>95</v>
      </c>
      <c r="AV234" t="s">
        <v>95</v>
      </c>
      <c r="AW234" t="s">
        <v>95</v>
      </c>
      <c r="AX234" t="s">
        <v>95</v>
      </c>
      <c r="AY234" t="s">
        <v>95</v>
      </c>
      <c r="AZ234" t="s">
        <v>95</v>
      </c>
      <c r="BA234" t="s">
        <v>95</v>
      </c>
      <c r="BB234" t="s">
        <v>95</v>
      </c>
      <c r="BC234" t="s">
        <v>95</v>
      </c>
      <c r="BD234" t="s">
        <v>95</v>
      </c>
      <c r="BE234" t="s">
        <v>95</v>
      </c>
      <c r="BF234" t="s">
        <v>602</v>
      </c>
      <c r="BG234">
        <v>9</v>
      </c>
      <c r="BH234" t="s">
        <v>99</v>
      </c>
    </row>
    <row r="235" spans="1:60">
      <c r="A235" t="s">
        <v>606</v>
      </c>
      <c r="B235" t="s">
        <v>87</v>
      </c>
      <c r="C235" t="s">
        <v>604</v>
      </c>
      <c r="D235" t="s">
        <v>89</v>
      </c>
      <c r="E235" s="2" t="str">
        <f>HYPERLINK("capsilon://?command=openfolder&amp;siteaddress=fidelity.emaiq-na2.net&amp;folderid=FXECC52D68-9859-DEC4-3CA4-BEFE8CD968DA","FX230145")</f>
        <v>FX230145</v>
      </c>
      <c r="F235" t="s">
        <v>19</v>
      </c>
      <c r="G235" t="s">
        <v>19</v>
      </c>
      <c r="H235" t="s">
        <v>90</v>
      </c>
      <c r="I235" t="s">
        <v>607</v>
      </c>
      <c r="J235">
        <v>28</v>
      </c>
      <c r="K235" t="s">
        <v>92</v>
      </c>
      <c r="L235" t="s">
        <v>93</v>
      </c>
      <c r="M235" t="s">
        <v>94</v>
      </c>
      <c r="N235">
        <v>2</v>
      </c>
      <c r="O235" s="1">
        <v>44956.45722222222</v>
      </c>
      <c r="P235" s="1">
        <v>44956.464097222219</v>
      </c>
      <c r="Q235">
        <v>521</v>
      </c>
      <c r="R235">
        <v>73</v>
      </c>
      <c r="S235" t="b">
        <v>0</v>
      </c>
      <c r="T235" t="s">
        <v>95</v>
      </c>
      <c r="U235" t="b">
        <v>0</v>
      </c>
      <c r="V235" t="s">
        <v>152</v>
      </c>
      <c r="W235" s="1">
        <v>44956.462719907409</v>
      </c>
      <c r="X235">
        <v>26</v>
      </c>
      <c r="Y235">
        <v>21</v>
      </c>
      <c r="Z235">
        <v>0</v>
      </c>
      <c r="AA235">
        <v>21</v>
      </c>
      <c r="AB235">
        <v>0</v>
      </c>
      <c r="AC235">
        <v>0</v>
      </c>
      <c r="AD235">
        <v>7</v>
      </c>
      <c r="AE235">
        <v>0</v>
      </c>
      <c r="AF235">
        <v>0</v>
      </c>
      <c r="AG235">
        <v>0</v>
      </c>
      <c r="AH235" t="s">
        <v>223</v>
      </c>
      <c r="AI235" s="1">
        <v>44956.464097222219</v>
      </c>
      <c r="AJ235">
        <v>47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7</v>
      </c>
      <c r="AQ235">
        <v>0</v>
      </c>
      <c r="AR235">
        <v>0</v>
      </c>
      <c r="AS235">
        <v>0</v>
      </c>
      <c r="AT235" t="s">
        <v>95</v>
      </c>
      <c r="AU235" t="s">
        <v>95</v>
      </c>
      <c r="AV235" t="s">
        <v>95</v>
      </c>
      <c r="AW235" t="s">
        <v>95</v>
      </c>
      <c r="AX235" t="s">
        <v>95</v>
      </c>
      <c r="AY235" t="s">
        <v>95</v>
      </c>
      <c r="AZ235" t="s">
        <v>95</v>
      </c>
      <c r="BA235" t="s">
        <v>95</v>
      </c>
      <c r="BB235" t="s">
        <v>95</v>
      </c>
      <c r="BC235" t="s">
        <v>95</v>
      </c>
      <c r="BD235" t="s">
        <v>95</v>
      </c>
      <c r="BE235" t="s">
        <v>95</v>
      </c>
      <c r="BF235" t="s">
        <v>602</v>
      </c>
      <c r="BG235">
        <v>9</v>
      </c>
      <c r="BH235" t="s">
        <v>99</v>
      </c>
    </row>
    <row r="236" spans="1:60">
      <c r="A236" t="s">
        <v>608</v>
      </c>
      <c r="B236" t="s">
        <v>87</v>
      </c>
      <c r="C236" t="s">
        <v>367</v>
      </c>
      <c r="D236" t="s">
        <v>89</v>
      </c>
      <c r="E236" s="2" t="str">
        <f>HYPERLINK("capsilon://?command=openfolder&amp;siteaddress=fidelity.emaiq-na2.net&amp;folderid=FX275D091A-DAFA-9271-2CE7-E3282BF49D1A","FX230130")</f>
        <v>FX230130</v>
      </c>
      <c r="F236" t="s">
        <v>19</v>
      </c>
      <c r="G236" t="s">
        <v>19</v>
      </c>
      <c r="H236" t="s">
        <v>90</v>
      </c>
      <c r="I236" t="s">
        <v>609</v>
      </c>
      <c r="J236">
        <v>28</v>
      </c>
      <c r="K236" t="s">
        <v>92</v>
      </c>
      <c r="L236" t="s">
        <v>93</v>
      </c>
      <c r="M236" t="s">
        <v>94</v>
      </c>
      <c r="N236">
        <v>2</v>
      </c>
      <c r="O236" s="1">
        <v>44956.525405092594</v>
      </c>
      <c r="P236" s="1">
        <v>44956.581909722219</v>
      </c>
      <c r="Q236">
        <v>4341</v>
      </c>
      <c r="R236">
        <v>541</v>
      </c>
      <c r="S236" t="b">
        <v>0</v>
      </c>
      <c r="T236" t="s">
        <v>95</v>
      </c>
      <c r="U236" t="b">
        <v>0</v>
      </c>
      <c r="V236" t="s">
        <v>96</v>
      </c>
      <c r="W236" s="1">
        <v>44956.567083333335</v>
      </c>
      <c r="X236">
        <v>320</v>
      </c>
      <c r="Y236">
        <v>21</v>
      </c>
      <c r="Z236">
        <v>0</v>
      </c>
      <c r="AA236">
        <v>21</v>
      </c>
      <c r="AB236">
        <v>0</v>
      </c>
      <c r="AC236">
        <v>11</v>
      </c>
      <c r="AD236">
        <v>7</v>
      </c>
      <c r="AE236">
        <v>0</v>
      </c>
      <c r="AF236">
        <v>0</v>
      </c>
      <c r="AG236">
        <v>0</v>
      </c>
      <c r="AH236" t="s">
        <v>103</v>
      </c>
      <c r="AI236" s="1">
        <v>44956.581909722219</v>
      </c>
      <c r="AJ236">
        <v>166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7</v>
      </c>
      <c r="AQ236">
        <v>0</v>
      </c>
      <c r="AR236">
        <v>0</v>
      </c>
      <c r="AS236">
        <v>0</v>
      </c>
      <c r="AT236" t="s">
        <v>95</v>
      </c>
      <c r="AU236" t="s">
        <v>95</v>
      </c>
      <c r="AV236" t="s">
        <v>95</v>
      </c>
      <c r="AW236" t="s">
        <v>95</v>
      </c>
      <c r="AX236" t="s">
        <v>95</v>
      </c>
      <c r="AY236" t="s">
        <v>95</v>
      </c>
      <c r="AZ236" t="s">
        <v>95</v>
      </c>
      <c r="BA236" t="s">
        <v>95</v>
      </c>
      <c r="BB236" t="s">
        <v>95</v>
      </c>
      <c r="BC236" t="s">
        <v>95</v>
      </c>
      <c r="BD236" t="s">
        <v>95</v>
      </c>
      <c r="BE236" t="s">
        <v>95</v>
      </c>
      <c r="BF236" t="s">
        <v>602</v>
      </c>
      <c r="BG236">
        <v>81</v>
      </c>
      <c r="BH236" t="s">
        <v>99</v>
      </c>
    </row>
    <row r="237" spans="1:60">
      <c r="A237" t="s">
        <v>610</v>
      </c>
      <c r="B237" t="s">
        <v>87</v>
      </c>
      <c r="C237" t="s">
        <v>611</v>
      </c>
      <c r="D237" t="s">
        <v>89</v>
      </c>
      <c r="E237" s="2" t="str">
        <f>HYPERLINK("capsilon://?command=openfolder&amp;siteaddress=fidelity.emaiq-na2.net&amp;folderid=FX190A354E-B1FA-D3D8-2CE2-D9FA649C3DCF","FX230162")</f>
        <v>FX230162</v>
      </c>
      <c r="F237" t="s">
        <v>19</v>
      </c>
      <c r="G237" t="s">
        <v>19</v>
      </c>
      <c r="H237" t="s">
        <v>90</v>
      </c>
      <c r="I237" t="s">
        <v>612</v>
      </c>
      <c r="J237">
        <v>58</v>
      </c>
      <c r="K237" t="s">
        <v>92</v>
      </c>
      <c r="L237" t="s">
        <v>93</v>
      </c>
      <c r="M237" t="s">
        <v>94</v>
      </c>
      <c r="N237">
        <v>2</v>
      </c>
      <c r="O237" s="1">
        <v>44956.542002314818</v>
      </c>
      <c r="P237" s="1">
        <v>44956.582951388889</v>
      </c>
      <c r="Q237">
        <v>3332</v>
      </c>
      <c r="R237">
        <v>206</v>
      </c>
      <c r="S237" t="b">
        <v>0</v>
      </c>
      <c r="T237" t="s">
        <v>95</v>
      </c>
      <c r="U237" t="b">
        <v>0</v>
      </c>
      <c r="V237" t="s">
        <v>96</v>
      </c>
      <c r="W237" s="1">
        <v>44956.568449074075</v>
      </c>
      <c r="X237">
        <v>117</v>
      </c>
      <c r="Y237">
        <v>48</v>
      </c>
      <c r="Z237">
        <v>0</v>
      </c>
      <c r="AA237">
        <v>48</v>
      </c>
      <c r="AB237">
        <v>0</v>
      </c>
      <c r="AC237">
        <v>1</v>
      </c>
      <c r="AD237">
        <v>10</v>
      </c>
      <c r="AE237">
        <v>0</v>
      </c>
      <c r="AF237">
        <v>0</v>
      </c>
      <c r="AG237">
        <v>0</v>
      </c>
      <c r="AH237" t="s">
        <v>103</v>
      </c>
      <c r="AI237" s="1">
        <v>44956.582951388889</v>
      </c>
      <c r="AJ237">
        <v>89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10</v>
      </c>
      <c r="AQ237">
        <v>0</v>
      </c>
      <c r="AR237">
        <v>0</v>
      </c>
      <c r="AS237">
        <v>0</v>
      </c>
      <c r="AT237" t="s">
        <v>95</v>
      </c>
      <c r="AU237" t="s">
        <v>95</v>
      </c>
      <c r="AV237" t="s">
        <v>95</v>
      </c>
      <c r="AW237" t="s">
        <v>95</v>
      </c>
      <c r="AX237" t="s">
        <v>95</v>
      </c>
      <c r="AY237" t="s">
        <v>95</v>
      </c>
      <c r="AZ237" t="s">
        <v>95</v>
      </c>
      <c r="BA237" t="s">
        <v>95</v>
      </c>
      <c r="BB237" t="s">
        <v>95</v>
      </c>
      <c r="BC237" t="s">
        <v>95</v>
      </c>
      <c r="BD237" t="s">
        <v>95</v>
      </c>
      <c r="BE237" t="s">
        <v>95</v>
      </c>
      <c r="BF237" t="s">
        <v>602</v>
      </c>
      <c r="BG237">
        <v>58</v>
      </c>
      <c r="BH237" t="s">
        <v>99</v>
      </c>
    </row>
    <row r="238" spans="1:60">
      <c r="A238" t="s">
        <v>613</v>
      </c>
      <c r="B238" t="s">
        <v>87</v>
      </c>
      <c r="C238" t="s">
        <v>611</v>
      </c>
      <c r="D238" t="s">
        <v>89</v>
      </c>
      <c r="E238" s="2" t="str">
        <f>HYPERLINK("capsilon://?command=openfolder&amp;siteaddress=fidelity.emaiq-na2.net&amp;folderid=FX190A354E-B1FA-D3D8-2CE2-D9FA649C3DCF","FX230162")</f>
        <v>FX230162</v>
      </c>
      <c r="F238" t="s">
        <v>19</v>
      </c>
      <c r="G238" t="s">
        <v>19</v>
      </c>
      <c r="H238" t="s">
        <v>90</v>
      </c>
      <c r="I238" t="s">
        <v>614</v>
      </c>
      <c r="J238">
        <v>28</v>
      </c>
      <c r="K238" t="s">
        <v>92</v>
      </c>
      <c r="L238" t="s">
        <v>93</v>
      </c>
      <c r="M238" t="s">
        <v>94</v>
      </c>
      <c r="N238">
        <v>2</v>
      </c>
      <c r="O238" s="1">
        <v>44956.542337962965</v>
      </c>
      <c r="P238" s="1">
        <v>44956.58353009259</v>
      </c>
      <c r="Q238">
        <v>3473</v>
      </c>
      <c r="R238">
        <v>86</v>
      </c>
      <c r="S238" t="b">
        <v>0</v>
      </c>
      <c r="T238" t="s">
        <v>95</v>
      </c>
      <c r="U238" t="b">
        <v>0</v>
      </c>
      <c r="V238" t="s">
        <v>96</v>
      </c>
      <c r="W238" s="1">
        <v>44956.568888888891</v>
      </c>
      <c r="X238">
        <v>37</v>
      </c>
      <c r="Y238">
        <v>21</v>
      </c>
      <c r="Z238">
        <v>0</v>
      </c>
      <c r="AA238">
        <v>21</v>
      </c>
      <c r="AB238">
        <v>0</v>
      </c>
      <c r="AC238">
        <v>0</v>
      </c>
      <c r="AD238">
        <v>7</v>
      </c>
      <c r="AE238">
        <v>0</v>
      </c>
      <c r="AF238">
        <v>0</v>
      </c>
      <c r="AG238">
        <v>0</v>
      </c>
      <c r="AH238" t="s">
        <v>103</v>
      </c>
      <c r="AI238" s="1">
        <v>44956.58353009259</v>
      </c>
      <c r="AJ238">
        <v>49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7</v>
      </c>
      <c r="AQ238">
        <v>0</v>
      </c>
      <c r="AR238">
        <v>0</v>
      </c>
      <c r="AS238">
        <v>0</v>
      </c>
      <c r="AT238" t="s">
        <v>95</v>
      </c>
      <c r="AU238" t="s">
        <v>95</v>
      </c>
      <c r="AV238" t="s">
        <v>95</v>
      </c>
      <c r="AW238" t="s">
        <v>95</v>
      </c>
      <c r="AX238" t="s">
        <v>95</v>
      </c>
      <c r="AY238" t="s">
        <v>95</v>
      </c>
      <c r="AZ238" t="s">
        <v>95</v>
      </c>
      <c r="BA238" t="s">
        <v>95</v>
      </c>
      <c r="BB238" t="s">
        <v>95</v>
      </c>
      <c r="BC238" t="s">
        <v>95</v>
      </c>
      <c r="BD238" t="s">
        <v>95</v>
      </c>
      <c r="BE238" t="s">
        <v>95</v>
      </c>
      <c r="BF238" t="s">
        <v>602</v>
      </c>
      <c r="BG238">
        <v>59</v>
      </c>
      <c r="BH238" t="s">
        <v>99</v>
      </c>
    </row>
    <row r="239" spans="1:60">
      <c r="A239" t="s">
        <v>615</v>
      </c>
      <c r="B239" t="s">
        <v>87</v>
      </c>
      <c r="C239" t="s">
        <v>611</v>
      </c>
      <c r="D239" t="s">
        <v>89</v>
      </c>
      <c r="E239" s="2" t="str">
        <f>HYPERLINK("capsilon://?command=openfolder&amp;siteaddress=fidelity.emaiq-na2.net&amp;folderid=FX190A354E-B1FA-D3D8-2CE2-D9FA649C3DCF","FX230162")</f>
        <v>FX230162</v>
      </c>
      <c r="F239" t="s">
        <v>19</v>
      </c>
      <c r="G239" t="s">
        <v>19</v>
      </c>
      <c r="H239" t="s">
        <v>90</v>
      </c>
      <c r="I239" t="s">
        <v>616</v>
      </c>
      <c r="J239">
        <v>28</v>
      </c>
      <c r="K239" t="s">
        <v>92</v>
      </c>
      <c r="L239" t="s">
        <v>93</v>
      </c>
      <c r="M239" t="s">
        <v>94</v>
      </c>
      <c r="N239">
        <v>2</v>
      </c>
      <c r="O239" s="1">
        <v>44956.542581018519</v>
      </c>
      <c r="P239" s="1">
        <v>44956.584166666667</v>
      </c>
      <c r="Q239">
        <v>3499</v>
      </c>
      <c r="R239">
        <v>94</v>
      </c>
      <c r="S239" t="b">
        <v>0</v>
      </c>
      <c r="T239" t="s">
        <v>95</v>
      </c>
      <c r="U239" t="b">
        <v>0</v>
      </c>
      <c r="V239" t="s">
        <v>96</v>
      </c>
      <c r="W239" s="1">
        <v>44956.569351851853</v>
      </c>
      <c r="X239">
        <v>40</v>
      </c>
      <c r="Y239">
        <v>21</v>
      </c>
      <c r="Z239">
        <v>0</v>
      </c>
      <c r="AA239">
        <v>21</v>
      </c>
      <c r="AB239">
        <v>0</v>
      </c>
      <c r="AC239">
        <v>0</v>
      </c>
      <c r="AD239">
        <v>7</v>
      </c>
      <c r="AE239">
        <v>0</v>
      </c>
      <c r="AF239">
        <v>0</v>
      </c>
      <c r="AG239">
        <v>0</v>
      </c>
      <c r="AH239" t="s">
        <v>103</v>
      </c>
      <c r="AI239" s="1">
        <v>44956.584166666667</v>
      </c>
      <c r="AJ239">
        <v>54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7</v>
      </c>
      <c r="AQ239">
        <v>0</v>
      </c>
      <c r="AR239">
        <v>0</v>
      </c>
      <c r="AS239">
        <v>0</v>
      </c>
      <c r="AT239" t="s">
        <v>95</v>
      </c>
      <c r="AU239" t="s">
        <v>95</v>
      </c>
      <c r="AV239" t="s">
        <v>95</v>
      </c>
      <c r="AW239" t="s">
        <v>95</v>
      </c>
      <c r="AX239" t="s">
        <v>95</v>
      </c>
      <c r="AY239" t="s">
        <v>95</v>
      </c>
      <c r="AZ239" t="s">
        <v>95</v>
      </c>
      <c r="BA239" t="s">
        <v>95</v>
      </c>
      <c r="BB239" t="s">
        <v>95</v>
      </c>
      <c r="BC239" t="s">
        <v>95</v>
      </c>
      <c r="BD239" t="s">
        <v>95</v>
      </c>
      <c r="BE239" t="s">
        <v>95</v>
      </c>
      <c r="BF239" t="s">
        <v>602</v>
      </c>
      <c r="BG239">
        <v>59</v>
      </c>
      <c r="BH239" t="s">
        <v>99</v>
      </c>
    </row>
    <row r="240" spans="1:60">
      <c r="A240" t="s">
        <v>617</v>
      </c>
      <c r="B240" t="s">
        <v>87</v>
      </c>
      <c r="C240" t="s">
        <v>618</v>
      </c>
      <c r="D240" t="s">
        <v>89</v>
      </c>
      <c r="E240" s="2" t="str">
        <f>HYPERLINK("capsilon://?command=openfolder&amp;siteaddress=fidelity.emaiq-na2.net&amp;folderid=FX2EFC0EEA-4462-6905-AC45-0E048F751385","FX221154")</f>
        <v>FX221154</v>
      </c>
      <c r="F240" t="s">
        <v>19</v>
      </c>
      <c r="G240" t="s">
        <v>19</v>
      </c>
      <c r="H240" t="s">
        <v>90</v>
      </c>
      <c r="I240" t="s">
        <v>619</v>
      </c>
      <c r="J240">
        <v>0</v>
      </c>
      <c r="K240" t="s">
        <v>92</v>
      </c>
      <c r="L240" t="s">
        <v>93</v>
      </c>
      <c r="M240" t="s">
        <v>94</v>
      </c>
      <c r="N240">
        <v>2</v>
      </c>
      <c r="O240" s="1">
        <v>44930.471192129633</v>
      </c>
      <c r="P240" s="1">
        <v>44930.526759259257</v>
      </c>
      <c r="Q240">
        <v>4734</v>
      </c>
      <c r="R240">
        <v>67</v>
      </c>
      <c r="S240" t="b">
        <v>0</v>
      </c>
      <c r="T240" t="s">
        <v>95</v>
      </c>
      <c r="U240" t="b">
        <v>0</v>
      </c>
      <c r="V240" t="s">
        <v>96</v>
      </c>
      <c r="W240" s="1">
        <v>44930.512395833335</v>
      </c>
      <c r="X240">
        <v>47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 t="s">
        <v>103</v>
      </c>
      <c r="AI240" s="1">
        <v>44930.526759259257</v>
      </c>
      <c r="AJ240">
        <v>20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 t="s">
        <v>95</v>
      </c>
      <c r="AU240" t="s">
        <v>95</v>
      </c>
      <c r="AV240" t="s">
        <v>95</v>
      </c>
      <c r="AW240" t="s">
        <v>95</v>
      </c>
      <c r="AX240" t="s">
        <v>95</v>
      </c>
      <c r="AY240" t="s">
        <v>95</v>
      </c>
      <c r="AZ240" t="s">
        <v>95</v>
      </c>
      <c r="BA240" t="s">
        <v>95</v>
      </c>
      <c r="BB240" t="s">
        <v>95</v>
      </c>
      <c r="BC240" t="s">
        <v>95</v>
      </c>
      <c r="BD240" t="s">
        <v>95</v>
      </c>
      <c r="BE240" t="s">
        <v>95</v>
      </c>
      <c r="BF240" t="s">
        <v>374</v>
      </c>
      <c r="BG240">
        <v>80</v>
      </c>
      <c r="BH240" t="s">
        <v>99</v>
      </c>
    </row>
    <row r="241" spans="1:60">
      <c r="A241" t="s">
        <v>620</v>
      </c>
      <c r="B241" t="s">
        <v>87</v>
      </c>
      <c r="C241" t="s">
        <v>621</v>
      </c>
      <c r="D241" t="s">
        <v>89</v>
      </c>
      <c r="E241" s="2" t="str">
        <f>HYPERLINK("capsilon://?command=openfolder&amp;siteaddress=fidelity.emaiq-na2.net&amp;folderid=FXDF14111F-F098-68C3-E210-2709C582C0D4","FX221233")</f>
        <v>FX221233</v>
      </c>
      <c r="F241" t="s">
        <v>19</v>
      </c>
      <c r="G241" t="s">
        <v>19</v>
      </c>
      <c r="H241" t="s">
        <v>90</v>
      </c>
      <c r="I241" t="s">
        <v>622</v>
      </c>
      <c r="J241">
        <v>0</v>
      </c>
      <c r="K241" t="s">
        <v>92</v>
      </c>
      <c r="L241" t="s">
        <v>93</v>
      </c>
      <c r="M241" t="s">
        <v>94</v>
      </c>
      <c r="N241">
        <v>2</v>
      </c>
      <c r="O241" s="1">
        <v>44956.660115740742</v>
      </c>
      <c r="P241" s="1">
        <v>44956.75577546296</v>
      </c>
      <c r="Q241">
        <v>8167</v>
      </c>
      <c r="R241">
        <v>98</v>
      </c>
      <c r="S241" t="b">
        <v>0</v>
      </c>
      <c r="T241" t="s">
        <v>95</v>
      </c>
      <c r="U241" t="b">
        <v>0</v>
      </c>
      <c r="V241" t="s">
        <v>96</v>
      </c>
      <c r="W241" s="1">
        <v>44956.736076388886</v>
      </c>
      <c r="X241">
        <v>64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 t="s">
        <v>103</v>
      </c>
      <c r="AI241" s="1">
        <v>44956.75577546296</v>
      </c>
      <c r="AJ241">
        <v>34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 t="s">
        <v>95</v>
      </c>
      <c r="AU241" t="s">
        <v>95</v>
      </c>
      <c r="AV241" t="s">
        <v>95</v>
      </c>
      <c r="AW241" t="s">
        <v>95</v>
      </c>
      <c r="AX241" t="s">
        <v>95</v>
      </c>
      <c r="AY241" t="s">
        <v>95</v>
      </c>
      <c r="AZ241" t="s">
        <v>95</v>
      </c>
      <c r="BA241" t="s">
        <v>95</v>
      </c>
      <c r="BB241" t="s">
        <v>95</v>
      </c>
      <c r="BC241" t="s">
        <v>95</v>
      </c>
      <c r="BD241" t="s">
        <v>95</v>
      </c>
      <c r="BE241" t="s">
        <v>95</v>
      </c>
      <c r="BF241" t="s">
        <v>602</v>
      </c>
      <c r="BG241">
        <v>137</v>
      </c>
      <c r="BH241" t="s">
        <v>99</v>
      </c>
    </row>
    <row r="242" spans="1:60">
      <c r="A242" t="s">
        <v>623</v>
      </c>
      <c r="B242" t="s">
        <v>87</v>
      </c>
      <c r="C242" t="s">
        <v>545</v>
      </c>
      <c r="D242" t="s">
        <v>89</v>
      </c>
      <c r="E242" s="2" t="str">
        <f>HYPERLINK("capsilon://?command=openfolder&amp;siteaddress=fidelity.emaiq-na2.net&amp;folderid=FX7E2175B6-FF02-A164-4422-22B39CE7EFE8","FX230127")</f>
        <v>FX230127</v>
      </c>
      <c r="F242" t="s">
        <v>19</v>
      </c>
      <c r="G242" t="s">
        <v>19</v>
      </c>
      <c r="H242" t="s">
        <v>90</v>
      </c>
      <c r="I242" t="s">
        <v>624</v>
      </c>
      <c r="J242">
        <v>21</v>
      </c>
      <c r="K242" t="s">
        <v>92</v>
      </c>
      <c r="L242" t="s">
        <v>93</v>
      </c>
      <c r="M242" t="s">
        <v>94</v>
      </c>
      <c r="N242">
        <v>2</v>
      </c>
      <c r="O242" s="1">
        <v>44956.682638888888</v>
      </c>
      <c r="P242" s="1">
        <v>44956.755902777775</v>
      </c>
      <c r="Q242">
        <v>6227</v>
      </c>
      <c r="R242">
        <v>103</v>
      </c>
      <c r="S242" t="b">
        <v>0</v>
      </c>
      <c r="T242" t="s">
        <v>95</v>
      </c>
      <c r="U242" t="b">
        <v>0</v>
      </c>
      <c r="V242" t="s">
        <v>96</v>
      </c>
      <c r="W242" s="1">
        <v>44956.737164351849</v>
      </c>
      <c r="X242">
        <v>93</v>
      </c>
      <c r="Y242">
        <v>0</v>
      </c>
      <c r="Z242">
        <v>0</v>
      </c>
      <c r="AA242">
        <v>0</v>
      </c>
      <c r="AB242">
        <v>16</v>
      </c>
      <c r="AC242">
        <v>0</v>
      </c>
      <c r="AD242">
        <v>21</v>
      </c>
      <c r="AE242">
        <v>0</v>
      </c>
      <c r="AF242">
        <v>0</v>
      </c>
      <c r="AG242">
        <v>0</v>
      </c>
      <c r="AH242" t="s">
        <v>103</v>
      </c>
      <c r="AI242" s="1">
        <v>44956.755902777775</v>
      </c>
      <c r="AJ242">
        <v>10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21</v>
      </c>
      <c r="AQ242">
        <v>0</v>
      </c>
      <c r="AR242">
        <v>0</v>
      </c>
      <c r="AS242">
        <v>0</v>
      </c>
      <c r="AT242" t="s">
        <v>95</v>
      </c>
      <c r="AU242" t="s">
        <v>95</v>
      </c>
      <c r="AV242" t="s">
        <v>95</v>
      </c>
      <c r="AW242" t="s">
        <v>95</v>
      </c>
      <c r="AX242" t="s">
        <v>95</v>
      </c>
      <c r="AY242" t="s">
        <v>95</v>
      </c>
      <c r="AZ242" t="s">
        <v>95</v>
      </c>
      <c r="BA242" t="s">
        <v>95</v>
      </c>
      <c r="BB242" t="s">
        <v>95</v>
      </c>
      <c r="BC242" t="s">
        <v>95</v>
      </c>
      <c r="BD242" t="s">
        <v>95</v>
      </c>
      <c r="BE242" t="s">
        <v>95</v>
      </c>
      <c r="BF242" t="s">
        <v>602</v>
      </c>
      <c r="BG242">
        <v>105</v>
      </c>
      <c r="BH242" t="s">
        <v>99</v>
      </c>
    </row>
    <row r="243" spans="1:60">
      <c r="A243" t="s">
        <v>625</v>
      </c>
      <c r="B243" t="s">
        <v>87</v>
      </c>
      <c r="C243" t="s">
        <v>534</v>
      </c>
      <c r="D243" t="s">
        <v>89</v>
      </c>
      <c r="E243" s="2" t="str">
        <f>HYPERLINK("capsilon://?command=openfolder&amp;siteaddress=fidelity.emaiq-na2.net&amp;folderid=FXDFF2E22F-188B-4BC6-0B98-0B8777A8A33B","FX221244")</f>
        <v>FX221244</v>
      </c>
      <c r="F243" t="s">
        <v>19</v>
      </c>
      <c r="G243" t="s">
        <v>19</v>
      </c>
      <c r="H243" t="s">
        <v>90</v>
      </c>
      <c r="I243" t="s">
        <v>626</v>
      </c>
      <c r="J243">
        <v>67</v>
      </c>
      <c r="K243" t="s">
        <v>92</v>
      </c>
      <c r="L243" t="s">
        <v>93</v>
      </c>
      <c r="M243" t="s">
        <v>94</v>
      </c>
      <c r="N243">
        <v>2</v>
      </c>
      <c r="O243" s="1">
        <v>44956.719583333332</v>
      </c>
      <c r="P243" s="1">
        <v>44956.756006944444</v>
      </c>
      <c r="Q243">
        <v>3113</v>
      </c>
      <c r="R243">
        <v>34</v>
      </c>
      <c r="S243" t="b">
        <v>0</v>
      </c>
      <c r="T243" t="s">
        <v>95</v>
      </c>
      <c r="U243" t="b">
        <v>0</v>
      </c>
      <c r="V243" t="s">
        <v>96</v>
      </c>
      <c r="W243" s="1">
        <v>44956.73746527778</v>
      </c>
      <c r="X243">
        <v>25</v>
      </c>
      <c r="Y243">
        <v>0</v>
      </c>
      <c r="Z243">
        <v>0</v>
      </c>
      <c r="AA243">
        <v>0</v>
      </c>
      <c r="AB243">
        <v>52</v>
      </c>
      <c r="AC243">
        <v>0</v>
      </c>
      <c r="AD243">
        <v>67</v>
      </c>
      <c r="AE243">
        <v>0</v>
      </c>
      <c r="AF243">
        <v>0</v>
      </c>
      <c r="AG243">
        <v>0</v>
      </c>
      <c r="AH243" t="s">
        <v>103</v>
      </c>
      <c r="AI243" s="1">
        <v>44956.756006944444</v>
      </c>
      <c r="AJ243">
        <v>9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67</v>
      </c>
      <c r="AQ243">
        <v>0</v>
      </c>
      <c r="AR243">
        <v>0</v>
      </c>
      <c r="AS243">
        <v>0</v>
      </c>
      <c r="AT243" t="s">
        <v>95</v>
      </c>
      <c r="AU243" t="s">
        <v>95</v>
      </c>
      <c r="AV243" t="s">
        <v>95</v>
      </c>
      <c r="AW243" t="s">
        <v>95</v>
      </c>
      <c r="AX243" t="s">
        <v>95</v>
      </c>
      <c r="AY243" t="s">
        <v>95</v>
      </c>
      <c r="AZ243" t="s">
        <v>95</v>
      </c>
      <c r="BA243" t="s">
        <v>95</v>
      </c>
      <c r="BB243" t="s">
        <v>95</v>
      </c>
      <c r="BC243" t="s">
        <v>95</v>
      </c>
      <c r="BD243" t="s">
        <v>95</v>
      </c>
      <c r="BE243" t="s">
        <v>95</v>
      </c>
      <c r="BF243" t="s">
        <v>602</v>
      </c>
      <c r="BG243">
        <v>52</v>
      </c>
      <c r="BH243" t="s">
        <v>99</v>
      </c>
    </row>
    <row r="244" spans="1:60">
      <c r="A244" t="s">
        <v>627</v>
      </c>
      <c r="B244" t="s">
        <v>87</v>
      </c>
      <c r="C244" t="s">
        <v>534</v>
      </c>
      <c r="D244" t="s">
        <v>89</v>
      </c>
      <c r="E244" s="2" t="str">
        <f>HYPERLINK("capsilon://?command=openfolder&amp;siteaddress=fidelity.emaiq-na2.net&amp;folderid=FXDFF2E22F-188B-4BC6-0B98-0B8777A8A33B","FX221244")</f>
        <v>FX221244</v>
      </c>
      <c r="F244" t="s">
        <v>19</v>
      </c>
      <c r="G244" t="s">
        <v>19</v>
      </c>
      <c r="H244" t="s">
        <v>90</v>
      </c>
      <c r="I244" t="s">
        <v>628</v>
      </c>
      <c r="J244">
        <v>67</v>
      </c>
      <c r="K244" t="s">
        <v>92</v>
      </c>
      <c r="L244" t="s">
        <v>93</v>
      </c>
      <c r="M244" t="s">
        <v>94</v>
      </c>
      <c r="N244">
        <v>2</v>
      </c>
      <c r="O244" s="1">
        <v>44956.719756944447</v>
      </c>
      <c r="P244" s="1">
        <v>44956.756099537037</v>
      </c>
      <c r="Q244">
        <v>3087</v>
      </c>
      <c r="R244">
        <v>53</v>
      </c>
      <c r="S244" t="b">
        <v>0</v>
      </c>
      <c r="T244" t="s">
        <v>95</v>
      </c>
      <c r="U244" t="b">
        <v>0</v>
      </c>
      <c r="V244" t="s">
        <v>96</v>
      </c>
      <c r="W244" s="1">
        <v>44956.738032407404</v>
      </c>
      <c r="X244">
        <v>46</v>
      </c>
      <c r="Y244">
        <v>0</v>
      </c>
      <c r="Z244">
        <v>0</v>
      </c>
      <c r="AA244">
        <v>0</v>
      </c>
      <c r="AB244">
        <v>156</v>
      </c>
      <c r="AC244">
        <v>0</v>
      </c>
      <c r="AD244">
        <v>67</v>
      </c>
      <c r="AE244">
        <v>0</v>
      </c>
      <c r="AF244">
        <v>0</v>
      </c>
      <c r="AG244">
        <v>0</v>
      </c>
      <c r="AH244" t="s">
        <v>103</v>
      </c>
      <c r="AI244" s="1">
        <v>44956.756099537037</v>
      </c>
      <c r="AJ244">
        <v>7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67</v>
      </c>
      <c r="AQ244">
        <v>0</v>
      </c>
      <c r="AR244">
        <v>0</v>
      </c>
      <c r="AS244">
        <v>0</v>
      </c>
      <c r="AT244" t="s">
        <v>95</v>
      </c>
      <c r="AU244" t="s">
        <v>95</v>
      </c>
      <c r="AV244" t="s">
        <v>95</v>
      </c>
      <c r="AW244" t="s">
        <v>95</v>
      </c>
      <c r="AX244" t="s">
        <v>95</v>
      </c>
      <c r="AY244" t="s">
        <v>95</v>
      </c>
      <c r="AZ244" t="s">
        <v>95</v>
      </c>
      <c r="BA244" t="s">
        <v>95</v>
      </c>
      <c r="BB244" t="s">
        <v>95</v>
      </c>
      <c r="BC244" t="s">
        <v>95</v>
      </c>
      <c r="BD244" t="s">
        <v>95</v>
      </c>
      <c r="BE244" t="s">
        <v>95</v>
      </c>
      <c r="BF244" t="s">
        <v>602</v>
      </c>
      <c r="BG244">
        <v>52</v>
      </c>
      <c r="BH244" t="s">
        <v>99</v>
      </c>
    </row>
    <row r="245" spans="1:60">
      <c r="A245" t="s">
        <v>629</v>
      </c>
      <c r="B245" t="s">
        <v>87</v>
      </c>
      <c r="C245" t="s">
        <v>395</v>
      </c>
      <c r="D245" t="s">
        <v>89</v>
      </c>
      <c r="E245" s="2" t="str">
        <f>HYPERLINK("capsilon://?command=openfolder&amp;siteaddress=fidelity.emaiq-na2.net&amp;folderid=FXDDBDD858-B98B-D12B-46C7-5E97858DD409","FX221237")</f>
        <v>FX221237</v>
      </c>
      <c r="F245" t="s">
        <v>19</v>
      </c>
      <c r="G245" t="s">
        <v>19</v>
      </c>
      <c r="H245" t="s">
        <v>90</v>
      </c>
      <c r="I245" t="s">
        <v>517</v>
      </c>
      <c r="J245">
        <v>44</v>
      </c>
      <c r="K245" t="s">
        <v>92</v>
      </c>
      <c r="L245" t="s">
        <v>93</v>
      </c>
      <c r="M245" t="s">
        <v>94</v>
      </c>
      <c r="N245">
        <v>2</v>
      </c>
      <c r="O245" s="1">
        <v>44930.471365740741</v>
      </c>
      <c r="P245" s="1">
        <v>44930.498298611114</v>
      </c>
      <c r="Q245">
        <v>2105</v>
      </c>
      <c r="R245">
        <v>222</v>
      </c>
      <c r="S245" t="b">
        <v>0</v>
      </c>
      <c r="T245" t="s">
        <v>95</v>
      </c>
      <c r="U245" t="b">
        <v>1</v>
      </c>
      <c r="V245" t="s">
        <v>96</v>
      </c>
      <c r="W245" s="1">
        <v>44930.496504629627</v>
      </c>
      <c r="X245">
        <v>125</v>
      </c>
      <c r="Y245">
        <v>37</v>
      </c>
      <c r="Z245">
        <v>0</v>
      </c>
      <c r="AA245">
        <v>37</v>
      </c>
      <c r="AB245">
        <v>0</v>
      </c>
      <c r="AC245">
        <v>10</v>
      </c>
      <c r="AD245">
        <v>7</v>
      </c>
      <c r="AE245">
        <v>0</v>
      </c>
      <c r="AF245">
        <v>0</v>
      </c>
      <c r="AG245">
        <v>0</v>
      </c>
      <c r="AH245" t="s">
        <v>103</v>
      </c>
      <c r="AI245" s="1">
        <v>44930.498298611114</v>
      </c>
      <c r="AJ245">
        <v>97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7</v>
      </c>
      <c r="AQ245">
        <v>0</v>
      </c>
      <c r="AR245">
        <v>0</v>
      </c>
      <c r="AS245">
        <v>0</v>
      </c>
      <c r="AT245" t="s">
        <v>95</v>
      </c>
      <c r="AU245" t="s">
        <v>95</v>
      </c>
      <c r="AV245" t="s">
        <v>95</v>
      </c>
      <c r="AW245" t="s">
        <v>95</v>
      </c>
      <c r="AX245" t="s">
        <v>95</v>
      </c>
      <c r="AY245" t="s">
        <v>95</v>
      </c>
      <c r="AZ245" t="s">
        <v>95</v>
      </c>
      <c r="BA245" t="s">
        <v>95</v>
      </c>
      <c r="BB245" t="s">
        <v>95</v>
      </c>
      <c r="BC245" t="s">
        <v>95</v>
      </c>
      <c r="BD245" t="s">
        <v>95</v>
      </c>
      <c r="BE245" t="s">
        <v>95</v>
      </c>
      <c r="BF245" t="s">
        <v>374</v>
      </c>
      <c r="BG245">
        <v>38</v>
      </c>
      <c r="BH245" t="s">
        <v>99</v>
      </c>
    </row>
    <row r="246" spans="1:60">
      <c r="A246" t="s">
        <v>630</v>
      </c>
      <c r="B246" t="s">
        <v>87</v>
      </c>
      <c r="C246" t="s">
        <v>395</v>
      </c>
      <c r="D246" t="s">
        <v>89</v>
      </c>
      <c r="E246" s="2" t="str">
        <f>HYPERLINK("capsilon://?command=openfolder&amp;siteaddress=fidelity.emaiq-na2.net&amp;folderid=FXDDBDD858-B98B-D12B-46C7-5E97858DD409","FX221237")</f>
        <v>FX221237</v>
      </c>
      <c r="F246" t="s">
        <v>19</v>
      </c>
      <c r="G246" t="s">
        <v>19</v>
      </c>
      <c r="H246" t="s">
        <v>90</v>
      </c>
      <c r="I246" t="s">
        <v>539</v>
      </c>
      <c r="J246">
        <v>88</v>
      </c>
      <c r="K246" t="s">
        <v>92</v>
      </c>
      <c r="L246" t="s">
        <v>93</v>
      </c>
      <c r="M246" t="s">
        <v>94</v>
      </c>
      <c r="N246">
        <v>2</v>
      </c>
      <c r="O246" s="1">
        <v>44930.471458333333</v>
      </c>
      <c r="P246" s="1">
        <v>44930.52547453704</v>
      </c>
      <c r="Q246">
        <v>4223</v>
      </c>
      <c r="R246">
        <v>444</v>
      </c>
      <c r="S246" t="b">
        <v>0</v>
      </c>
      <c r="T246" t="s">
        <v>95</v>
      </c>
      <c r="U246" t="b">
        <v>1</v>
      </c>
      <c r="V246" t="s">
        <v>96</v>
      </c>
      <c r="W246" s="1">
        <v>44930.500023148146</v>
      </c>
      <c r="X246">
        <v>304</v>
      </c>
      <c r="Y246">
        <v>74</v>
      </c>
      <c r="Z246">
        <v>0</v>
      </c>
      <c r="AA246">
        <v>74</v>
      </c>
      <c r="AB246">
        <v>0</v>
      </c>
      <c r="AC246">
        <v>17</v>
      </c>
      <c r="AD246">
        <v>14</v>
      </c>
      <c r="AE246">
        <v>0</v>
      </c>
      <c r="AF246">
        <v>0</v>
      </c>
      <c r="AG246">
        <v>0</v>
      </c>
      <c r="AH246" t="s">
        <v>103</v>
      </c>
      <c r="AI246" s="1">
        <v>44930.52547453704</v>
      </c>
      <c r="AJ246">
        <v>140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14</v>
      </c>
      <c r="AQ246">
        <v>0</v>
      </c>
      <c r="AR246">
        <v>0</v>
      </c>
      <c r="AS246">
        <v>0</v>
      </c>
      <c r="AT246" t="s">
        <v>95</v>
      </c>
      <c r="AU246" t="s">
        <v>95</v>
      </c>
      <c r="AV246" t="s">
        <v>95</v>
      </c>
      <c r="AW246" t="s">
        <v>95</v>
      </c>
      <c r="AX246" t="s">
        <v>95</v>
      </c>
      <c r="AY246" t="s">
        <v>95</v>
      </c>
      <c r="AZ246" t="s">
        <v>95</v>
      </c>
      <c r="BA246" t="s">
        <v>95</v>
      </c>
      <c r="BB246" t="s">
        <v>95</v>
      </c>
      <c r="BC246" t="s">
        <v>95</v>
      </c>
      <c r="BD246" t="s">
        <v>95</v>
      </c>
      <c r="BE246" t="s">
        <v>95</v>
      </c>
      <c r="BF246" t="s">
        <v>374</v>
      </c>
      <c r="BG246">
        <v>77</v>
      </c>
      <c r="BH246" t="s">
        <v>99</v>
      </c>
    </row>
    <row r="247" spans="1:60">
      <c r="A247" t="s">
        <v>631</v>
      </c>
      <c r="B247" t="s">
        <v>87</v>
      </c>
      <c r="C247" t="s">
        <v>632</v>
      </c>
      <c r="D247" t="s">
        <v>89</v>
      </c>
      <c r="E247" s="2" t="str">
        <f>HYPERLINK("capsilon://?command=openfolder&amp;siteaddress=fidelity.emaiq-na2.net&amp;folderid=FX0299F8E5-34C9-960D-2158-AFC5D23A6E3D","FX22123")</f>
        <v>FX22123</v>
      </c>
      <c r="F247" t="s">
        <v>19</v>
      </c>
      <c r="G247" t="s">
        <v>19</v>
      </c>
      <c r="H247" t="s">
        <v>90</v>
      </c>
      <c r="I247" t="s">
        <v>633</v>
      </c>
      <c r="J247">
        <v>0</v>
      </c>
      <c r="K247" t="s">
        <v>92</v>
      </c>
      <c r="L247" t="s">
        <v>93</v>
      </c>
      <c r="M247" t="s">
        <v>94</v>
      </c>
      <c r="N247">
        <v>2</v>
      </c>
      <c r="O247" s="1">
        <v>44930.472268518519</v>
      </c>
      <c r="P247" s="1">
        <v>44930.527256944442</v>
      </c>
      <c r="Q247">
        <v>4513</v>
      </c>
      <c r="R247">
        <v>238</v>
      </c>
      <c r="S247" t="b">
        <v>0</v>
      </c>
      <c r="T247" t="s">
        <v>95</v>
      </c>
      <c r="U247" t="b">
        <v>0</v>
      </c>
      <c r="V247" t="s">
        <v>96</v>
      </c>
      <c r="W247" s="1">
        <v>44930.514675925922</v>
      </c>
      <c r="X247">
        <v>196</v>
      </c>
      <c r="Y247">
        <v>0</v>
      </c>
      <c r="Z247">
        <v>0</v>
      </c>
      <c r="AA247">
        <v>0</v>
      </c>
      <c r="AB247">
        <v>16</v>
      </c>
      <c r="AC247">
        <v>0</v>
      </c>
      <c r="AD247">
        <v>0</v>
      </c>
      <c r="AE247">
        <v>0</v>
      </c>
      <c r="AF247">
        <v>0</v>
      </c>
      <c r="AG247">
        <v>0</v>
      </c>
      <c r="AH247" t="s">
        <v>103</v>
      </c>
      <c r="AI247" s="1">
        <v>44930.527256944442</v>
      </c>
      <c r="AJ247">
        <v>42</v>
      </c>
      <c r="AK247">
        <v>0</v>
      </c>
      <c r="AL247">
        <v>0</v>
      </c>
      <c r="AM247">
        <v>0</v>
      </c>
      <c r="AN247">
        <v>16</v>
      </c>
      <c r="AO247">
        <v>0</v>
      </c>
      <c r="AP247">
        <v>0</v>
      </c>
      <c r="AQ247">
        <v>0</v>
      </c>
      <c r="AR247">
        <v>0</v>
      </c>
      <c r="AS247">
        <v>0</v>
      </c>
      <c r="AT247" t="s">
        <v>95</v>
      </c>
      <c r="AU247" t="s">
        <v>95</v>
      </c>
      <c r="AV247" t="s">
        <v>95</v>
      </c>
      <c r="AW247" t="s">
        <v>95</v>
      </c>
      <c r="AX247" t="s">
        <v>95</v>
      </c>
      <c r="AY247" t="s">
        <v>95</v>
      </c>
      <c r="AZ247" t="s">
        <v>95</v>
      </c>
      <c r="BA247" t="s">
        <v>95</v>
      </c>
      <c r="BB247" t="s">
        <v>95</v>
      </c>
      <c r="BC247" t="s">
        <v>95</v>
      </c>
      <c r="BD247" t="s">
        <v>95</v>
      </c>
      <c r="BE247" t="s">
        <v>95</v>
      </c>
      <c r="BF247" t="s">
        <v>374</v>
      </c>
      <c r="BG247">
        <v>79</v>
      </c>
      <c r="BH247" t="s">
        <v>99</v>
      </c>
    </row>
    <row r="248" spans="1:60">
      <c r="A248" t="s">
        <v>634</v>
      </c>
      <c r="B248" t="s">
        <v>87</v>
      </c>
      <c r="C248" t="s">
        <v>635</v>
      </c>
      <c r="D248" t="s">
        <v>89</v>
      </c>
      <c r="E248" s="2" t="str">
        <f>HYPERLINK("capsilon://?command=openfolder&amp;siteaddress=fidelity.emaiq-na2.net&amp;folderid=FX7F9FD355-29B2-73BB-49B1-FBA26C9DB416","FX221163")</f>
        <v>FX221163</v>
      </c>
      <c r="F248" t="s">
        <v>19</v>
      </c>
      <c r="G248" t="s">
        <v>19</v>
      </c>
      <c r="H248" t="s">
        <v>90</v>
      </c>
      <c r="I248" t="s">
        <v>636</v>
      </c>
      <c r="J248">
        <v>0</v>
      </c>
      <c r="K248" t="s">
        <v>92</v>
      </c>
      <c r="L248" t="s">
        <v>93</v>
      </c>
      <c r="M248" t="s">
        <v>94</v>
      </c>
      <c r="N248">
        <v>2</v>
      </c>
      <c r="O248" s="1">
        <v>44930.474953703706</v>
      </c>
      <c r="P248" s="1">
        <v>44930.527604166666</v>
      </c>
      <c r="Q248">
        <v>4375</v>
      </c>
      <c r="R248">
        <v>174</v>
      </c>
      <c r="S248" t="b">
        <v>0</v>
      </c>
      <c r="T248" t="s">
        <v>95</v>
      </c>
      <c r="U248" t="b">
        <v>0</v>
      </c>
      <c r="V248" t="s">
        <v>96</v>
      </c>
      <c r="W248" s="1">
        <v>44930.516365740739</v>
      </c>
      <c r="X248">
        <v>145</v>
      </c>
      <c r="Y248">
        <v>0</v>
      </c>
      <c r="Z248">
        <v>0</v>
      </c>
      <c r="AA248">
        <v>0</v>
      </c>
      <c r="AB248">
        <v>16</v>
      </c>
      <c r="AC248">
        <v>0</v>
      </c>
      <c r="AD248">
        <v>0</v>
      </c>
      <c r="AE248">
        <v>0</v>
      </c>
      <c r="AF248">
        <v>0</v>
      </c>
      <c r="AG248">
        <v>0</v>
      </c>
      <c r="AH248" t="s">
        <v>103</v>
      </c>
      <c r="AI248" s="1">
        <v>44930.527604166666</v>
      </c>
      <c r="AJ248">
        <v>29</v>
      </c>
      <c r="AK248">
        <v>0</v>
      </c>
      <c r="AL248">
        <v>0</v>
      </c>
      <c r="AM248">
        <v>0</v>
      </c>
      <c r="AN248">
        <v>16</v>
      </c>
      <c r="AO248">
        <v>0</v>
      </c>
      <c r="AP248">
        <v>0</v>
      </c>
      <c r="AQ248">
        <v>0</v>
      </c>
      <c r="AR248">
        <v>0</v>
      </c>
      <c r="AS248">
        <v>0</v>
      </c>
      <c r="AT248" t="s">
        <v>95</v>
      </c>
      <c r="AU248" t="s">
        <v>95</v>
      </c>
      <c r="AV248" t="s">
        <v>95</v>
      </c>
      <c r="AW248" t="s">
        <v>95</v>
      </c>
      <c r="AX248" t="s">
        <v>95</v>
      </c>
      <c r="AY248" t="s">
        <v>95</v>
      </c>
      <c r="AZ248" t="s">
        <v>95</v>
      </c>
      <c r="BA248" t="s">
        <v>95</v>
      </c>
      <c r="BB248" t="s">
        <v>95</v>
      </c>
      <c r="BC248" t="s">
        <v>95</v>
      </c>
      <c r="BD248" t="s">
        <v>95</v>
      </c>
      <c r="BE248" t="s">
        <v>95</v>
      </c>
      <c r="BF248" t="s">
        <v>374</v>
      </c>
      <c r="BG248">
        <v>75</v>
      </c>
      <c r="BH248" t="s">
        <v>99</v>
      </c>
    </row>
    <row r="249" spans="1:60">
      <c r="A249" t="s">
        <v>637</v>
      </c>
      <c r="B249" t="s">
        <v>87</v>
      </c>
      <c r="C249" t="s">
        <v>215</v>
      </c>
      <c r="D249" t="s">
        <v>89</v>
      </c>
      <c r="E249" s="2" t="str">
        <f>HYPERLINK("capsilon://?command=openfolder&amp;siteaddress=fidelity.emaiq-na2.net&amp;folderid=FXECBAB6DF-F5F4-1051-52A9-026F66CEB6B0","FX221245")</f>
        <v>FX221245</v>
      </c>
      <c r="F249" t="s">
        <v>19</v>
      </c>
      <c r="G249" t="s">
        <v>19</v>
      </c>
      <c r="H249" t="s">
        <v>90</v>
      </c>
      <c r="I249" t="s">
        <v>638</v>
      </c>
      <c r="J249">
        <v>44</v>
      </c>
      <c r="K249" t="s">
        <v>92</v>
      </c>
      <c r="L249" t="s">
        <v>93</v>
      </c>
      <c r="M249" t="s">
        <v>94</v>
      </c>
      <c r="N249">
        <v>2</v>
      </c>
      <c r="O249" s="1">
        <v>44930.47859953704</v>
      </c>
      <c r="P249" s="1">
        <v>44930.528668981482</v>
      </c>
      <c r="Q249">
        <v>4011</v>
      </c>
      <c r="R249">
        <v>315</v>
      </c>
      <c r="S249" t="b">
        <v>0</v>
      </c>
      <c r="T249" t="s">
        <v>95</v>
      </c>
      <c r="U249" t="b">
        <v>0</v>
      </c>
      <c r="V249" t="s">
        <v>96</v>
      </c>
      <c r="W249" s="1">
        <v>44930.518969907411</v>
      </c>
      <c r="X249">
        <v>224</v>
      </c>
      <c r="Y249">
        <v>37</v>
      </c>
      <c r="Z249">
        <v>0</v>
      </c>
      <c r="AA249">
        <v>37</v>
      </c>
      <c r="AB249">
        <v>0</v>
      </c>
      <c r="AC249">
        <v>9</v>
      </c>
      <c r="AD249">
        <v>7</v>
      </c>
      <c r="AE249">
        <v>0</v>
      </c>
      <c r="AF249">
        <v>0</v>
      </c>
      <c r="AG249">
        <v>0</v>
      </c>
      <c r="AH249" t="s">
        <v>103</v>
      </c>
      <c r="AI249" s="1">
        <v>44930.528668981482</v>
      </c>
      <c r="AJ249">
        <v>91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7</v>
      </c>
      <c r="AQ249">
        <v>0</v>
      </c>
      <c r="AR249">
        <v>0</v>
      </c>
      <c r="AS249">
        <v>0</v>
      </c>
      <c r="AT249" t="s">
        <v>95</v>
      </c>
      <c r="AU249" t="s">
        <v>95</v>
      </c>
      <c r="AV249" t="s">
        <v>95</v>
      </c>
      <c r="AW249" t="s">
        <v>95</v>
      </c>
      <c r="AX249" t="s">
        <v>95</v>
      </c>
      <c r="AY249" t="s">
        <v>95</v>
      </c>
      <c r="AZ249" t="s">
        <v>95</v>
      </c>
      <c r="BA249" t="s">
        <v>95</v>
      </c>
      <c r="BB249" t="s">
        <v>95</v>
      </c>
      <c r="BC249" t="s">
        <v>95</v>
      </c>
      <c r="BD249" t="s">
        <v>95</v>
      </c>
      <c r="BE249" t="s">
        <v>95</v>
      </c>
      <c r="BF249" t="s">
        <v>374</v>
      </c>
      <c r="BG249">
        <v>72</v>
      </c>
      <c r="BH249" t="s">
        <v>99</v>
      </c>
    </row>
    <row r="250" spans="1:60">
      <c r="A250" t="s">
        <v>639</v>
      </c>
      <c r="B250" t="s">
        <v>87</v>
      </c>
      <c r="C250" t="s">
        <v>324</v>
      </c>
      <c r="D250" t="s">
        <v>89</v>
      </c>
      <c r="E250" s="2" t="str">
        <f>HYPERLINK("capsilon://?command=openfolder&amp;siteaddress=fidelity.emaiq-na2.net&amp;folderid=FX05F27D27-F22C-342D-B459-77FA843527E3","FX221246")</f>
        <v>FX221246</v>
      </c>
      <c r="F250" t="s">
        <v>19</v>
      </c>
      <c r="G250" t="s">
        <v>19</v>
      </c>
      <c r="H250" t="s">
        <v>90</v>
      </c>
      <c r="I250" t="s">
        <v>640</v>
      </c>
      <c r="J250">
        <v>28</v>
      </c>
      <c r="K250" t="s">
        <v>92</v>
      </c>
      <c r="L250" t="s">
        <v>93</v>
      </c>
      <c r="M250" t="s">
        <v>94</v>
      </c>
      <c r="N250">
        <v>1</v>
      </c>
      <c r="O250" s="1">
        <v>44929.414988425924</v>
      </c>
      <c r="P250" s="1">
        <v>44929.48978009259</v>
      </c>
      <c r="Q250">
        <v>6338</v>
      </c>
      <c r="R250">
        <v>124</v>
      </c>
      <c r="S250" t="b">
        <v>0</v>
      </c>
      <c r="T250" t="s">
        <v>95</v>
      </c>
      <c r="U250" t="b">
        <v>0</v>
      </c>
      <c r="V250" t="s">
        <v>96</v>
      </c>
      <c r="W250" s="1">
        <v>44929.48978009259</v>
      </c>
      <c r="X250">
        <v>124</v>
      </c>
      <c r="Y250">
        <v>3</v>
      </c>
      <c r="Z250">
        <v>0</v>
      </c>
      <c r="AA250">
        <v>3</v>
      </c>
      <c r="AB250">
        <v>0</v>
      </c>
      <c r="AC250">
        <v>0</v>
      </c>
      <c r="AD250">
        <v>25</v>
      </c>
      <c r="AE250">
        <v>21</v>
      </c>
      <c r="AF250">
        <v>0</v>
      </c>
      <c r="AG250">
        <v>2</v>
      </c>
      <c r="AH250" t="s">
        <v>95</v>
      </c>
      <c r="AI250" t="s">
        <v>95</v>
      </c>
      <c r="AJ250" t="s">
        <v>95</v>
      </c>
      <c r="AK250" t="s">
        <v>95</v>
      </c>
      <c r="AL250" t="s">
        <v>95</v>
      </c>
      <c r="AM250" t="s">
        <v>95</v>
      </c>
      <c r="AN250" t="s">
        <v>95</v>
      </c>
      <c r="AO250" t="s">
        <v>95</v>
      </c>
      <c r="AP250" t="s">
        <v>95</v>
      </c>
      <c r="AQ250" t="s">
        <v>95</v>
      </c>
      <c r="AR250" t="s">
        <v>95</v>
      </c>
      <c r="AS250" t="s">
        <v>95</v>
      </c>
      <c r="AT250" t="s">
        <v>95</v>
      </c>
      <c r="AU250" t="s">
        <v>95</v>
      </c>
      <c r="AV250" t="s">
        <v>95</v>
      </c>
      <c r="AW250" t="s">
        <v>95</v>
      </c>
      <c r="AX250" t="s">
        <v>95</v>
      </c>
      <c r="AY250" t="s">
        <v>95</v>
      </c>
      <c r="AZ250" t="s">
        <v>95</v>
      </c>
      <c r="BA250" t="s">
        <v>95</v>
      </c>
      <c r="BB250" t="s">
        <v>95</v>
      </c>
      <c r="BC250" t="s">
        <v>95</v>
      </c>
      <c r="BD250" t="s">
        <v>95</v>
      </c>
      <c r="BE250" t="s">
        <v>95</v>
      </c>
      <c r="BF250" t="s">
        <v>98</v>
      </c>
      <c r="BG250">
        <v>107</v>
      </c>
      <c r="BH250" t="s">
        <v>99</v>
      </c>
    </row>
    <row r="251" spans="1:60">
      <c r="A251" t="s">
        <v>641</v>
      </c>
      <c r="B251" t="s">
        <v>87</v>
      </c>
      <c r="C251" t="s">
        <v>215</v>
      </c>
      <c r="D251" t="s">
        <v>89</v>
      </c>
      <c r="E251" s="2" t="str">
        <f>HYPERLINK("capsilon://?command=openfolder&amp;siteaddress=fidelity.emaiq-na2.net&amp;folderid=FXECBAB6DF-F5F4-1051-52A9-026F66CEB6B0","FX221245")</f>
        <v>FX221245</v>
      </c>
      <c r="F251" t="s">
        <v>19</v>
      </c>
      <c r="G251" t="s">
        <v>19</v>
      </c>
      <c r="H251" t="s">
        <v>90</v>
      </c>
      <c r="I251" t="s">
        <v>642</v>
      </c>
      <c r="J251">
        <v>44</v>
      </c>
      <c r="K251" t="s">
        <v>92</v>
      </c>
      <c r="L251" t="s">
        <v>93</v>
      </c>
      <c r="M251" t="s">
        <v>94</v>
      </c>
      <c r="N251">
        <v>2</v>
      </c>
      <c r="O251" s="1">
        <v>44930.479317129626</v>
      </c>
      <c r="P251" s="1">
        <v>44930.530578703707</v>
      </c>
      <c r="Q251">
        <v>4166</v>
      </c>
      <c r="R251">
        <v>263</v>
      </c>
      <c r="S251" t="b">
        <v>0</v>
      </c>
      <c r="T251" t="s">
        <v>95</v>
      </c>
      <c r="U251" t="b">
        <v>0</v>
      </c>
      <c r="V251" t="s">
        <v>96</v>
      </c>
      <c r="W251" s="1">
        <v>44930.520127314812</v>
      </c>
      <c r="X251">
        <v>99</v>
      </c>
      <c r="Y251">
        <v>37</v>
      </c>
      <c r="Z251">
        <v>0</v>
      </c>
      <c r="AA251">
        <v>37</v>
      </c>
      <c r="AB251">
        <v>0</v>
      </c>
      <c r="AC251">
        <v>9</v>
      </c>
      <c r="AD251">
        <v>7</v>
      </c>
      <c r="AE251">
        <v>0</v>
      </c>
      <c r="AF251">
        <v>0</v>
      </c>
      <c r="AG251">
        <v>0</v>
      </c>
      <c r="AH251" t="s">
        <v>103</v>
      </c>
      <c r="AI251" s="1">
        <v>44930.530578703707</v>
      </c>
      <c r="AJ251">
        <v>164</v>
      </c>
      <c r="AK251">
        <v>2</v>
      </c>
      <c r="AL251">
        <v>0</v>
      </c>
      <c r="AM251">
        <v>2</v>
      </c>
      <c r="AN251">
        <v>0</v>
      </c>
      <c r="AO251">
        <v>2</v>
      </c>
      <c r="AP251">
        <v>5</v>
      </c>
      <c r="AQ251">
        <v>0</v>
      </c>
      <c r="AR251">
        <v>0</v>
      </c>
      <c r="AS251">
        <v>0</v>
      </c>
      <c r="AT251" t="s">
        <v>95</v>
      </c>
      <c r="AU251" t="s">
        <v>95</v>
      </c>
      <c r="AV251" t="s">
        <v>95</v>
      </c>
      <c r="AW251" t="s">
        <v>95</v>
      </c>
      <c r="AX251" t="s">
        <v>95</v>
      </c>
      <c r="AY251" t="s">
        <v>95</v>
      </c>
      <c r="AZ251" t="s">
        <v>95</v>
      </c>
      <c r="BA251" t="s">
        <v>95</v>
      </c>
      <c r="BB251" t="s">
        <v>95</v>
      </c>
      <c r="BC251" t="s">
        <v>95</v>
      </c>
      <c r="BD251" t="s">
        <v>95</v>
      </c>
      <c r="BE251" t="s">
        <v>95</v>
      </c>
      <c r="BF251" t="s">
        <v>374</v>
      </c>
      <c r="BG251">
        <v>73</v>
      </c>
      <c r="BH251" t="s">
        <v>99</v>
      </c>
    </row>
    <row r="252" spans="1:60">
      <c r="A252" t="s">
        <v>643</v>
      </c>
      <c r="B252" t="s">
        <v>87</v>
      </c>
      <c r="C252" t="s">
        <v>632</v>
      </c>
      <c r="D252" t="s">
        <v>89</v>
      </c>
      <c r="E252" s="2" t="str">
        <f>HYPERLINK("capsilon://?command=openfolder&amp;siteaddress=fidelity.emaiq-na2.net&amp;folderid=FX0299F8E5-34C9-960D-2158-AFC5D23A6E3D","FX22123")</f>
        <v>FX22123</v>
      </c>
      <c r="F252" t="s">
        <v>19</v>
      </c>
      <c r="G252" t="s">
        <v>19</v>
      </c>
      <c r="H252" t="s">
        <v>90</v>
      </c>
      <c r="I252" t="s">
        <v>644</v>
      </c>
      <c r="J252">
        <v>0</v>
      </c>
      <c r="K252" t="s">
        <v>92</v>
      </c>
      <c r="L252" t="s">
        <v>93</v>
      </c>
      <c r="M252" t="s">
        <v>94</v>
      </c>
      <c r="N252">
        <v>2</v>
      </c>
      <c r="O252" s="1">
        <v>44930.496620370373</v>
      </c>
      <c r="P252" s="1">
        <v>44930.5309375</v>
      </c>
      <c r="Q252">
        <v>2888</v>
      </c>
      <c r="R252">
        <v>77</v>
      </c>
      <c r="S252" t="b">
        <v>0</v>
      </c>
      <c r="T252" t="s">
        <v>95</v>
      </c>
      <c r="U252" t="b">
        <v>0</v>
      </c>
      <c r="V252" t="s">
        <v>96</v>
      </c>
      <c r="W252" s="1">
        <v>44930.520729166667</v>
      </c>
      <c r="X252">
        <v>47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 t="s">
        <v>103</v>
      </c>
      <c r="AI252" s="1">
        <v>44930.5309375</v>
      </c>
      <c r="AJ252">
        <v>30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 t="s">
        <v>95</v>
      </c>
      <c r="AU252" t="s">
        <v>95</v>
      </c>
      <c r="AV252" t="s">
        <v>95</v>
      </c>
      <c r="AW252" t="s">
        <v>95</v>
      </c>
      <c r="AX252" t="s">
        <v>95</v>
      </c>
      <c r="AY252" t="s">
        <v>95</v>
      </c>
      <c r="AZ252" t="s">
        <v>95</v>
      </c>
      <c r="BA252" t="s">
        <v>95</v>
      </c>
      <c r="BB252" t="s">
        <v>95</v>
      </c>
      <c r="BC252" t="s">
        <v>95</v>
      </c>
      <c r="BD252" t="s">
        <v>95</v>
      </c>
      <c r="BE252" t="s">
        <v>95</v>
      </c>
      <c r="BF252" t="s">
        <v>374</v>
      </c>
      <c r="BG252">
        <v>49</v>
      </c>
      <c r="BH252" t="s">
        <v>99</v>
      </c>
    </row>
    <row r="253" spans="1:60">
      <c r="A253" t="s">
        <v>645</v>
      </c>
      <c r="B253" t="s">
        <v>87</v>
      </c>
      <c r="C253" t="s">
        <v>330</v>
      </c>
      <c r="D253" t="s">
        <v>89</v>
      </c>
      <c r="E253" s="2" t="str">
        <f>HYPERLINK("capsilon://?command=openfolder&amp;siteaddress=fidelity.emaiq-na2.net&amp;folderid=FXB1B5FF20-54A1-4F00-5496-7E0E6100CEF9","FX221231")</f>
        <v>FX221231</v>
      </c>
      <c r="F253" t="s">
        <v>19</v>
      </c>
      <c r="G253" t="s">
        <v>19</v>
      </c>
      <c r="H253" t="s">
        <v>90</v>
      </c>
      <c r="I253" t="s">
        <v>578</v>
      </c>
      <c r="J253">
        <v>51</v>
      </c>
      <c r="K253" t="s">
        <v>92</v>
      </c>
      <c r="L253" t="s">
        <v>93</v>
      </c>
      <c r="M253" t="s">
        <v>94</v>
      </c>
      <c r="N253">
        <v>2</v>
      </c>
      <c r="O253" s="1">
        <v>44930.501817129632</v>
      </c>
      <c r="P253" s="1">
        <v>44930.526192129626</v>
      </c>
      <c r="Q253">
        <v>1248</v>
      </c>
      <c r="R253">
        <v>858</v>
      </c>
      <c r="S253" t="b">
        <v>0</v>
      </c>
      <c r="T253" t="s">
        <v>95</v>
      </c>
      <c r="U253" t="b">
        <v>1</v>
      </c>
      <c r="V253" t="s">
        <v>96</v>
      </c>
      <c r="W253" s="1">
        <v>44930.511840277781</v>
      </c>
      <c r="X253">
        <v>797</v>
      </c>
      <c r="Y253">
        <v>18</v>
      </c>
      <c r="Z253">
        <v>0</v>
      </c>
      <c r="AA253">
        <v>18</v>
      </c>
      <c r="AB253">
        <v>18</v>
      </c>
      <c r="AC253">
        <v>7</v>
      </c>
      <c r="AD253">
        <v>33</v>
      </c>
      <c r="AE253">
        <v>0</v>
      </c>
      <c r="AF253">
        <v>0</v>
      </c>
      <c r="AG253">
        <v>0</v>
      </c>
      <c r="AH253" t="s">
        <v>103</v>
      </c>
      <c r="AI253" s="1">
        <v>44930.526192129626</v>
      </c>
      <c r="AJ253">
        <v>61</v>
      </c>
      <c r="AK253">
        <v>0</v>
      </c>
      <c r="AL253">
        <v>0</v>
      </c>
      <c r="AM253">
        <v>0</v>
      </c>
      <c r="AN253">
        <v>18</v>
      </c>
      <c r="AO253">
        <v>0</v>
      </c>
      <c r="AP253">
        <v>33</v>
      </c>
      <c r="AQ253">
        <v>0</v>
      </c>
      <c r="AR253">
        <v>0</v>
      </c>
      <c r="AS253">
        <v>0</v>
      </c>
      <c r="AT253" t="s">
        <v>95</v>
      </c>
      <c r="AU253" t="s">
        <v>95</v>
      </c>
      <c r="AV253" t="s">
        <v>95</v>
      </c>
      <c r="AW253" t="s">
        <v>95</v>
      </c>
      <c r="AX253" t="s">
        <v>95</v>
      </c>
      <c r="AY253" t="s">
        <v>95</v>
      </c>
      <c r="AZ253" t="s">
        <v>95</v>
      </c>
      <c r="BA253" t="s">
        <v>95</v>
      </c>
      <c r="BB253" t="s">
        <v>95</v>
      </c>
      <c r="BC253" t="s">
        <v>95</v>
      </c>
      <c r="BD253" t="s">
        <v>95</v>
      </c>
      <c r="BE253" t="s">
        <v>95</v>
      </c>
      <c r="BF253" t="s">
        <v>374</v>
      </c>
      <c r="BG253">
        <v>35</v>
      </c>
      <c r="BH253" t="s">
        <v>99</v>
      </c>
    </row>
    <row r="254" spans="1:60">
      <c r="A254" t="s">
        <v>646</v>
      </c>
      <c r="B254" t="s">
        <v>87</v>
      </c>
      <c r="C254" t="s">
        <v>621</v>
      </c>
      <c r="D254" t="s">
        <v>89</v>
      </c>
      <c r="E254" s="2" t="str">
        <f>HYPERLINK("capsilon://?command=openfolder&amp;siteaddress=fidelity.emaiq-na2.net&amp;folderid=FXDF14111F-F098-68C3-E210-2709C582C0D4","FX221233")</f>
        <v>FX221233</v>
      </c>
      <c r="F254" t="s">
        <v>19</v>
      </c>
      <c r="G254" t="s">
        <v>19</v>
      </c>
      <c r="H254" t="s">
        <v>90</v>
      </c>
      <c r="I254" t="s">
        <v>647</v>
      </c>
      <c r="J254">
        <v>28</v>
      </c>
      <c r="K254" t="s">
        <v>92</v>
      </c>
      <c r="L254" t="s">
        <v>93</v>
      </c>
      <c r="M254" t="s">
        <v>94</v>
      </c>
      <c r="N254">
        <v>2</v>
      </c>
      <c r="O254" s="1">
        <v>44930.576331018521</v>
      </c>
      <c r="P254" s="1">
        <v>44930.655277777776</v>
      </c>
      <c r="Q254">
        <v>6548</v>
      </c>
      <c r="R254">
        <v>273</v>
      </c>
      <c r="S254" t="b">
        <v>0</v>
      </c>
      <c r="T254" t="s">
        <v>95</v>
      </c>
      <c r="U254" t="b">
        <v>0</v>
      </c>
      <c r="V254" t="s">
        <v>96</v>
      </c>
      <c r="W254" s="1">
        <v>44930.615243055552</v>
      </c>
      <c r="X254">
        <v>205</v>
      </c>
      <c r="Y254">
        <v>21</v>
      </c>
      <c r="Z254">
        <v>0</v>
      </c>
      <c r="AA254">
        <v>21</v>
      </c>
      <c r="AB254">
        <v>0</v>
      </c>
      <c r="AC254">
        <v>17</v>
      </c>
      <c r="AD254">
        <v>7</v>
      </c>
      <c r="AE254">
        <v>0</v>
      </c>
      <c r="AF254">
        <v>0</v>
      </c>
      <c r="AG254">
        <v>0</v>
      </c>
      <c r="AH254" t="s">
        <v>103</v>
      </c>
      <c r="AI254" s="1">
        <v>44930.655277777776</v>
      </c>
      <c r="AJ254">
        <v>68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7</v>
      </c>
      <c r="AQ254">
        <v>0</v>
      </c>
      <c r="AR254">
        <v>0</v>
      </c>
      <c r="AS254">
        <v>0</v>
      </c>
      <c r="AT254" t="s">
        <v>95</v>
      </c>
      <c r="AU254" t="s">
        <v>95</v>
      </c>
      <c r="AV254" t="s">
        <v>95</v>
      </c>
      <c r="AW254" t="s">
        <v>95</v>
      </c>
      <c r="AX254" t="s">
        <v>95</v>
      </c>
      <c r="AY254" t="s">
        <v>95</v>
      </c>
      <c r="AZ254" t="s">
        <v>95</v>
      </c>
      <c r="BA254" t="s">
        <v>95</v>
      </c>
      <c r="BB254" t="s">
        <v>95</v>
      </c>
      <c r="BC254" t="s">
        <v>95</v>
      </c>
      <c r="BD254" t="s">
        <v>95</v>
      </c>
      <c r="BE254" t="s">
        <v>95</v>
      </c>
      <c r="BF254" t="s">
        <v>374</v>
      </c>
      <c r="BG254">
        <v>113</v>
      </c>
      <c r="BH254" t="s">
        <v>99</v>
      </c>
    </row>
    <row r="255" spans="1:60">
      <c r="A255" t="s">
        <v>648</v>
      </c>
      <c r="B255" t="s">
        <v>87</v>
      </c>
      <c r="C255" t="s">
        <v>621</v>
      </c>
      <c r="D255" t="s">
        <v>89</v>
      </c>
      <c r="E255" s="2" t="str">
        <f>HYPERLINK("capsilon://?command=openfolder&amp;siteaddress=fidelity.emaiq-na2.net&amp;folderid=FXDF14111F-F098-68C3-E210-2709C582C0D4","FX221233")</f>
        <v>FX221233</v>
      </c>
      <c r="F255" t="s">
        <v>19</v>
      </c>
      <c r="G255" t="s">
        <v>19</v>
      </c>
      <c r="H255" t="s">
        <v>90</v>
      </c>
      <c r="I255" t="s">
        <v>649</v>
      </c>
      <c r="J255">
        <v>84</v>
      </c>
      <c r="K255" t="s">
        <v>92</v>
      </c>
      <c r="L255" t="s">
        <v>93</v>
      </c>
      <c r="M255" t="s">
        <v>94</v>
      </c>
      <c r="N255">
        <v>2</v>
      </c>
      <c r="O255" s="1">
        <v>44930.576365740744</v>
      </c>
      <c r="P255" s="1">
        <v>44930.658356481479</v>
      </c>
      <c r="Q255">
        <v>4829</v>
      </c>
      <c r="R255">
        <v>2255</v>
      </c>
      <c r="S255" t="b">
        <v>0</v>
      </c>
      <c r="T255" t="s">
        <v>95</v>
      </c>
      <c r="U255" t="b">
        <v>0</v>
      </c>
      <c r="V255" t="s">
        <v>96</v>
      </c>
      <c r="W255" s="1">
        <v>44930.638287037036</v>
      </c>
      <c r="X255">
        <v>1990</v>
      </c>
      <c r="Y255">
        <v>82</v>
      </c>
      <c r="Z255">
        <v>0</v>
      </c>
      <c r="AA255">
        <v>82</v>
      </c>
      <c r="AB255">
        <v>0</v>
      </c>
      <c r="AC255">
        <v>40</v>
      </c>
      <c r="AD255">
        <v>2</v>
      </c>
      <c r="AE255">
        <v>0</v>
      </c>
      <c r="AF255">
        <v>0</v>
      </c>
      <c r="AG255">
        <v>0</v>
      </c>
      <c r="AH255" t="s">
        <v>103</v>
      </c>
      <c r="AI255" s="1">
        <v>44930.658356481479</v>
      </c>
      <c r="AJ255">
        <v>265</v>
      </c>
      <c r="AK255">
        <v>3</v>
      </c>
      <c r="AL255">
        <v>0</v>
      </c>
      <c r="AM255">
        <v>3</v>
      </c>
      <c r="AN255">
        <v>0</v>
      </c>
      <c r="AO255">
        <v>3</v>
      </c>
      <c r="AP255">
        <v>-1</v>
      </c>
      <c r="AQ255">
        <v>0</v>
      </c>
      <c r="AR255">
        <v>0</v>
      </c>
      <c r="AS255">
        <v>0</v>
      </c>
      <c r="AT255" t="s">
        <v>95</v>
      </c>
      <c r="AU255" t="s">
        <v>95</v>
      </c>
      <c r="AV255" t="s">
        <v>95</v>
      </c>
      <c r="AW255" t="s">
        <v>95</v>
      </c>
      <c r="AX255" t="s">
        <v>95</v>
      </c>
      <c r="AY255" t="s">
        <v>95</v>
      </c>
      <c r="AZ255" t="s">
        <v>95</v>
      </c>
      <c r="BA255" t="s">
        <v>95</v>
      </c>
      <c r="BB255" t="s">
        <v>95</v>
      </c>
      <c r="BC255" t="s">
        <v>95</v>
      </c>
      <c r="BD255" t="s">
        <v>95</v>
      </c>
      <c r="BE255" t="s">
        <v>95</v>
      </c>
      <c r="BF255" t="s">
        <v>374</v>
      </c>
      <c r="BG255">
        <v>118</v>
      </c>
      <c r="BH255" t="s">
        <v>99</v>
      </c>
    </row>
    <row r="256" spans="1:60">
      <c r="A256" t="s">
        <v>650</v>
      </c>
      <c r="B256" t="s">
        <v>87</v>
      </c>
      <c r="C256" t="s">
        <v>651</v>
      </c>
      <c r="D256" t="s">
        <v>89</v>
      </c>
      <c r="E256" s="2" t="str">
        <f>HYPERLINK("capsilon://?command=openfolder&amp;siteaddress=fidelity.emaiq-na2.net&amp;folderid=FXBDEC4B98-4CEB-3964-8880-88B9177CA409","FX221232")</f>
        <v>FX221232</v>
      </c>
      <c r="F256" t="s">
        <v>19</v>
      </c>
      <c r="G256" t="s">
        <v>19</v>
      </c>
      <c r="H256" t="s">
        <v>90</v>
      </c>
      <c r="I256" t="s">
        <v>652</v>
      </c>
      <c r="J256">
        <v>84</v>
      </c>
      <c r="K256" t="s">
        <v>92</v>
      </c>
      <c r="L256" t="s">
        <v>93</v>
      </c>
      <c r="M256" t="s">
        <v>94</v>
      </c>
      <c r="N256">
        <v>2</v>
      </c>
      <c r="O256" s="1">
        <v>44930.618541666663</v>
      </c>
      <c r="P256" s="1">
        <v>44930.660578703704</v>
      </c>
      <c r="Q256">
        <v>3314</v>
      </c>
      <c r="R256">
        <v>318</v>
      </c>
      <c r="S256" t="b">
        <v>0</v>
      </c>
      <c r="T256" t="s">
        <v>95</v>
      </c>
      <c r="U256" t="b">
        <v>0</v>
      </c>
      <c r="V256" t="s">
        <v>96</v>
      </c>
      <c r="W256" s="1">
        <v>44930.639768518522</v>
      </c>
      <c r="X256">
        <v>127</v>
      </c>
      <c r="Y256">
        <v>79</v>
      </c>
      <c r="Z256">
        <v>0</v>
      </c>
      <c r="AA256">
        <v>79</v>
      </c>
      <c r="AB256">
        <v>0</v>
      </c>
      <c r="AC256">
        <v>9</v>
      </c>
      <c r="AD256">
        <v>5</v>
      </c>
      <c r="AE256">
        <v>0</v>
      </c>
      <c r="AF256">
        <v>0</v>
      </c>
      <c r="AG256">
        <v>0</v>
      </c>
      <c r="AH256" t="s">
        <v>103</v>
      </c>
      <c r="AI256" s="1">
        <v>44930.660578703704</v>
      </c>
      <c r="AJ256">
        <v>191</v>
      </c>
      <c r="AK256">
        <v>1</v>
      </c>
      <c r="AL256">
        <v>0</v>
      </c>
      <c r="AM256">
        <v>1</v>
      </c>
      <c r="AN256">
        <v>0</v>
      </c>
      <c r="AO256">
        <v>1</v>
      </c>
      <c r="AP256">
        <v>4</v>
      </c>
      <c r="AQ256">
        <v>0</v>
      </c>
      <c r="AR256">
        <v>0</v>
      </c>
      <c r="AS256">
        <v>0</v>
      </c>
      <c r="AT256" t="s">
        <v>95</v>
      </c>
      <c r="AU256" t="s">
        <v>95</v>
      </c>
      <c r="AV256" t="s">
        <v>95</v>
      </c>
      <c r="AW256" t="s">
        <v>95</v>
      </c>
      <c r="AX256" t="s">
        <v>95</v>
      </c>
      <c r="AY256" t="s">
        <v>95</v>
      </c>
      <c r="AZ256" t="s">
        <v>95</v>
      </c>
      <c r="BA256" t="s">
        <v>95</v>
      </c>
      <c r="BB256" t="s">
        <v>95</v>
      </c>
      <c r="BC256" t="s">
        <v>95</v>
      </c>
      <c r="BD256" t="s">
        <v>95</v>
      </c>
      <c r="BE256" t="s">
        <v>95</v>
      </c>
      <c r="BF256" t="s">
        <v>374</v>
      </c>
      <c r="BG256">
        <v>60</v>
      </c>
      <c r="BH256" t="s">
        <v>99</v>
      </c>
    </row>
    <row r="257" spans="1:60">
      <c r="A257" t="s">
        <v>653</v>
      </c>
      <c r="B257" t="s">
        <v>87</v>
      </c>
      <c r="C257" t="s">
        <v>654</v>
      </c>
      <c r="D257" t="s">
        <v>89</v>
      </c>
      <c r="E257" s="2" t="str">
        <f>HYPERLINK("capsilon://?command=openfolder&amp;siteaddress=fidelity.emaiq-na2.net&amp;folderid=FX0601B1E5-7657-B439-4E07-48ECFED30DC2","FX221016")</f>
        <v>FX221016</v>
      </c>
      <c r="F257" t="s">
        <v>19</v>
      </c>
      <c r="G257" t="s">
        <v>19</v>
      </c>
      <c r="H257" t="s">
        <v>90</v>
      </c>
      <c r="I257" t="s">
        <v>655</v>
      </c>
      <c r="J257">
        <v>44</v>
      </c>
      <c r="K257" t="s">
        <v>92</v>
      </c>
      <c r="L257" t="s">
        <v>93</v>
      </c>
      <c r="M257" t="s">
        <v>94</v>
      </c>
      <c r="N257">
        <v>2</v>
      </c>
      <c r="O257" s="1">
        <v>44931.383067129631</v>
      </c>
      <c r="P257" s="1">
        <v>44931.44394675926</v>
      </c>
      <c r="Q257">
        <v>5218</v>
      </c>
      <c r="R257">
        <v>42</v>
      </c>
      <c r="S257" t="b">
        <v>0</v>
      </c>
      <c r="T257" t="s">
        <v>95</v>
      </c>
      <c r="U257" t="b">
        <v>0</v>
      </c>
      <c r="V257" t="s">
        <v>344</v>
      </c>
      <c r="W257" s="1">
        <v>44931.442847222221</v>
      </c>
      <c r="X257">
        <v>22</v>
      </c>
      <c r="Y257">
        <v>0</v>
      </c>
      <c r="Z257">
        <v>0</v>
      </c>
      <c r="AA257">
        <v>0</v>
      </c>
      <c r="AB257">
        <v>37</v>
      </c>
      <c r="AC257">
        <v>0</v>
      </c>
      <c r="AD257">
        <v>44</v>
      </c>
      <c r="AE257">
        <v>0</v>
      </c>
      <c r="AF257">
        <v>0</v>
      </c>
      <c r="AG257">
        <v>0</v>
      </c>
      <c r="AH257" t="s">
        <v>153</v>
      </c>
      <c r="AI257" s="1">
        <v>44931.44394675926</v>
      </c>
      <c r="AJ257">
        <v>20</v>
      </c>
      <c r="AK257">
        <v>0</v>
      </c>
      <c r="AL257">
        <v>0</v>
      </c>
      <c r="AM257">
        <v>0</v>
      </c>
      <c r="AN257">
        <v>37</v>
      </c>
      <c r="AO257">
        <v>0</v>
      </c>
      <c r="AP257">
        <v>44</v>
      </c>
      <c r="AQ257">
        <v>0</v>
      </c>
      <c r="AR257">
        <v>0</v>
      </c>
      <c r="AS257">
        <v>0</v>
      </c>
      <c r="AT257" t="s">
        <v>95</v>
      </c>
      <c r="AU257" t="s">
        <v>95</v>
      </c>
      <c r="AV257" t="s">
        <v>95</v>
      </c>
      <c r="AW257" t="s">
        <v>95</v>
      </c>
      <c r="AX257" t="s">
        <v>95</v>
      </c>
      <c r="AY257" t="s">
        <v>95</v>
      </c>
      <c r="AZ257" t="s">
        <v>95</v>
      </c>
      <c r="BA257" t="s">
        <v>95</v>
      </c>
      <c r="BB257" t="s">
        <v>95</v>
      </c>
      <c r="BC257" t="s">
        <v>95</v>
      </c>
      <c r="BD257" t="s">
        <v>95</v>
      </c>
      <c r="BE257" t="s">
        <v>95</v>
      </c>
      <c r="BF257" t="s">
        <v>656</v>
      </c>
      <c r="BG257">
        <v>87</v>
      </c>
      <c r="BH257" t="s">
        <v>99</v>
      </c>
    </row>
    <row r="258" spans="1:60">
      <c r="A258" t="s">
        <v>657</v>
      </c>
      <c r="B258" t="s">
        <v>87</v>
      </c>
      <c r="C258" t="s">
        <v>654</v>
      </c>
      <c r="D258" t="s">
        <v>89</v>
      </c>
      <c r="E258" s="2" t="str">
        <f>HYPERLINK("capsilon://?command=openfolder&amp;siteaddress=fidelity.emaiq-na2.net&amp;folderid=FX0601B1E5-7657-B439-4E07-48ECFED30DC2","FX221016")</f>
        <v>FX221016</v>
      </c>
      <c r="F258" t="s">
        <v>19</v>
      </c>
      <c r="G258" t="s">
        <v>19</v>
      </c>
      <c r="H258" t="s">
        <v>90</v>
      </c>
      <c r="I258" t="s">
        <v>658</v>
      </c>
      <c r="J258">
        <v>44</v>
      </c>
      <c r="K258" t="s">
        <v>92</v>
      </c>
      <c r="L258" t="s">
        <v>93</v>
      </c>
      <c r="M258" t="s">
        <v>94</v>
      </c>
      <c r="N258">
        <v>2</v>
      </c>
      <c r="O258" s="1">
        <v>44931.383287037039</v>
      </c>
      <c r="P258" s="1">
        <v>44931.444120370368</v>
      </c>
      <c r="Q258">
        <v>5228</v>
      </c>
      <c r="R258">
        <v>28</v>
      </c>
      <c r="S258" t="b">
        <v>0</v>
      </c>
      <c r="T258" t="s">
        <v>95</v>
      </c>
      <c r="U258" t="b">
        <v>0</v>
      </c>
      <c r="V258" t="s">
        <v>344</v>
      </c>
      <c r="W258" s="1">
        <v>44931.443009259259</v>
      </c>
      <c r="X258">
        <v>13</v>
      </c>
      <c r="Y258">
        <v>0</v>
      </c>
      <c r="Z258">
        <v>0</v>
      </c>
      <c r="AA258">
        <v>0</v>
      </c>
      <c r="AB258">
        <v>37</v>
      </c>
      <c r="AC258">
        <v>0</v>
      </c>
      <c r="AD258">
        <v>44</v>
      </c>
      <c r="AE258">
        <v>0</v>
      </c>
      <c r="AF258">
        <v>0</v>
      </c>
      <c r="AG258">
        <v>0</v>
      </c>
      <c r="AH258" t="s">
        <v>153</v>
      </c>
      <c r="AI258" s="1">
        <v>44931.444120370368</v>
      </c>
      <c r="AJ258">
        <v>15</v>
      </c>
      <c r="AK258">
        <v>0</v>
      </c>
      <c r="AL258">
        <v>0</v>
      </c>
      <c r="AM258">
        <v>0</v>
      </c>
      <c r="AN258">
        <v>37</v>
      </c>
      <c r="AO258">
        <v>0</v>
      </c>
      <c r="AP258">
        <v>44</v>
      </c>
      <c r="AQ258">
        <v>0</v>
      </c>
      <c r="AR258">
        <v>0</v>
      </c>
      <c r="AS258">
        <v>0</v>
      </c>
      <c r="AT258" t="s">
        <v>95</v>
      </c>
      <c r="AU258" t="s">
        <v>95</v>
      </c>
      <c r="AV258" t="s">
        <v>95</v>
      </c>
      <c r="AW258" t="s">
        <v>95</v>
      </c>
      <c r="AX258" t="s">
        <v>95</v>
      </c>
      <c r="AY258" t="s">
        <v>95</v>
      </c>
      <c r="AZ258" t="s">
        <v>95</v>
      </c>
      <c r="BA258" t="s">
        <v>95</v>
      </c>
      <c r="BB258" t="s">
        <v>95</v>
      </c>
      <c r="BC258" t="s">
        <v>95</v>
      </c>
      <c r="BD258" t="s">
        <v>95</v>
      </c>
      <c r="BE258" t="s">
        <v>95</v>
      </c>
      <c r="BF258" t="s">
        <v>656</v>
      </c>
      <c r="BG258">
        <v>87</v>
      </c>
      <c r="BH258" t="s">
        <v>99</v>
      </c>
    </row>
    <row r="259" spans="1:60">
      <c r="A259" t="s">
        <v>659</v>
      </c>
      <c r="B259" t="s">
        <v>87</v>
      </c>
      <c r="C259" t="s">
        <v>654</v>
      </c>
      <c r="D259" t="s">
        <v>89</v>
      </c>
      <c r="E259" s="2" t="str">
        <f>HYPERLINK("capsilon://?command=openfolder&amp;siteaddress=fidelity.emaiq-na2.net&amp;folderid=FX0601B1E5-7657-B439-4E07-48ECFED30DC2","FX221016")</f>
        <v>FX221016</v>
      </c>
      <c r="F259" t="s">
        <v>19</v>
      </c>
      <c r="G259" t="s">
        <v>19</v>
      </c>
      <c r="H259" t="s">
        <v>90</v>
      </c>
      <c r="I259" t="s">
        <v>660</v>
      </c>
      <c r="J259">
        <v>44</v>
      </c>
      <c r="K259" t="s">
        <v>92</v>
      </c>
      <c r="L259" t="s">
        <v>93</v>
      </c>
      <c r="M259" t="s">
        <v>94</v>
      </c>
      <c r="N259">
        <v>2</v>
      </c>
      <c r="O259" s="1">
        <v>44931.383310185185</v>
      </c>
      <c r="P259" s="1">
        <v>44931.444432870368</v>
      </c>
      <c r="Q259">
        <v>5235</v>
      </c>
      <c r="R259">
        <v>46</v>
      </c>
      <c r="S259" t="b">
        <v>0</v>
      </c>
      <c r="T259" t="s">
        <v>95</v>
      </c>
      <c r="U259" t="b">
        <v>0</v>
      </c>
      <c r="V259" t="s">
        <v>344</v>
      </c>
      <c r="W259" s="1">
        <v>44931.443252314813</v>
      </c>
      <c r="X259">
        <v>20</v>
      </c>
      <c r="Y259">
        <v>0</v>
      </c>
      <c r="Z259">
        <v>0</v>
      </c>
      <c r="AA259">
        <v>0</v>
      </c>
      <c r="AB259">
        <v>37</v>
      </c>
      <c r="AC259">
        <v>0</v>
      </c>
      <c r="AD259">
        <v>44</v>
      </c>
      <c r="AE259">
        <v>0</v>
      </c>
      <c r="AF259">
        <v>0</v>
      </c>
      <c r="AG259">
        <v>0</v>
      </c>
      <c r="AH259" t="s">
        <v>153</v>
      </c>
      <c r="AI259" s="1">
        <v>44931.444432870368</v>
      </c>
      <c r="AJ259">
        <v>26</v>
      </c>
      <c r="AK259">
        <v>0</v>
      </c>
      <c r="AL259">
        <v>0</v>
      </c>
      <c r="AM259">
        <v>0</v>
      </c>
      <c r="AN259">
        <v>37</v>
      </c>
      <c r="AO259">
        <v>0</v>
      </c>
      <c r="AP259">
        <v>44</v>
      </c>
      <c r="AQ259">
        <v>0</v>
      </c>
      <c r="AR259">
        <v>0</v>
      </c>
      <c r="AS259">
        <v>0</v>
      </c>
      <c r="AT259" t="s">
        <v>95</v>
      </c>
      <c r="AU259" t="s">
        <v>95</v>
      </c>
      <c r="AV259" t="s">
        <v>95</v>
      </c>
      <c r="AW259" t="s">
        <v>95</v>
      </c>
      <c r="AX259" t="s">
        <v>95</v>
      </c>
      <c r="AY259" t="s">
        <v>95</v>
      </c>
      <c r="AZ259" t="s">
        <v>95</v>
      </c>
      <c r="BA259" t="s">
        <v>95</v>
      </c>
      <c r="BB259" t="s">
        <v>95</v>
      </c>
      <c r="BC259" t="s">
        <v>95</v>
      </c>
      <c r="BD259" t="s">
        <v>95</v>
      </c>
      <c r="BE259" t="s">
        <v>95</v>
      </c>
      <c r="BF259" t="s">
        <v>656</v>
      </c>
      <c r="BG259">
        <v>88</v>
      </c>
      <c r="BH259" t="s">
        <v>99</v>
      </c>
    </row>
    <row r="260" spans="1:60">
      <c r="A260" t="s">
        <v>661</v>
      </c>
      <c r="B260" t="s">
        <v>87</v>
      </c>
      <c r="C260" t="s">
        <v>654</v>
      </c>
      <c r="D260" t="s">
        <v>89</v>
      </c>
      <c r="E260" s="2" t="str">
        <f>HYPERLINK("capsilon://?command=openfolder&amp;siteaddress=fidelity.emaiq-na2.net&amp;folderid=FX0601B1E5-7657-B439-4E07-48ECFED30DC2","FX221016")</f>
        <v>FX221016</v>
      </c>
      <c r="F260" t="s">
        <v>19</v>
      </c>
      <c r="G260" t="s">
        <v>19</v>
      </c>
      <c r="H260" t="s">
        <v>90</v>
      </c>
      <c r="I260" t="s">
        <v>662</v>
      </c>
      <c r="J260">
        <v>44</v>
      </c>
      <c r="K260" t="s">
        <v>92</v>
      </c>
      <c r="L260" t="s">
        <v>93</v>
      </c>
      <c r="M260" t="s">
        <v>94</v>
      </c>
      <c r="N260">
        <v>2</v>
      </c>
      <c r="O260" s="1">
        <v>44931.383437500001</v>
      </c>
      <c r="P260" s="1">
        <v>44931.44458333333</v>
      </c>
      <c r="Q260">
        <v>5260</v>
      </c>
      <c r="R260">
        <v>23</v>
      </c>
      <c r="S260" t="b">
        <v>0</v>
      </c>
      <c r="T260" t="s">
        <v>95</v>
      </c>
      <c r="U260" t="b">
        <v>0</v>
      </c>
      <c r="V260" t="s">
        <v>344</v>
      </c>
      <c r="W260" s="1">
        <v>44931.443391203706</v>
      </c>
      <c r="X260">
        <v>11</v>
      </c>
      <c r="Y260">
        <v>0</v>
      </c>
      <c r="Z260">
        <v>0</v>
      </c>
      <c r="AA260">
        <v>0</v>
      </c>
      <c r="AB260">
        <v>37</v>
      </c>
      <c r="AC260">
        <v>0</v>
      </c>
      <c r="AD260">
        <v>44</v>
      </c>
      <c r="AE260">
        <v>0</v>
      </c>
      <c r="AF260">
        <v>0</v>
      </c>
      <c r="AG260">
        <v>0</v>
      </c>
      <c r="AH260" t="s">
        <v>153</v>
      </c>
      <c r="AI260" s="1">
        <v>44931.44458333333</v>
      </c>
      <c r="AJ260">
        <v>12</v>
      </c>
      <c r="AK260">
        <v>0</v>
      </c>
      <c r="AL260">
        <v>0</v>
      </c>
      <c r="AM260">
        <v>0</v>
      </c>
      <c r="AN260">
        <v>37</v>
      </c>
      <c r="AO260">
        <v>0</v>
      </c>
      <c r="AP260">
        <v>44</v>
      </c>
      <c r="AQ260">
        <v>0</v>
      </c>
      <c r="AR260">
        <v>0</v>
      </c>
      <c r="AS260">
        <v>0</v>
      </c>
      <c r="AT260" t="s">
        <v>95</v>
      </c>
      <c r="AU260" t="s">
        <v>95</v>
      </c>
      <c r="AV260" t="s">
        <v>95</v>
      </c>
      <c r="AW260" t="s">
        <v>95</v>
      </c>
      <c r="AX260" t="s">
        <v>95</v>
      </c>
      <c r="AY260" t="s">
        <v>95</v>
      </c>
      <c r="AZ260" t="s">
        <v>95</v>
      </c>
      <c r="BA260" t="s">
        <v>95</v>
      </c>
      <c r="BB260" t="s">
        <v>95</v>
      </c>
      <c r="BC260" t="s">
        <v>95</v>
      </c>
      <c r="BD260" t="s">
        <v>95</v>
      </c>
      <c r="BE260" t="s">
        <v>95</v>
      </c>
      <c r="BF260" t="s">
        <v>656</v>
      </c>
      <c r="BG260">
        <v>88</v>
      </c>
      <c r="BH260" t="s">
        <v>99</v>
      </c>
    </row>
    <row r="261" spans="1:60">
      <c r="A261" t="s">
        <v>663</v>
      </c>
      <c r="B261" t="s">
        <v>87</v>
      </c>
      <c r="C261" t="s">
        <v>654</v>
      </c>
      <c r="D261" t="s">
        <v>89</v>
      </c>
      <c r="E261" s="2" t="str">
        <f>HYPERLINK("capsilon://?command=openfolder&amp;siteaddress=fidelity.emaiq-na2.net&amp;folderid=FX0601B1E5-7657-B439-4E07-48ECFED30DC2","FX221016")</f>
        <v>FX221016</v>
      </c>
      <c r="F261" t="s">
        <v>19</v>
      </c>
      <c r="G261" t="s">
        <v>19</v>
      </c>
      <c r="H261" t="s">
        <v>90</v>
      </c>
      <c r="I261" t="s">
        <v>664</v>
      </c>
      <c r="J261">
        <v>44</v>
      </c>
      <c r="K261" t="s">
        <v>92</v>
      </c>
      <c r="L261" t="s">
        <v>93</v>
      </c>
      <c r="M261" t="s">
        <v>94</v>
      </c>
      <c r="N261">
        <v>2</v>
      </c>
      <c r="O261" s="1">
        <v>44931.448518518519</v>
      </c>
      <c r="P261" s="1">
        <v>44931.470949074072</v>
      </c>
      <c r="Q261">
        <v>1902</v>
      </c>
      <c r="R261">
        <v>36</v>
      </c>
      <c r="S261" t="b">
        <v>0</v>
      </c>
      <c r="T261" t="s">
        <v>95</v>
      </c>
      <c r="U261" t="b">
        <v>0</v>
      </c>
      <c r="V261" t="s">
        <v>508</v>
      </c>
      <c r="W261" s="1">
        <v>44931.470439814817</v>
      </c>
      <c r="X261">
        <v>17</v>
      </c>
      <c r="Y261">
        <v>0</v>
      </c>
      <c r="Z261">
        <v>0</v>
      </c>
      <c r="AA261">
        <v>0</v>
      </c>
      <c r="AB261">
        <v>37</v>
      </c>
      <c r="AC261">
        <v>0</v>
      </c>
      <c r="AD261">
        <v>44</v>
      </c>
      <c r="AE261">
        <v>0</v>
      </c>
      <c r="AF261">
        <v>0</v>
      </c>
      <c r="AG261">
        <v>0</v>
      </c>
      <c r="AH261" t="s">
        <v>153</v>
      </c>
      <c r="AI261" s="1">
        <v>44931.470949074072</v>
      </c>
      <c r="AJ261">
        <v>19</v>
      </c>
      <c r="AK261">
        <v>0</v>
      </c>
      <c r="AL261">
        <v>0</v>
      </c>
      <c r="AM261">
        <v>0</v>
      </c>
      <c r="AN261">
        <v>37</v>
      </c>
      <c r="AO261">
        <v>0</v>
      </c>
      <c r="AP261">
        <v>44</v>
      </c>
      <c r="AQ261">
        <v>0</v>
      </c>
      <c r="AR261">
        <v>0</v>
      </c>
      <c r="AS261">
        <v>0</v>
      </c>
      <c r="AT261" t="s">
        <v>95</v>
      </c>
      <c r="AU261" t="s">
        <v>95</v>
      </c>
      <c r="AV261" t="s">
        <v>95</v>
      </c>
      <c r="AW261" t="s">
        <v>95</v>
      </c>
      <c r="AX261" t="s">
        <v>95</v>
      </c>
      <c r="AY261" t="s">
        <v>95</v>
      </c>
      <c r="AZ261" t="s">
        <v>95</v>
      </c>
      <c r="BA261" t="s">
        <v>95</v>
      </c>
      <c r="BB261" t="s">
        <v>95</v>
      </c>
      <c r="BC261" t="s">
        <v>95</v>
      </c>
      <c r="BD261" t="s">
        <v>95</v>
      </c>
      <c r="BE261" t="s">
        <v>95</v>
      </c>
      <c r="BF261" t="s">
        <v>656</v>
      </c>
      <c r="BG261">
        <v>32</v>
      </c>
      <c r="BH261" t="s">
        <v>99</v>
      </c>
    </row>
    <row r="262" spans="1:60">
      <c r="A262" t="s">
        <v>665</v>
      </c>
      <c r="B262" t="s">
        <v>87</v>
      </c>
      <c r="C262" t="s">
        <v>185</v>
      </c>
      <c r="D262" t="s">
        <v>89</v>
      </c>
      <c r="E262" s="2" t="str">
        <f>HYPERLINK("capsilon://?command=openfolder&amp;siteaddress=fidelity.emaiq-na2.net&amp;folderid=FX7C0D1072-5F9F-C268-046D-E684B9F7DA7E","FX221242")</f>
        <v>FX221242</v>
      </c>
      <c r="F262" t="s">
        <v>19</v>
      </c>
      <c r="G262" t="s">
        <v>19</v>
      </c>
      <c r="H262" t="s">
        <v>90</v>
      </c>
      <c r="I262" t="s">
        <v>666</v>
      </c>
      <c r="J262">
        <v>75</v>
      </c>
      <c r="K262" t="s">
        <v>92</v>
      </c>
      <c r="L262" t="s">
        <v>93</v>
      </c>
      <c r="M262" t="s">
        <v>94</v>
      </c>
      <c r="N262">
        <v>1</v>
      </c>
      <c r="O262" s="1">
        <v>44931.476423611108</v>
      </c>
      <c r="P262" s="1">
        <v>44931.489074074074</v>
      </c>
      <c r="Q262">
        <v>861</v>
      </c>
      <c r="R262">
        <v>232</v>
      </c>
      <c r="S262" t="b">
        <v>0</v>
      </c>
      <c r="T262" t="s">
        <v>95</v>
      </c>
      <c r="U262" t="b">
        <v>0</v>
      </c>
      <c r="V262" t="s">
        <v>96</v>
      </c>
      <c r="W262" s="1">
        <v>44931.489074074074</v>
      </c>
      <c r="X262">
        <v>232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75</v>
      </c>
      <c r="AE262">
        <v>70</v>
      </c>
      <c r="AF262">
        <v>0</v>
      </c>
      <c r="AG262">
        <v>2</v>
      </c>
      <c r="AH262" t="s">
        <v>95</v>
      </c>
      <c r="AI262" t="s">
        <v>95</v>
      </c>
      <c r="AJ262" t="s">
        <v>95</v>
      </c>
      <c r="AK262" t="s">
        <v>95</v>
      </c>
      <c r="AL262" t="s">
        <v>95</v>
      </c>
      <c r="AM262" t="s">
        <v>95</v>
      </c>
      <c r="AN262" t="s">
        <v>95</v>
      </c>
      <c r="AO262" t="s">
        <v>95</v>
      </c>
      <c r="AP262" t="s">
        <v>95</v>
      </c>
      <c r="AQ262" t="s">
        <v>95</v>
      </c>
      <c r="AR262" t="s">
        <v>95</v>
      </c>
      <c r="AS262" t="s">
        <v>95</v>
      </c>
      <c r="AT262" t="s">
        <v>95</v>
      </c>
      <c r="AU262" t="s">
        <v>95</v>
      </c>
      <c r="AV262" t="s">
        <v>95</v>
      </c>
      <c r="AW262" t="s">
        <v>95</v>
      </c>
      <c r="AX262" t="s">
        <v>95</v>
      </c>
      <c r="AY262" t="s">
        <v>95</v>
      </c>
      <c r="AZ262" t="s">
        <v>95</v>
      </c>
      <c r="BA262" t="s">
        <v>95</v>
      </c>
      <c r="BB262" t="s">
        <v>95</v>
      </c>
      <c r="BC262" t="s">
        <v>95</v>
      </c>
      <c r="BD262" t="s">
        <v>95</v>
      </c>
      <c r="BE262" t="s">
        <v>95</v>
      </c>
      <c r="BF262" t="s">
        <v>656</v>
      </c>
      <c r="BG262">
        <v>18</v>
      </c>
      <c r="BH262" t="s">
        <v>99</v>
      </c>
    </row>
    <row r="263" spans="1:60">
      <c r="A263" t="s">
        <v>667</v>
      </c>
      <c r="B263" t="s">
        <v>87</v>
      </c>
      <c r="C263" t="s">
        <v>185</v>
      </c>
      <c r="D263" t="s">
        <v>89</v>
      </c>
      <c r="E263" s="2" t="str">
        <f>HYPERLINK("capsilon://?command=openfolder&amp;siteaddress=fidelity.emaiq-na2.net&amp;folderid=FX7C0D1072-5F9F-C268-046D-E684B9F7DA7E","FX221242")</f>
        <v>FX221242</v>
      </c>
      <c r="F263" t="s">
        <v>19</v>
      </c>
      <c r="G263" t="s">
        <v>19</v>
      </c>
      <c r="H263" t="s">
        <v>90</v>
      </c>
      <c r="I263" t="s">
        <v>666</v>
      </c>
      <c r="J263">
        <v>99</v>
      </c>
      <c r="K263" t="s">
        <v>92</v>
      </c>
      <c r="L263" t="s">
        <v>93</v>
      </c>
      <c r="M263" t="s">
        <v>94</v>
      </c>
      <c r="N263">
        <v>2</v>
      </c>
      <c r="O263" s="1">
        <v>44931.489710648151</v>
      </c>
      <c r="P263" s="1">
        <v>44931.504849537036</v>
      </c>
      <c r="Q263">
        <v>446</v>
      </c>
      <c r="R263">
        <v>862</v>
      </c>
      <c r="S263" t="b">
        <v>0</v>
      </c>
      <c r="T263" t="s">
        <v>95</v>
      </c>
      <c r="U263" t="b">
        <v>1</v>
      </c>
      <c r="V263" t="s">
        <v>96</v>
      </c>
      <c r="W263" s="1">
        <v>44931.500891203701</v>
      </c>
      <c r="X263">
        <v>736</v>
      </c>
      <c r="Y263">
        <v>71</v>
      </c>
      <c r="Z263">
        <v>0</v>
      </c>
      <c r="AA263">
        <v>71</v>
      </c>
      <c r="AB263">
        <v>38</v>
      </c>
      <c r="AC263">
        <v>38</v>
      </c>
      <c r="AD263">
        <v>28</v>
      </c>
      <c r="AE263">
        <v>0</v>
      </c>
      <c r="AF263">
        <v>0</v>
      </c>
      <c r="AG263">
        <v>0</v>
      </c>
      <c r="AH263" t="s">
        <v>103</v>
      </c>
      <c r="AI263" s="1">
        <v>44931.504849537036</v>
      </c>
      <c r="AJ263">
        <v>126</v>
      </c>
      <c r="AK263">
        <v>0</v>
      </c>
      <c r="AL263">
        <v>0</v>
      </c>
      <c r="AM263">
        <v>0</v>
      </c>
      <c r="AN263">
        <v>76</v>
      </c>
      <c r="AO263">
        <v>0</v>
      </c>
      <c r="AP263">
        <v>28</v>
      </c>
      <c r="AQ263">
        <v>0</v>
      </c>
      <c r="AR263">
        <v>0</v>
      </c>
      <c r="AS263">
        <v>0</v>
      </c>
      <c r="AT263" t="s">
        <v>95</v>
      </c>
      <c r="AU263" t="s">
        <v>95</v>
      </c>
      <c r="AV263" t="s">
        <v>95</v>
      </c>
      <c r="AW263" t="s">
        <v>95</v>
      </c>
      <c r="AX263" t="s">
        <v>95</v>
      </c>
      <c r="AY263" t="s">
        <v>95</v>
      </c>
      <c r="AZ263" t="s">
        <v>95</v>
      </c>
      <c r="BA263" t="s">
        <v>95</v>
      </c>
      <c r="BB263" t="s">
        <v>95</v>
      </c>
      <c r="BC263" t="s">
        <v>95</v>
      </c>
      <c r="BD263" t="s">
        <v>95</v>
      </c>
      <c r="BE263" t="s">
        <v>95</v>
      </c>
      <c r="BF263" t="s">
        <v>656</v>
      </c>
      <c r="BG263">
        <v>21</v>
      </c>
      <c r="BH263" t="s">
        <v>99</v>
      </c>
    </row>
    <row r="264" spans="1:60">
      <c r="A264" t="s">
        <v>668</v>
      </c>
      <c r="B264" t="s">
        <v>87</v>
      </c>
      <c r="C264" t="s">
        <v>669</v>
      </c>
      <c r="D264" t="s">
        <v>89</v>
      </c>
      <c r="E264" s="2" t="str">
        <f>HYPERLINK("capsilon://?command=openfolder&amp;siteaddress=fidelity.emaiq-na2.net&amp;folderid=FX30D7F135-5B0A-DE72-078C-CE4035A36F94","FX221223")</f>
        <v>FX221223</v>
      </c>
      <c r="F264" t="s">
        <v>19</v>
      </c>
      <c r="G264" t="s">
        <v>19</v>
      </c>
      <c r="H264" t="s">
        <v>90</v>
      </c>
      <c r="I264" t="s">
        <v>670</v>
      </c>
      <c r="J264">
        <v>0</v>
      </c>
      <c r="K264" t="s">
        <v>92</v>
      </c>
      <c r="L264" t="s">
        <v>93</v>
      </c>
      <c r="M264" t="s">
        <v>94</v>
      </c>
      <c r="N264">
        <v>2</v>
      </c>
      <c r="O264" s="1">
        <v>44931.499513888892</v>
      </c>
      <c r="P264" s="1">
        <v>44931.50509259259</v>
      </c>
      <c r="Q264">
        <v>450</v>
      </c>
      <c r="R264">
        <v>32</v>
      </c>
      <c r="S264" t="b">
        <v>0</v>
      </c>
      <c r="T264" t="s">
        <v>95</v>
      </c>
      <c r="U264" t="b">
        <v>0</v>
      </c>
      <c r="V264" t="s">
        <v>96</v>
      </c>
      <c r="W264" s="1">
        <v>44931.50104166667</v>
      </c>
      <c r="X264">
        <v>12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 t="s">
        <v>103</v>
      </c>
      <c r="AI264" s="1">
        <v>44931.50509259259</v>
      </c>
      <c r="AJ264">
        <v>20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 t="s">
        <v>95</v>
      </c>
      <c r="AU264" t="s">
        <v>95</v>
      </c>
      <c r="AV264" t="s">
        <v>95</v>
      </c>
      <c r="AW264" t="s">
        <v>95</v>
      </c>
      <c r="AX264" t="s">
        <v>95</v>
      </c>
      <c r="AY264" t="s">
        <v>95</v>
      </c>
      <c r="AZ264" t="s">
        <v>95</v>
      </c>
      <c r="BA264" t="s">
        <v>95</v>
      </c>
      <c r="BB264" t="s">
        <v>95</v>
      </c>
      <c r="BC264" t="s">
        <v>95</v>
      </c>
      <c r="BD264" t="s">
        <v>95</v>
      </c>
      <c r="BE264" t="s">
        <v>95</v>
      </c>
      <c r="BF264" t="s">
        <v>656</v>
      </c>
      <c r="BG264">
        <v>8</v>
      </c>
      <c r="BH264" t="s">
        <v>99</v>
      </c>
    </row>
    <row r="265" spans="1:60">
      <c r="A265" t="s">
        <v>671</v>
      </c>
      <c r="B265" t="s">
        <v>87</v>
      </c>
      <c r="C265" t="s">
        <v>672</v>
      </c>
      <c r="D265" t="s">
        <v>89</v>
      </c>
      <c r="E265" s="2" t="str">
        <f>HYPERLINK("capsilon://?command=openfolder&amp;siteaddress=fidelity.emaiq-na2.net&amp;folderid=FX6B49D684-D376-27D5-0C32-779B730464FC","FX221128")</f>
        <v>FX221128</v>
      </c>
      <c r="F265" t="s">
        <v>19</v>
      </c>
      <c r="G265" t="s">
        <v>19</v>
      </c>
      <c r="H265" t="s">
        <v>90</v>
      </c>
      <c r="I265" t="s">
        <v>673</v>
      </c>
      <c r="J265">
        <v>0</v>
      </c>
      <c r="K265" t="s">
        <v>92</v>
      </c>
      <c r="L265" t="s">
        <v>93</v>
      </c>
      <c r="M265" t="s">
        <v>94</v>
      </c>
      <c r="N265">
        <v>2</v>
      </c>
      <c r="O265" s="1">
        <v>44931.595983796295</v>
      </c>
      <c r="P265" s="1">
        <v>44931.619537037041</v>
      </c>
      <c r="Q265">
        <v>1977</v>
      </c>
      <c r="R265">
        <v>58</v>
      </c>
      <c r="S265" t="b">
        <v>0</v>
      </c>
      <c r="T265" t="s">
        <v>95</v>
      </c>
      <c r="U265" t="b">
        <v>0</v>
      </c>
      <c r="V265" t="s">
        <v>96</v>
      </c>
      <c r="W265" s="1">
        <v>44931.60365740741</v>
      </c>
      <c r="X265">
        <v>38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 t="s">
        <v>103</v>
      </c>
      <c r="AI265" s="1">
        <v>44931.619537037041</v>
      </c>
      <c r="AJ265">
        <v>20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 t="s">
        <v>95</v>
      </c>
      <c r="AU265" t="s">
        <v>95</v>
      </c>
      <c r="AV265" t="s">
        <v>95</v>
      </c>
      <c r="AW265" t="s">
        <v>95</v>
      </c>
      <c r="AX265" t="s">
        <v>95</v>
      </c>
      <c r="AY265" t="s">
        <v>95</v>
      </c>
      <c r="AZ265" t="s">
        <v>95</v>
      </c>
      <c r="BA265" t="s">
        <v>95</v>
      </c>
      <c r="BB265" t="s">
        <v>95</v>
      </c>
      <c r="BC265" t="s">
        <v>95</v>
      </c>
      <c r="BD265" t="s">
        <v>95</v>
      </c>
      <c r="BE265" t="s">
        <v>95</v>
      </c>
      <c r="BF265" t="s">
        <v>656</v>
      </c>
      <c r="BG265">
        <v>33</v>
      </c>
      <c r="BH265" t="s">
        <v>99</v>
      </c>
    </row>
    <row r="266" spans="1:60">
      <c r="A266" t="s">
        <v>674</v>
      </c>
      <c r="B266" t="s">
        <v>87</v>
      </c>
      <c r="C266" t="s">
        <v>524</v>
      </c>
      <c r="D266" t="s">
        <v>89</v>
      </c>
      <c r="E266" s="2" t="str">
        <f>HYPERLINK("capsilon://?command=openfolder&amp;siteaddress=fidelity.emaiq-na2.net&amp;folderid=FX01E842E2-1B68-A715-2235-A63461F79BE6","FX23012")</f>
        <v>FX23012</v>
      </c>
      <c r="F266" t="s">
        <v>19</v>
      </c>
      <c r="G266" t="s">
        <v>19</v>
      </c>
      <c r="H266" t="s">
        <v>90</v>
      </c>
      <c r="I266" t="s">
        <v>675</v>
      </c>
      <c r="J266">
        <v>74</v>
      </c>
      <c r="K266" t="s">
        <v>92</v>
      </c>
      <c r="L266" t="s">
        <v>93</v>
      </c>
      <c r="M266" t="s">
        <v>94</v>
      </c>
      <c r="N266">
        <v>2</v>
      </c>
      <c r="O266" s="1">
        <v>44931.687291666669</v>
      </c>
      <c r="P266" s="1">
        <v>44931.708379629628</v>
      </c>
      <c r="Q266">
        <v>1564</v>
      </c>
      <c r="R266">
        <v>258</v>
      </c>
      <c r="S266" t="b">
        <v>0</v>
      </c>
      <c r="T266" t="s">
        <v>95</v>
      </c>
      <c r="U266" t="b">
        <v>0</v>
      </c>
      <c r="V266" t="s">
        <v>96</v>
      </c>
      <c r="W266" s="1">
        <v>44931.689722222225</v>
      </c>
      <c r="X266">
        <v>94</v>
      </c>
      <c r="Y266">
        <v>69</v>
      </c>
      <c r="Z266">
        <v>0</v>
      </c>
      <c r="AA266">
        <v>69</v>
      </c>
      <c r="AB266">
        <v>0</v>
      </c>
      <c r="AC266">
        <v>5</v>
      </c>
      <c r="AD266">
        <v>5</v>
      </c>
      <c r="AE266">
        <v>0</v>
      </c>
      <c r="AF266">
        <v>0</v>
      </c>
      <c r="AG266">
        <v>0</v>
      </c>
      <c r="AH266" t="s">
        <v>103</v>
      </c>
      <c r="AI266" s="1">
        <v>44931.708379629628</v>
      </c>
      <c r="AJ266">
        <v>164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5</v>
      </c>
      <c r="AQ266">
        <v>0</v>
      </c>
      <c r="AR266">
        <v>0</v>
      </c>
      <c r="AS266">
        <v>0</v>
      </c>
      <c r="AT266" t="s">
        <v>95</v>
      </c>
      <c r="AU266" t="s">
        <v>95</v>
      </c>
      <c r="AV266" t="s">
        <v>95</v>
      </c>
      <c r="AW266" t="s">
        <v>95</v>
      </c>
      <c r="AX266" t="s">
        <v>95</v>
      </c>
      <c r="AY266" t="s">
        <v>95</v>
      </c>
      <c r="AZ266" t="s">
        <v>95</v>
      </c>
      <c r="BA266" t="s">
        <v>95</v>
      </c>
      <c r="BB266" t="s">
        <v>95</v>
      </c>
      <c r="BC266" t="s">
        <v>95</v>
      </c>
      <c r="BD266" t="s">
        <v>95</v>
      </c>
      <c r="BE266" t="s">
        <v>95</v>
      </c>
      <c r="BF266" t="s">
        <v>656</v>
      </c>
      <c r="BG266">
        <v>30</v>
      </c>
      <c r="BH266" t="s">
        <v>99</v>
      </c>
    </row>
    <row r="267" spans="1:60">
      <c r="A267" t="s">
        <v>676</v>
      </c>
      <c r="B267" t="s">
        <v>87</v>
      </c>
      <c r="C267" t="s">
        <v>324</v>
      </c>
      <c r="D267" t="s">
        <v>89</v>
      </c>
      <c r="E267" s="2" t="str">
        <f>HYPERLINK("capsilon://?command=openfolder&amp;siteaddress=fidelity.emaiq-na2.net&amp;folderid=FX05F27D27-F22C-342D-B459-77FA843527E3","FX221246")</f>
        <v>FX221246</v>
      </c>
      <c r="F267" t="s">
        <v>19</v>
      </c>
      <c r="G267" t="s">
        <v>19</v>
      </c>
      <c r="H267" t="s">
        <v>90</v>
      </c>
      <c r="I267" t="s">
        <v>537</v>
      </c>
      <c r="J267">
        <v>108</v>
      </c>
      <c r="K267" t="s">
        <v>92</v>
      </c>
      <c r="L267" t="s">
        <v>93</v>
      </c>
      <c r="M267" t="s">
        <v>94</v>
      </c>
      <c r="N267">
        <v>2</v>
      </c>
      <c r="O267" s="1">
        <v>44929.489050925928</v>
      </c>
      <c r="P267" s="1">
        <v>44929.581747685188</v>
      </c>
      <c r="Q267">
        <v>7650</v>
      </c>
      <c r="R267">
        <v>359</v>
      </c>
      <c r="S267" t="b">
        <v>0</v>
      </c>
      <c r="T267" t="s">
        <v>95</v>
      </c>
      <c r="U267" t="b">
        <v>1</v>
      </c>
      <c r="V267" t="s">
        <v>96</v>
      </c>
      <c r="W267" s="1">
        <v>44929.491805555554</v>
      </c>
      <c r="X267">
        <v>149</v>
      </c>
      <c r="Y267">
        <v>98</v>
      </c>
      <c r="Z267">
        <v>0</v>
      </c>
      <c r="AA267">
        <v>98</v>
      </c>
      <c r="AB267">
        <v>0</v>
      </c>
      <c r="AC267">
        <v>10</v>
      </c>
      <c r="AD267">
        <v>10</v>
      </c>
      <c r="AE267">
        <v>0</v>
      </c>
      <c r="AF267">
        <v>0</v>
      </c>
      <c r="AG267">
        <v>0</v>
      </c>
      <c r="AH267" t="s">
        <v>97</v>
      </c>
      <c r="AI267" s="1">
        <v>44929.581747685188</v>
      </c>
      <c r="AJ267">
        <v>194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10</v>
      </c>
      <c r="AQ267">
        <v>0</v>
      </c>
      <c r="AR267">
        <v>0</v>
      </c>
      <c r="AS267">
        <v>0</v>
      </c>
      <c r="AT267" t="s">
        <v>95</v>
      </c>
      <c r="AU267" t="s">
        <v>95</v>
      </c>
      <c r="AV267" t="s">
        <v>95</v>
      </c>
      <c r="AW267" t="s">
        <v>95</v>
      </c>
      <c r="AX267" t="s">
        <v>95</v>
      </c>
      <c r="AY267" t="s">
        <v>95</v>
      </c>
      <c r="AZ267" t="s">
        <v>95</v>
      </c>
      <c r="BA267" t="s">
        <v>95</v>
      </c>
      <c r="BB267" t="s">
        <v>95</v>
      </c>
      <c r="BC267" t="s">
        <v>95</v>
      </c>
      <c r="BD267" t="s">
        <v>95</v>
      </c>
      <c r="BE267" t="s">
        <v>95</v>
      </c>
      <c r="BF267" t="s">
        <v>98</v>
      </c>
      <c r="BG267">
        <v>133</v>
      </c>
      <c r="BH267" t="s">
        <v>99</v>
      </c>
    </row>
    <row r="268" spans="1:60">
      <c r="A268" t="s">
        <v>677</v>
      </c>
      <c r="B268" t="s">
        <v>87</v>
      </c>
      <c r="C268" t="s">
        <v>330</v>
      </c>
      <c r="D268" t="s">
        <v>89</v>
      </c>
      <c r="E268" s="2" t="str">
        <f>HYPERLINK("capsilon://?command=openfolder&amp;siteaddress=fidelity.emaiq-na2.net&amp;folderid=FXB1B5FF20-54A1-4F00-5496-7E0E6100CEF9","FX221231")</f>
        <v>FX221231</v>
      </c>
      <c r="F268" t="s">
        <v>19</v>
      </c>
      <c r="G268" t="s">
        <v>19</v>
      </c>
      <c r="H268" t="s">
        <v>90</v>
      </c>
      <c r="I268" t="s">
        <v>678</v>
      </c>
      <c r="J268">
        <v>21</v>
      </c>
      <c r="K268" t="s">
        <v>92</v>
      </c>
      <c r="L268" t="s">
        <v>93</v>
      </c>
      <c r="M268" t="s">
        <v>94</v>
      </c>
      <c r="N268">
        <v>2</v>
      </c>
      <c r="O268" s="1">
        <v>44931.687592592592</v>
      </c>
      <c r="P268" s="1">
        <v>44931.708668981482</v>
      </c>
      <c r="Q268">
        <v>1649</v>
      </c>
      <c r="R268">
        <v>172</v>
      </c>
      <c r="S268" t="b">
        <v>0</v>
      </c>
      <c r="T268" t="s">
        <v>95</v>
      </c>
      <c r="U268" t="b">
        <v>0</v>
      </c>
      <c r="V268" t="s">
        <v>96</v>
      </c>
      <c r="W268" s="1">
        <v>44931.691435185188</v>
      </c>
      <c r="X268">
        <v>147</v>
      </c>
      <c r="Y268">
        <v>0</v>
      </c>
      <c r="Z268">
        <v>0</v>
      </c>
      <c r="AA268">
        <v>0</v>
      </c>
      <c r="AB268">
        <v>9</v>
      </c>
      <c r="AC268">
        <v>0</v>
      </c>
      <c r="AD268">
        <v>21</v>
      </c>
      <c r="AE268">
        <v>0</v>
      </c>
      <c r="AF268">
        <v>0</v>
      </c>
      <c r="AG268">
        <v>0</v>
      </c>
      <c r="AH268" t="s">
        <v>103</v>
      </c>
      <c r="AI268" s="1">
        <v>44931.708668981482</v>
      </c>
      <c r="AJ268">
        <v>25</v>
      </c>
      <c r="AK268">
        <v>0</v>
      </c>
      <c r="AL268">
        <v>0</v>
      </c>
      <c r="AM268">
        <v>0</v>
      </c>
      <c r="AN268">
        <v>18</v>
      </c>
      <c r="AO268">
        <v>0</v>
      </c>
      <c r="AP268">
        <v>21</v>
      </c>
      <c r="AQ268">
        <v>0</v>
      </c>
      <c r="AR268">
        <v>0</v>
      </c>
      <c r="AS268">
        <v>0</v>
      </c>
      <c r="AT268" t="s">
        <v>95</v>
      </c>
      <c r="AU268" t="s">
        <v>95</v>
      </c>
      <c r="AV268" t="s">
        <v>95</v>
      </c>
      <c r="AW268" t="s">
        <v>95</v>
      </c>
      <c r="AX268" t="s">
        <v>95</v>
      </c>
      <c r="AY268" t="s">
        <v>95</v>
      </c>
      <c r="AZ268" t="s">
        <v>95</v>
      </c>
      <c r="BA268" t="s">
        <v>95</v>
      </c>
      <c r="BB268" t="s">
        <v>95</v>
      </c>
      <c r="BC268" t="s">
        <v>95</v>
      </c>
      <c r="BD268" t="s">
        <v>95</v>
      </c>
      <c r="BE268" t="s">
        <v>95</v>
      </c>
      <c r="BF268" t="s">
        <v>656</v>
      </c>
      <c r="BG268">
        <v>30</v>
      </c>
      <c r="BH268" t="s">
        <v>99</v>
      </c>
    </row>
    <row r="269" spans="1:60">
      <c r="A269" t="s">
        <v>679</v>
      </c>
      <c r="B269" t="s">
        <v>87</v>
      </c>
      <c r="C269" t="s">
        <v>524</v>
      </c>
      <c r="D269" t="s">
        <v>89</v>
      </c>
      <c r="E269" s="2" t="str">
        <f>HYPERLINK("capsilon://?command=openfolder&amp;siteaddress=fidelity.emaiq-na2.net&amp;folderid=FX01E842E2-1B68-A715-2235-A63461F79BE6","FX23012")</f>
        <v>FX23012</v>
      </c>
      <c r="F269" t="s">
        <v>19</v>
      </c>
      <c r="G269" t="s">
        <v>19</v>
      </c>
      <c r="H269" t="s">
        <v>90</v>
      </c>
      <c r="I269" t="s">
        <v>680</v>
      </c>
      <c r="J269">
        <v>28</v>
      </c>
      <c r="K269" t="s">
        <v>92</v>
      </c>
      <c r="L269" t="s">
        <v>93</v>
      </c>
      <c r="M269" t="s">
        <v>94</v>
      </c>
      <c r="N269">
        <v>2</v>
      </c>
      <c r="O269" s="1">
        <v>44931.687800925924</v>
      </c>
      <c r="P269" s="1">
        <v>44931.709039351852</v>
      </c>
      <c r="Q269">
        <v>1721</v>
      </c>
      <c r="R269">
        <v>114</v>
      </c>
      <c r="S269" t="b">
        <v>0</v>
      </c>
      <c r="T269" t="s">
        <v>95</v>
      </c>
      <c r="U269" t="b">
        <v>0</v>
      </c>
      <c r="V269" t="s">
        <v>96</v>
      </c>
      <c r="W269" s="1">
        <v>44931.692407407405</v>
      </c>
      <c r="X269">
        <v>83</v>
      </c>
      <c r="Y269">
        <v>0</v>
      </c>
      <c r="Z269">
        <v>0</v>
      </c>
      <c r="AA269">
        <v>0</v>
      </c>
      <c r="AB269">
        <v>21</v>
      </c>
      <c r="AC269">
        <v>0</v>
      </c>
      <c r="AD269">
        <v>28</v>
      </c>
      <c r="AE269">
        <v>0</v>
      </c>
      <c r="AF269">
        <v>0</v>
      </c>
      <c r="AG269">
        <v>0</v>
      </c>
      <c r="AH269" t="s">
        <v>103</v>
      </c>
      <c r="AI269" s="1">
        <v>44931.709039351852</v>
      </c>
      <c r="AJ269">
        <v>31</v>
      </c>
      <c r="AK269">
        <v>0</v>
      </c>
      <c r="AL269">
        <v>0</v>
      </c>
      <c r="AM269">
        <v>0</v>
      </c>
      <c r="AN269">
        <v>21</v>
      </c>
      <c r="AO269">
        <v>0</v>
      </c>
      <c r="AP269">
        <v>28</v>
      </c>
      <c r="AQ269">
        <v>0</v>
      </c>
      <c r="AR269">
        <v>0</v>
      </c>
      <c r="AS269">
        <v>0</v>
      </c>
      <c r="AT269" t="s">
        <v>95</v>
      </c>
      <c r="AU269" t="s">
        <v>95</v>
      </c>
      <c r="AV269" t="s">
        <v>95</v>
      </c>
      <c r="AW269" t="s">
        <v>95</v>
      </c>
      <c r="AX269" t="s">
        <v>95</v>
      </c>
      <c r="AY269" t="s">
        <v>95</v>
      </c>
      <c r="AZ269" t="s">
        <v>95</v>
      </c>
      <c r="BA269" t="s">
        <v>95</v>
      </c>
      <c r="BB269" t="s">
        <v>95</v>
      </c>
      <c r="BC269" t="s">
        <v>95</v>
      </c>
      <c r="BD269" t="s">
        <v>95</v>
      </c>
      <c r="BE269" t="s">
        <v>95</v>
      </c>
      <c r="BF269" t="s">
        <v>656</v>
      </c>
      <c r="BG269">
        <v>30</v>
      </c>
      <c r="BH269" t="s">
        <v>99</v>
      </c>
    </row>
    <row r="270" spans="1:60">
      <c r="A270" t="s">
        <v>681</v>
      </c>
      <c r="B270" t="s">
        <v>87</v>
      </c>
      <c r="C270" t="s">
        <v>654</v>
      </c>
      <c r="D270" t="s">
        <v>89</v>
      </c>
      <c r="E270" s="2" t="str">
        <f>HYPERLINK("capsilon://?command=openfolder&amp;siteaddress=fidelity.emaiq-na2.net&amp;folderid=FX0601B1E5-7657-B439-4E07-48ECFED30DC2","FX221016")</f>
        <v>FX221016</v>
      </c>
      <c r="F270" t="s">
        <v>19</v>
      </c>
      <c r="G270" t="s">
        <v>19</v>
      </c>
      <c r="H270" t="s">
        <v>90</v>
      </c>
      <c r="I270" t="s">
        <v>682</v>
      </c>
      <c r="J270">
        <v>44</v>
      </c>
      <c r="K270" t="s">
        <v>92</v>
      </c>
      <c r="L270" t="s">
        <v>93</v>
      </c>
      <c r="M270" t="s">
        <v>94</v>
      </c>
      <c r="N270">
        <v>2</v>
      </c>
      <c r="O270" s="1">
        <v>44931.750567129631</v>
      </c>
      <c r="P270" s="1">
        <v>44931.784456018519</v>
      </c>
      <c r="Q270">
        <v>2884</v>
      </c>
      <c r="R270">
        <v>44</v>
      </c>
      <c r="S270" t="b">
        <v>0</v>
      </c>
      <c r="T270" t="s">
        <v>95</v>
      </c>
      <c r="U270" t="b">
        <v>0</v>
      </c>
      <c r="V270" t="s">
        <v>96</v>
      </c>
      <c r="W270" s="1">
        <v>44931.754224537035</v>
      </c>
      <c r="X270">
        <v>19</v>
      </c>
      <c r="Y270">
        <v>0</v>
      </c>
      <c r="Z270">
        <v>0</v>
      </c>
      <c r="AA270">
        <v>0</v>
      </c>
      <c r="AB270">
        <v>37</v>
      </c>
      <c r="AC270">
        <v>0</v>
      </c>
      <c r="AD270">
        <v>44</v>
      </c>
      <c r="AE270">
        <v>0</v>
      </c>
      <c r="AF270">
        <v>0</v>
      </c>
      <c r="AG270">
        <v>0</v>
      </c>
      <c r="AH270" t="s">
        <v>103</v>
      </c>
      <c r="AI270" s="1">
        <v>44931.784456018519</v>
      </c>
      <c r="AJ270">
        <v>25</v>
      </c>
      <c r="AK270">
        <v>0</v>
      </c>
      <c r="AL270">
        <v>0</v>
      </c>
      <c r="AM270">
        <v>0</v>
      </c>
      <c r="AN270">
        <v>111</v>
      </c>
      <c r="AO270">
        <v>0</v>
      </c>
      <c r="AP270">
        <v>44</v>
      </c>
      <c r="AQ270">
        <v>0</v>
      </c>
      <c r="AR270">
        <v>0</v>
      </c>
      <c r="AS270">
        <v>0</v>
      </c>
      <c r="AT270" t="s">
        <v>95</v>
      </c>
      <c r="AU270" t="s">
        <v>95</v>
      </c>
      <c r="AV270" t="s">
        <v>95</v>
      </c>
      <c r="AW270" t="s">
        <v>95</v>
      </c>
      <c r="AX270" t="s">
        <v>95</v>
      </c>
      <c r="AY270" t="s">
        <v>95</v>
      </c>
      <c r="AZ270" t="s">
        <v>95</v>
      </c>
      <c r="BA270" t="s">
        <v>95</v>
      </c>
      <c r="BB270" t="s">
        <v>95</v>
      </c>
      <c r="BC270" t="s">
        <v>95</v>
      </c>
      <c r="BD270" t="s">
        <v>95</v>
      </c>
      <c r="BE270" t="s">
        <v>95</v>
      </c>
      <c r="BF270" t="s">
        <v>656</v>
      </c>
      <c r="BG270">
        <v>48</v>
      </c>
      <c r="BH270" t="s">
        <v>99</v>
      </c>
    </row>
    <row r="271" spans="1:60">
      <c r="A271" t="s">
        <v>683</v>
      </c>
      <c r="B271" t="s">
        <v>87</v>
      </c>
      <c r="C271" t="s">
        <v>654</v>
      </c>
      <c r="D271" t="s">
        <v>89</v>
      </c>
      <c r="E271" s="2" t="str">
        <f>HYPERLINK("capsilon://?command=openfolder&amp;siteaddress=fidelity.emaiq-na2.net&amp;folderid=FX0601B1E5-7657-B439-4E07-48ECFED30DC2","FX221016")</f>
        <v>FX221016</v>
      </c>
      <c r="F271" t="s">
        <v>19</v>
      </c>
      <c r="G271" t="s">
        <v>19</v>
      </c>
      <c r="H271" t="s">
        <v>90</v>
      </c>
      <c r="I271" t="s">
        <v>684</v>
      </c>
      <c r="J271">
        <v>0</v>
      </c>
      <c r="K271" t="s">
        <v>92</v>
      </c>
      <c r="L271" t="s">
        <v>93</v>
      </c>
      <c r="M271" t="s">
        <v>94</v>
      </c>
      <c r="N271">
        <v>2</v>
      </c>
      <c r="O271" s="1">
        <v>44932.419409722221</v>
      </c>
      <c r="P271" s="1">
        <v>44932.441203703704</v>
      </c>
      <c r="Q271">
        <v>1759</v>
      </c>
      <c r="R271">
        <v>124</v>
      </c>
      <c r="S271" t="b">
        <v>0</v>
      </c>
      <c r="T271" t="s">
        <v>95</v>
      </c>
      <c r="U271" t="b">
        <v>0</v>
      </c>
      <c r="V271" t="s">
        <v>152</v>
      </c>
      <c r="W271" s="1">
        <v>44932.424317129633</v>
      </c>
      <c r="X271">
        <v>111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1</v>
      </c>
      <c r="AG271">
        <v>0</v>
      </c>
      <c r="AH271" t="s">
        <v>153</v>
      </c>
      <c r="AI271" s="1">
        <v>44932.441203703704</v>
      </c>
      <c r="AJ271">
        <v>13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1</v>
      </c>
      <c r="AS271">
        <v>0</v>
      </c>
      <c r="AT271" t="s">
        <v>95</v>
      </c>
      <c r="AU271" t="s">
        <v>95</v>
      </c>
      <c r="AV271" t="s">
        <v>95</v>
      </c>
      <c r="AW271" t="s">
        <v>95</v>
      </c>
      <c r="AX271" t="s">
        <v>95</v>
      </c>
      <c r="AY271" t="s">
        <v>95</v>
      </c>
      <c r="AZ271" t="s">
        <v>95</v>
      </c>
      <c r="BA271" t="s">
        <v>95</v>
      </c>
      <c r="BB271" t="s">
        <v>95</v>
      </c>
      <c r="BC271" t="s">
        <v>95</v>
      </c>
      <c r="BD271" t="s">
        <v>95</v>
      </c>
      <c r="BE271" t="s">
        <v>95</v>
      </c>
      <c r="BF271" t="s">
        <v>685</v>
      </c>
      <c r="BG271">
        <v>31</v>
      </c>
      <c r="BH271" t="s">
        <v>99</v>
      </c>
    </row>
    <row r="272" spans="1:60">
      <c r="A272" t="s">
        <v>686</v>
      </c>
      <c r="B272" t="s">
        <v>87</v>
      </c>
      <c r="C272" t="s">
        <v>159</v>
      </c>
      <c r="D272" t="s">
        <v>89</v>
      </c>
      <c r="E272" s="2" t="str">
        <f>HYPERLINK("capsilon://?command=openfolder&amp;siteaddress=fidelity.emaiq-na2.net&amp;folderid=FX06CC5563-19BF-19A2-85C1-3ACADB32A9F7","FX221234")</f>
        <v>FX221234</v>
      </c>
      <c r="F272" t="s">
        <v>19</v>
      </c>
      <c r="G272" t="s">
        <v>19</v>
      </c>
      <c r="H272" t="s">
        <v>90</v>
      </c>
      <c r="I272" t="s">
        <v>687</v>
      </c>
      <c r="J272">
        <v>21</v>
      </c>
      <c r="K272" t="s">
        <v>92</v>
      </c>
      <c r="L272" t="s">
        <v>93</v>
      </c>
      <c r="M272" t="s">
        <v>94</v>
      </c>
      <c r="N272">
        <v>2</v>
      </c>
      <c r="O272" s="1">
        <v>44932.543865740743</v>
      </c>
      <c r="P272" s="1">
        <v>44932.548194444447</v>
      </c>
      <c r="Q272">
        <v>327</v>
      </c>
      <c r="R272">
        <v>47</v>
      </c>
      <c r="S272" t="b">
        <v>0</v>
      </c>
      <c r="T272" t="s">
        <v>95</v>
      </c>
      <c r="U272" t="b">
        <v>0</v>
      </c>
      <c r="V272" t="s">
        <v>688</v>
      </c>
      <c r="W272" s="1">
        <v>44932.547256944446</v>
      </c>
      <c r="X272">
        <v>25</v>
      </c>
      <c r="Y272">
        <v>0</v>
      </c>
      <c r="Z272">
        <v>0</v>
      </c>
      <c r="AA272">
        <v>0</v>
      </c>
      <c r="AB272">
        <v>16</v>
      </c>
      <c r="AC272">
        <v>0</v>
      </c>
      <c r="AD272">
        <v>21</v>
      </c>
      <c r="AE272">
        <v>0</v>
      </c>
      <c r="AF272">
        <v>0</v>
      </c>
      <c r="AG272">
        <v>0</v>
      </c>
      <c r="AH272" t="s">
        <v>103</v>
      </c>
      <c r="AI272" s="1">
        <v>44932.548194444447</v>
      </c>
      <c r="AJ272">
        <v>22</v>
      </c>
      <c r="AK272">
        <v>0</v>
      </c>
      <c r="AL272">
        <v>0</v>
      </c>
      <c r="AM272">
        <v>0</v>
      </c>
      <c r="AN272">
        <v>32</v>
      </c>
      <c r="AO272">
        <v>0</v>
      </c>
      <c r="AP272">
        <v>21</v>
      </c>
      <c r="AQ272">
        <v>0</v>
      </c>
      <c r="AR272">
        <v>0</v>
      </c>
      <c r="AS272">
        <v>0</v>
      </c>
      <c r="AT272" t="s">
        <v>95</v>
      </c>
      <c r="AU272" t="s">
        <v>95</v>
      </c>
      <c r="AV272" t="s">
        <v>95</v>
      </c>
      <c r="AW272" t="s">
        <v>95</v>
      </c>
      <c r="AX272" t="s">
        <v>95</v>
      </c>
      <c r="AY272" t="s">
        <v>95</v>
      </c>
      <c r="AZ272" t="s">
        <v>95</v>
      </c>
      <c r="BA272" t="s">
        <v>95</v>
      </c>
      <c r="BB272" t="s">
        <v>95</v>
      </c>
      <c r="BC272" t="s">
        <v>95</v>
      </c>
      <c r="BD272" t="s">
        <v>95</v>
      </c>
      <c r="BE272" t="s">
        <v>95</v>
      </c>
      <c r="BF272" t="s">
        <v>685</v>
      </c>
      <c r="BG272">
        <v>6</v>
      </c>
      <c r="BH272" t="s">
        <v>99</v>
      </c>
    </row>
    <row r="273" spans="1:60">
      <c r="A273" t="s">
        <v>689</v>
      </c>
      <c r="B273" t="s">
        <v>87</v>
      </c>
      <c r="C273" t="s">
        <v>690</v>
      </c>
      <c r="D273" t="s">
        <v>89</v>
      </c>
      <c r="E273" s="2" t="str">
        <f>HYPERLINK("capsilon://?command=openfolder&amp;siteaddress=fidelity.emaiq-na2.net&amp;folderid=FX24EF7368-11EB-CCF8-ACEE-59344180D715","FX221226")</f>
        <v>FX221226</v>
      </c>
      <c r="F273" t="s">
        <v>19</v>
      </c>
      <c r="G273" t="s">
        <v>19</v>
      </c>
      <c r="H273" t="s">
        <v>90</v>
      </c>
      <c r="I273" t="s">
        <v>691</v>
      </c>
      <c r="J273">
        <v>0</v>
      </c>
      <c r="K273" t="s">
        <v>92</v>
      </c>
      <c r="L273" t="s">
        <v>93</v>
      </c>
      <c r="M273" t="s">
        <v>94</v>
      </c>
      <c r="N273">
        <v>2</v>
      </c>
      <c r="O273" s="1">
        <v>44932.545046296298</v>
      </c>
      <c r="P273" s="1">
        <v>44932.55574074074</v>
      </c>
      <c r="Q273">
        <v>795</v>
      </c>
      <c r="R273">
        <v>129</v>
      </c>
      <c r="S273" t="b">
        <v>0</v>
      </c>
      <c r="T273" t="s">
        <v>95</v>
      </c>
      <c r="U273" t="b">
        <v>0</v>
      </c>
      <c r="V273" t="s">
        <v>256</v>
      </c>
      <c r="W273" s="1">
        <v>44932.549930555557</v>
      </c>
      <c r="X273">
        <v>66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 t="s">
        <v>103</v>
      </c>
      <c r="AI273" s="1">
        <v>44932.55574074074</v>
      </c>
      <c r="AJ273">
        <v>10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 t="s">
        <v>95</v>
      </c>
      <c r="AU273" t="s">
        <v>95</v>
      </c>
      <c r="AV273" t="s">
        <v>95</v>
      </c>
      <c r="AW273" t="s">
        <v>95</v>
      </c>
      <c r="AX273" t="s">
        <v>95</v>
      </c>
      <c r="AY273" t="s">
        <v>95</v>
      </c>
      <c r="AZ273" t="s">
        <v>95</v>
      </c>
      <c r="BA273" t="s">
        <v>95</v>
      </c>
      <c r="BB273" t="s">
        <v>95</v>
      </c>
      <c r="BC273" t="s">
        <v>95</v>
      </c>
      <c r="BD273" t="s">
        <v>95</v>
      </c>
      <c r="BE273" t="s">
        <v>95</v>
      </c>
      <c r="BF273" t="s">
        <v>685</v>
      </c>
      <c r="BG273">
        <v>15</v>
      </c>
      <c r="BH273" t="s">
        <v>99</v>
      </c>
    </row>
    <row r="274" spans="1:60">
      <c r="A274" t="s">
        <v>692</v>
      </c>
      <c r="B274" t="s">
        <v>87</v>
      </c>
      <c r="C274" t="s">
        <v>690</v>
      </c>
      <c r="D274" t="s">
        <v>89</v>
      </c>
      <c r="E274" s="2" t="str">
        <f>HYPERLINK("capsilon://?command=openfolder&amp;siteaddress=fidelity.emaiq-na2.net&amp;folderid=FX24EF7368-11EB-CCF8-ACEE-59344180D715","FX221226")</f>
        <v>FX221226</v>
      </c>
      <c r="F274" t="s">
        <v>19</v>
      </c>
      <c r="G274" t="s">
        <v>19</v>
      </c>
      <c r="H274" t="s">
        <v>90</v>
      </c>
      <c r="I274" t="s">
        <v>693</v>
      </c>
      <c r="J274">
        <v>0</v>
      </c>
      <c r="K274" t="s">
        <v>92</v>
      </c>
      <c r="L274" t="s">
        <v>93</v>
      </c>
      <c r="M274" t="s">
        <v>94</v>
      </c>
      <c r="N274">
        <v>2</v>
      </c>
      <c r="O274" s="1">
        <v>44932.545775462961</v>
      </c>
      <c r="P274" s="1">
        <v>44932.555891203701</v>
      </c>
      <c r="Q274">
        <v>733</v>
      </c>
      <c r="R274">
        <v>141</v>
      </c>
      <c r="S274" t="b">
        <v>0</v>
      </c>
      <c r="T274" t="s">
        <v>95</v>
      </c>
      <c r="U274" t="b">
        <v>0</v>
      </c>
      <c r="V274" t="s">
        <v>256</v>
      </c>
      <c r="W274" s="1">
        <v>44932.550706018519</v>
      </c>
      <c r="X274">
        <v>120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 t="s">
        <v>103</v>
      </c>
      <c r="AI274" s="1">
        <v>44932.555891203701</v>
      </c>
      <c r="AJ274">
        <v>12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 t="s">
        <v>95</v>
      </c>
      <c r="AU274" t="s">
        <v>95</v>
      </c>
      <c r="AV274" t="s">
        <v>95</v>
      </c>
      <c r="AW274" t="s">
        <v>95</v>
      </c>
      <c r="AX274" t="s">
        <v>95</v>
      </c>
      <c r="AY274" t="s">
        <v>95</v>
      </c>
      <c r="AZ274" t="s">
        <v>95</v>
      </c>
      <c r="BA274" t="s">
        <v>95</v>
      </c>
      <c r="BB274" t="s">
        <v>95</v>
      </c>
      <c r="BC274" t="s">
        <v>95</v>
      </c>
      <c r="BD274" t="s">
        <v>95</v>
      </c>
      <c r="BE274" t="s">
        <v>95</v>
      </c>
      <c r="BF274" t="s">
        <v>685</v>
      </c>
      <c r="BG274">
        <v>14</v>
      </c>
      <c r="BH274" t="s">
        <v>99</v>
      </c>
    </row>
    <row r="275" spans="1:60">
      <c r="A275" t="s">
        <v>694</v>
      </c>
      <c r="B275" t="s">
        <v>87</v>
      </c>
      <c r="C275" t="s">
        <v>690</v>
      </c>
      <c r="D275" t="s">
        <v>89</v>
      </c>
      <c r="E275" s="2" t="str">
        <f>HYPERLINK("capsilon://?command=openfolder&amp;siteaddress=fidelity.emaiq-na2.net&amp;folderid=FX24EF7368-11EB-CCF8-ACEE-59344180D715","FX221226")</f>
        <v>FX221226</v>
      </c>
      <c r="F275" t="s">
        <v>19</v>
      </c>
      <c r="G275" t="s">
        <v>19</v>
      </c>
      <c r="H275" t="s">
        <v>90</v>
      </c>
      <c r="I275" t="s">
        <v>695</v>
      </c>
      <c r="J275">
        <v>0</v>
      </c>
      <c r="K275" t="s">
        <v>92</v>
      </c>
      <c r="L275" t="s">
        <v>93</v>
      </c>
      <c r="M275" t="s">
        <v>94</v>
      </c>
      <c r="N275">
        <v>2</v>
      </c>
      <c r="O275" s="1">
        <v>44932.545902777776</v>
      </c>
      <c r="P275" s="1">
        <v>44932.556087962963</v>
      </c>
      <c r="Q275">
        <v>835</v>
      </c>
      <c r="R275">
        <v>45</v>
      </c>
      <c r="S275" t="b">
        <v>0</v>
      </c>
      <c r="T275" t="s">
        <v>95</v>
      </c>
      <c r="U275" t="b">
        <v>0</v>
      </c>
      <c r="V275" t="s">
        <v>256</v>
      </c>
      <c r="W275" s="1">
        <v>44932.550902777781</v>
      </c>
      <c r="X275">
        <v>29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 t="s">
        <v>103</v>
      </c>
      <c r="AI275" s="1">
        <v>44932.556087962963</v>
      </c>
      <c r="AJ275">
        <v>16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 t="s">
        <v>95</v>
      </c>
      <c r="AU275" t="s">
        <v>95</v>
      </c>
      <c r="AV275" t="s">
        <v>95</v>
      </c>
      <c r="AW275" t="s">
        <v>95</v>
      </c>
      <c r="AX275" t="s">
        <v>95</v>
      </c>
      <c r="AY275" t="s">
        <v>95</v>
      </c>
      <c r="AZ275" t="s">
        <v>95</v>
      </c>
      <c r="BA275" t="s">
        <v>95</v>
      </c>
      <c r="BB275" t="s">
        <v>95</v>
      </c>
      <c r="BC275" t="s">
        <v>95</v>
      </c>
      <c r="BD275" t="s">
        <v>95</v>
      </c>
      <c r="BE275" t="s">
        <v>95</v>
      </c>
      <c r="BF275" t="s">
        <v>685</v>
      </c>
      <c r="BG275">
        <v>14</v>
      </c>
      <c r="BH275" t="s">
        <v>99</v>
      </c>
    </row>
    <row r="276" spans="1:60">
      <c r="A276" t="s">
        <v>696</v>
      </c>
      <c r="B276" t="s">
        <v>87</v>
      </c>
      <c r="C276" t="s">
        <v>697</v>
      </c>
      <c r="D276" t="s">
        <v>89</v>
      </c>
      <c r="E276" s="2" t="str">
        <f>HYPERLINK("capsilon://?command=openfolder&amp;siteaddress=fidelity.emaiq-na2.net&amp;folderid=FX2CBA51C6-2198-5CCC-7E94-EFA4A14593B0","FX221160")</f>
        <v>FX221160</v>
      </c>
      <c r="F276" t="s">
        <v>19</v>
      </c>
      <c r="G276" t="s">
        <v>19</v>
      </c>
      <c r="H276" t="s">
        <v>90</v>
      </c>
      <c r="I276" t="s">
        <v>698</v>
      </c>
      <c r="J276">
        <v>0</v>
      </c>
      <c r="K276" t="s">
        <v>92</v>
      </c>
      <c r="L276" t="s">
        <v>93</v>
      </c>
      <c r="M276" t="s">
        <v>94</v>
      </c>
      <c r="N276">
        <v>2</v>
      </c>
      <c r="O276" s="1">
        <v>44929.490393518521</v>
      </c>
      <c r="P276" s="1">
        <v>44929.585243055553</v>
      </c>
      <c r="Q276">
        <v>8167</v>
      </c>
      <c r="R276">
        <v>28</v>
      </c>
      <c r="S276" t="b">
        <v>0</v>
      </c>
      <c r="T276" t="s">
        <v>95</v>
      </c>
      <c r="U276" t="b">
        <v>0</v>
      </c>
      <c r="V276" t="s">
        <v>96</v>
      </c>
      <c r="W276" s="1">
        <v>44929.494328703702</v>
      </c>
      <c r="X276">
        <v>14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 t="s">
        <v>97</v>
      </c>
      <c r="AI276" s="1">
        <v>44929.585243055553</v>
      </c>
      <c r="AJ276">
        <v>14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 t="s">
        <v>95</v>
      </c>
      <c r="AU276" t="s">
        <v>95</v>
      </c>
      <c r="AV276" t="s">
        <v>95</v>
      </c>
      <c r="AW276" t="s">
        <v>95</v>
      </c>
      <c r="AX276" t="s">
        <v>95</v>
      </c>
      <c r="AY276" t="s">
        <v>95</v>
      </c>
      <c r="AZ276" t="s">
        <v>95</v>
      </c>
      <c r="BA276" t="s">
        <v>95</v>
      </c>
      <c r="BB276" t="s">
        <v>95</v>
      </c>
      <c r="BC276" t="s">
        <v>95</v>
      </c>
      <c r="BD276" t="s">
        <v>95</v>
      </c>
      <c r="BE276" t="s">
        <v>95</v>
      </c>
      <c r="BF276" t="s">
        <v>98</v>
      </c>
      <c r="BG276">
        <v>136</v>
      </c>
      <c r="BH276" t="s">
        <v>99</v>
      </c>
    </row>
    <row r="277" spans="1:60">
      <c r="A277" t="s">
        <v>699</v>
      </c>
      <c r="B277" t="s">
        <v>87</v>
      </c>
      <c r="C277" t="s">
        <v>651</v>
      </c>
      <c r="D277" t="s">
        <v>89</v>
      </c>
      <c r="E277" s="2" t="str">
        <f>HYPERLINK("capsilon://?command=openfolder&amp;siteaddress=fidelity.emaiq-na2.net&amp;folderid=FXBDEC4B98-4CEB-3964-8880-88B9177CA409","FX221232")</f>
        <v>FX221232</v>
      </c>
      <c r="F277" t="s">
        <v>19</v>
      </c>
      <c r="G277" t="s">
        <v>19</v>
      </c>
      <c r="H277" t="s">
        <v>90</v>
      </c>
      <c r="I277" t="s">
        <v>700</v>
      </c>
      <c r="J277">
        <v>0</v>
      </c>
      <c r="K277" t="s">
        <v>92</v>
      </c>
      <c r="L277" t="s">
        <v>93</v>
      </c>
      <c r="M277" t="s">
        <v>94</v>
      </c>
      <c r="N277">
        <v>2</v>
      </c>
      <c r="O277" s="1">
        <v>44932.69940972222</v>
      </c>
      <c r="P277" s="1">
        <v>44932.708368055559</v>
      </c>
      <c r="Q277">
        <v>740</v>
      </c>
      <c r="R277">
        <v>34</v>
      </c>
      <c r="S277" t="b">
        <v>0</v>
      </c>
      <c r="T277" t="s">
        <v>95</v>
      </c>
      <c r="U277" t="b">
        <v>0</v>
      </c>
      <c r="V277" t="s">
        <v>256</v>
      </c>
      <c r="W277" s="1">
        <v>44932.701874999999</v>
      </c>
      <c r="X277">
        <v>21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 t="s">
        <v>103</v>
      </c>
      <c r="AI277" s="1">
        <v>44932.708368055559</v>
      </c>
      <c r="AJ277">
        <v>13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 t="s">
        <v>95</v>
      </c>
      <c r="AU277" t="s">
        <v>95</v>
      </c>
      <c r="AV277" t="s">
        <v>95</v>
      </c>
      <c r="AW277" t="s">
        <v>95</v>
      </c>
      <c r="AX277" t="s">
        <v>95</v>
      </c>
      <c r="AY277" t="s">
        <v>95</v>
      </c>
      <c r="AZ277" t="s">
        <v>95</v>
      </c>
      <c r="BA277" t="s">
        <v>95</v>
      </c>
      <c r="BB277" t="s">
        <v>95</v>
      </c>
      <c r="BC277" t="s">
        <v>95</v>
      </c>
      <c r="BD277" t="s">
        <v>95</v>
      </c>
      <c r="BE277" t="s">
        <v>95</v>
      </c>
      <c r="BF277" t="s">
        <v>685</v>
      </c>
      <c r="BG277">
        <v>12</v>
      </c>
      <c r="BH277" t="s">
        <v>99</v>
      </c>
    </row>
    <row r="278" spans="1:60">
      <c r="A278" t="s">
        <v>701</v>
      </c>
      <c r="B278" t="s">
        <v>87</v>
      </c>
      <c r="C278" t="s">
        <v>651</v>
      </c>
      <c r="D278" t="s">
        <v>89</v>
      </c>
      <c r="E278" s="2" t="str">
        <f>HYPERLINK("capsilon://?command=openfolder&amp;siteaddress=fidelity.emaiq-na2.net&amp;folderid=FXBDEC4B98-4CEB-3964-8880-88B9177CA409","FX221232")</f>
        <v>FX221232</v>
      </c>
      <c r="F278" t="s">
        <v>19</v>
      </c>
      <c r="G278" t="s">
        <v>19</v>
      </c>
      <c r="H278" t="s">
        <v>90</v>
      </c>
      <c r="I278" t="s">
        <v>702</v>
      </c>
      <c r="J278">
        <v>0</v>
      </c>
      <c r="K278" t="s">
        <v>92</v>
      </c>
      <c r="L278" t="s">
        <v>93</v>
      </c>
      <c r="M278" t="s">
        <v>94</v>
      </c>
      <c r="N278">
        <v>2</v>
      </c>
      <c r="O278" s="1">
        <v>44932.699525462966</v>
      </c>
      <c r="P278" s="1">
        <v>44932.708553240744</v>
      </c>
      <c r="Q278">
        <v>752</v>
      </c>
      <c r="R278">
        <v>28</v>
      </c>
      <c r="S278" t="b">
        <v>0</v>
      </c>
      <c r="T278" t="s">
        <v>95</v>
      </c>
      <c r="U278" t="b">
        <v>0</v>
      </c>
      <c r="V278" t="s">
        <v>256</v>
      </c>
      <c r="W278" s="1">
        <v>44932.702025462961</v>
      </c>
      <c r="X278">
        <v>13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 t="s">
        <v>103</v>
      </c>
      <c r="AI278" s="1">
        <v>44932.708553240744</v>
      </c>
      <c r="AJ278">
        <v>15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 t="s">
        <v>95</v>
      </c>
      <c r="AU278" t="s">
        <v>95</v>
      </c>
      <c r="AV278" t="s">
        <v>95</v>
      </c>
      <c r="AW278" t="s">
        <v>95</v>
      </c>
      <c r="AX278" t="s">
        <v>95</v>
      </c>
      <c r="AY278" t="s">
        <v>95</v>
      </c>
      <c r="AZ278" t="s">
        <v>95</v>
      </c>
      <c r="BA278" t="s">
        <v>95</v>
      </c>
      <c r="BB278" t="s">
        <v>95</v>
      </c>
      <c r="BC278" t="s">
        <v>95</v>
      </c>
      <c r="BD278" t="s">
        <v>95</v>
      </c>
      <c r="BE278" t="s">
        <v>95</v>
      </c>
      <c r="BF278" t="s">
        <v>685</v>
      </c>
      <c r="BG278">
        <v>13</v>
      </c>
      <c r="BH278" t="s">
        <v>99</v>
      </c>
    </row>
    <row r="279" spans="1:60">
      <c r="A279" t="s">
        <v>703</v>
      </c>
      <c r="B279" t="s">
        <v>87</v>
      </c>
      <c r="C279" t="s">
        <v>704</v>
      </c>
      <c r="D279" t="s">
        <v>89</v>
      </c>
      <c r="E279" s="2" t="str">
        <f>HYPERLINK("capsilon://?command=openfolder&amp;siteaddress=fidelity.emaiq-na2.net&amp;folderid=FX6371DEC8-C822-0415-F2EF-4355CBB73E8E","FX221050")</f>
        <v>FX221050</v>
      </c>
      <c r="F279" t="s">
        <v>19</v>
      </c>
      <c r="G279" t="s">
        <v>19</v>
      </c>
      <c r="H279" t="s">
        <v>90</v>
      </c>
      <c r="I279" t="s">
        <v>705</v>
      </c>
      <c r="J279">
        <v>0</v>
      </c>
      <c r="K279" t="s">
        <v>92</v>
      </c>
      <c r="L279" t="s">
        <v>93</v>
      </c>
      <c r="M279" t="s">
        <v>94</v>
      </c>
      <c r="N279">
        <v>2</v>
      </c>
      <c r="O279" s="1">
        <v>44935.416643518518</v>
      </c>
      <c r="P279" s="1">
        <v>44935.444988425923</v>
      </c>
      <c r="Q279">
        <v>2375</v>
      </c>
      <c r="R279">
        <v>74</v>
      </c>
      <c r="S279" t="b">
        <v>0</v>
      </c>
      <c r="T279" t="s">
        <v>95</v>
      </c>
      <c r="U279" t="b">
        <v>0</v>
      </c>
      <c r="V279" t="s">
        <v>152</v>
      </c>
      <c r="W279" s="1">
        <v>44935.435347222221</v>
      </c>
      <c r="X279">
        <v>11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 t="s">
        <v>223</v>
      </c>
      <c r="AI279" s="1">
        <v>44935.444988425923</v>
      </c>
      <c r="AJ279">
        <v>40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 t="s">
        <v>95</v>
      </c>
      <c r="AU279" t="s">
        <v>95</v>
      </c>
      <c r="AV279" t="s">
        <v>95</v>
      </c>
      <c r="AW279" t="s">
        <v>95</v>
      </c>
      <c r="AX279" t="s">
        <v>95</v>
      </c>
      <c r="AY279" t="s">
        <v>95</v>
      </c>
      <c r="AZ279" t="s">
        <v>95</v>
      </c>
      <c r="BA279" t="s">
        <v>95</v>
      </c>
      <c r="BB279" t="s">
        <v>95</v>
      </c>
      <c r="BC279" t="s">
        <v>95</v>
      </c>
      <c r="BD279" t="s">
        <v>95</v>
      </c>
      <c r="BE279" t="s">
        <v>95</v>
      </c>
      <c r="BF279" t="s">
        <v>706</v>
      </c>
      <c r="BG279">
        <v>40</v>
      </c>
      <c r="BH279" t="s">
        <v>99</v>
      </c>
    </row>
    <row r="280" spans="1:60">
      <c r="A280" t="s">
        <v>707</v>
      </c>
      <c r="B280" t="s">
        <v>87</v>
      </c>
      <c r="C280" t="s">
        <v>524</v>
      </c>
      <c r="D280" t="s">
        <v>89</v>
      </c>
      <c r="E280" s="2" t="str">
        <f>HYPERLINK("capsilon://?command=openfolder&amp;siteaddress=fidelity.emaiq-na2.net&amp;folderid=FX01E842E2-1B68-A715-2235-A63461F79BE6","FX23012")</f>
        <v>FX23012</v>
      </c>
      <c r="F280" t="s">
        <v>19</v>
      </c>
      <c r="G280" t="s">
        <v>19</v>
      </c>
      <c r="H280" t="s">
        <v>90</v>
      </c>
      <c r="I280" t="s">
        <v>708</v>
      </c>
      <c r="J280">
        <v>67</v>
      </c>
      <c r="K280" t="s">
        <v>92</v>
      </c>
      <c r="L280" t="s">
        <v>93</v>
      </c>
      <c r="M280" t="s">
        <v>94</v>
      </c>
      <c r="N280">
        <v>1</v>
      </c>
      <c r="O280" s="1">
        <v>44935.615034722221</v>
      </c>
      <c r="P280" s="1">
        <v>44935.637037037035</v>
      </c>
      <c r="Q280">
        <v>1850</v>
      </c>
      <c r="R280">
        <v>51</v>
      </c>
      <c r="S280" t="b">
        <v>0</v>
      </c>
      <c r="T280" t="s">
        <v>95</v>
      </c>
      <c r="U280" t="b">
        <v>0</v>
      </c>
      <c r="V280" t="s">
        <v>96</v>
      </c>
      <c r="W280" s="1">
        <v>44935.637037037035</v>
      </c>
      <c r="X280">
        <v>51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67</v>
      </c>
      <c r="AE280">
        <v>52</v>
      </c>
      <c r="AF280">
        <v>0</v>
      </c>
      <c r="AG280">
        <v>1</v>
      </c>
      <c r="AH280" t="s">
        <v>95</v>
      </c>
      <c r="AI280" t="s">
        <v>95</v>
      </c>
      <c r="AJ280" t="s">
        <v>95</v>
      </c>
      <c r="AK280" t="s">
        <v>95</v>
      </c>
      <c r="AL280" t="s">
        <v>95</v>
      </c>
      <c r="AM280" t="s">
        <v>95</v>
      </c>
      <c r="AN280" t="s">
        <v>95</v>
      </c>
      <c r="AO280" t="s">
        <v>95</v>
      </c>
      <c r="AP280" t="s">
        <v>95</v>
      </c>
      <c r="AQ280" t="s">
        <v>95</v>
      </c>
      <c r="AR280" t="s">
        <v>95</v>
      </c>
      <c r="AS280" t="s">
        <v>95</v>
      </c>
      <c r="AT280" t="s">
        <v>95</v>
      </c>
      <c r="AU280" t="s">
        <v>95</v>
      </c>
      <c r="AV280" t="s">
        <v>95</v>
      </c>
      <c r="AW280" t="s">
        <v>95</v>
      </c>
      <c r="AX280" t="s">
        <v>95</v>
      </c>
      <c r="AY280" t="s">
        <v>95</v>
      </c>
      <c r="AZ280" t="s">
        <v>95</v>
      </c>
      <c r="BA280" t="s">
        <v>95</v>
      </c>
      <c r="BB280" t="s">
        <v>95</v>
      </c>
      <c r="BC280" t="s">
        <v>95</v>
      </c>
      <c r="BD280" t="s">
        <v>95</v>
      </c>
      <c r="BE280" t="s">
        <v>95</v>
      </c>
      <c r="BF280" t="s">
        <v>706</v>
      </c>
      <c r="BG280">
        <v>31</v>
      </c>
      <c r="BH280" t="s">
        <v>99</v>
      </c>
    </row>
    <row r="281" spans="1:60">
      <c r="A281" t="s">
        <v>709</v>
      </c>
      <c r="B281" t="s">
        <v>87</v>
      </c>
      <c r="C281" t="s">
        <v>352</v>
      </c>
      <c r="D281" t="s">
        <v>89</v>
      </c>
      <c r="E281" s="2" t="str">
        <f>HYPERLINK("capsilon://?command=openfolder&amp;siteaddress=fidelity.emaiq-na2.net&amp;folderid=FX6F00FA43-1C1C-7E4E-C822-BFB10F5E18B8","FX230111")</f>
        <v>FX230111</v>
      </c>
      <c r="F281" t="s">
        <v>19</v>
      </c>
      <c r="G281" t="s">
        <v>19</v>
      </c>
      <c r="H281" t="s">
        <v>90</v>
      </c>
      <c r="I281" t="s">
        <v>710</v>
      </c>
      <c r="J281">
        <v>54</v>
      </c>
      <c r="K281" t="s">
        <v>92</v>
      </c>
      <c r="L281" t="s">
        <v>93</v>
      </c>
      <c r="M281" t="s">
        <v>94</v>
      </c>
      <c r="N281">
        <v>2</v>
      </c>
      <c r="O281" s="1">
        <v>44935.615682870368</v>
      </c>
      <c r="P281" s="1">
        <v>44935.656157407408</v>
      </c>
      <c r="Q281">
        <v>3336</v>
      </c>
      <c r="R281">
        <v>161</v>
      </c>
      <c r="S281" t="b">
        <v>0</v>
      </c>
      <c r="T281" t="s">
        <v>95</v>
      </c>
      <c r="U281" t="b">
        <v>0</v>
      </c>
      <c r="V281" t="s">
        <v>96</v>
      </c>
      <c r="W281" s="1">
        <v>44935.638553240744</v>
      </c>
      <c r="X281">
        <v>130</v>
      </c>
      <c r="Y281">
        <v>0</v>
      </c>
      <c r="Z281">
        <v>0</v>
      </c>
      <c r="AA281">
        <v>0</v>
      </c>
      <c r="AB281">
        <v>49</v>
      </c>
      <c r="AC281">
        <v>0</v>
      </c>
      <c r="AD281">
        <v>54</v>
      </c>
      <c r="AE281">
        <v>0</v>
      </c>
      <c r="AF281">
        <v>0</v>
      </c>
      <c r="AG281">
        <v>0</v>
      </c>
      <c r="AH281" t="s">
        <v>103</v>
      </c>
      <c r="AI281" s="1">
        <v>44935.656157407408</v>
      </c>
      <c r="AJ281">
        <v>31</v>
      </c>
      <c r="AK281">
        <v>0</v>
      </c>
      <c r="AL281">
        <v>0</v>
      </c>
      <c r="AM281">
        <v>0</v>
      </c>
      <c r="AN281">
        <v>49</v>
      </c>
      <c r="AO281">
        <v>0</v>
      </c>
      <c r="AP281">
        <v>54</v>
      </c>
      <c r="AQ281">
        <v>0</v>
      </c>
      <c r="AR281">
        <v>0</v>
      </c>
      <c r="AS281">
        <v>0</v>
      </c>
      <c r="AT281" t="s">
        <v>95</v>
      </c>
      <c r="AU281" t="s">
        <v>95</v>
      </c>
      <c r="AV281" t="s">
        <v>95</v>
      </c>
      <c r="AW281" t="s">
        <v>95</v>
      </c>
      <c r="AX281" t="s">
        <v>95</v>
      </c>
      <c r="AY281" t="s">
        <v>95</v>
      </c>
      <c r="AZ281" t="s">
        <v>95</v>
      </c>
      <c r="BA281" t="s">
        <v>95</v>
      </c>
      <c r="BB281" t="s">
        <v>95</v>
      </c>
      <c r="BC281" t="s">
        <v>95</v>
      </c>
      <c r="BD281" t="s">
        <v>95</v>
      </c>
      <c r="BE281" t="s">
        <v>95</v>
      </c>
      <c r="BF281" t="s">
        <v>706</v>
      </c>
      <c r="BG281">
        <v>58</v>
      </c>
      <c r="BH281" t="s">
        <v>99</v>
      </c>
    </row>
    <row r="282" spans="1:60">
      <c r="A282" t="s">
        <v>711</v>
      </c>
      <c r="B282" t="s">
        <v>87</v>
      </c>
      <c r="C282" t="s">
        <v>352</v>
      </c>
      <c r="D282" t="s">
        <v>89</v>
      </c>
      <c r="E282" s="2" t="str">
        <f>HYPERLINK("capsilon://?command=openfolder&amp;siteaddress=fidelity.emaiq-na2.net&amp;folderid=FX6F00FA43-1C1C-7E4E-C822-BFB10F5E18B8","FX230111")</f>
        <v>FX230111</v>
      </c>
      <c r="F282" t="s">
        <v>19</v>
      </c>
      <c r="G282" t="s">
        <v>19</v>
      </c>
      <c r="H282" t="s">
        <v>90</v>
      </c>
      <c r="I282" t="s">
        <v>712</v>
      </c>
      <c r="J282">
        <v>28</v>
      </c>
      <c r="K282" t="s">
        <v>92</v>
      </c>
      <c r="L282" t="s">
        <v>93</v>
      </c>
      <c r="M282" t="s">
        <v>94</v>
      </c>
      <c r="N282">
        <v>2</v>
      </c>
      <c r="O282" s="1">
        <v>44935.616041666668</v>
      </c>
      <c r="P282" s="1">
        <v>44935.656666666669</v>
      </c>
      <c r="Q282">
        <v>3270</v>
      </c>
      <c r="R282">
        <v>240</v>
      </c>
      <c r="S282" t="b">
        <v>0</v>
      </c>
      <c r="T282" t="s">
        <v>95</v>
      </c>
      <c r="U282" t="b">
        <v>0</v>
      </c>
      <c r="V282" t="s">
        <v>96</v>
      </c>
      <c r="W282" s="1">
        <v>44935.642569444448</v>
      </c>
      <c r="X282">
        <v>197</v>
      </c>
      <c r="Y282">
        <v>0</v>
      </c>
      <c r="Z282">
        <v>0</v>
      </c>
      <c r="AA282">
        <v>0</v>
      </c>
      <c r="AB282">
        <v>21</v>
      </c>
      <c r="AC282">
        <v>0</v>
      </c>
      <c r="AD282">
        <v>28</v>
      </c>
      <c r="AE282">
        <v>0</v>
      </c>
      <c r="AF282">
        <v>0</v>
      </c>
      <c r="AG282">
        <v>0</v>
      </c>
      <c r="AH282" t="s">
        <v>103</v>
      </c>
      <c r="AI282" s="1">
        <v>44935.656666666669</v>
      </c>
      <c r="AJ282">
        <v>43</v>
      </c>
      <c r="AK282">
        <v>0</v>
      </c>
      <c r="AL282">
        <v>0</v>
      </c>
      <c r="AM282">
        <v>0</v>
      </c>
      <c r="AN282">
        <v>21</v>
      </c>
      <c r="AO282">
        <v>0</v>
      </c>
      <c r="AP282">
        <v>28</v>
      </c>
      <c r="AQ282">
        <v>0</v>
      </c>
      <c r="AR282">
        <v>0</v>
      </c>
      <c r="AS282">
        <v>0</v>
      </c>
      <c r="AT282" t="s">
        <v>95</v>
      </c>
      <c r="AU282" t="s">
        <v>95</v>
      </c>
      <c r="AV282" t="s">
        <v>95</v>
      </c>
      <c r="AW282" t="s">
        <v>95</v>
      </c>
      <c r="AX282" t="s">
        <v>95</v>
      </c>
      <c r="AY282" t="s">
        <v>95</v>
      </c>
      <c r="AZ282" t="s">
        <v>95</v>
      </c>
      <c r="BA282" t="s">
        <v>95</v>
      </c>
      <c r="BB282" t="s">
        <v>95</v>
      </c>
      <c r="BC282" t="s">
        <v>95</v>
      </c>
      <c r="BD282" t="s">
        <v>95</v>
      </c>
      <c r="BE282" t="s">
        <v>95</v>
      </c>
      <c r="BF282" t="s">
        <v>706</v>
      </c>
      <c r="BG282">
        <v>58</v>
      </c>
      <c r="BH282" t="s">
        <v>99</v>
      </c>
    </row>
    <row r="283" spans="1:60">
      <c r="A283" t="s">
        <v>713</v>
      </c>
      <c r="B283" t="s">
        <v>87</v>
      </c>
      <c r="C283" t="s">
        <v>352</v>
      </c>
      <c r="D283" t="s">
        <v>89</v>
      </c>
      <c r="E283" s="2" t="str">
        <f>HYPERLINK("capsilon://?command=openfolder&amp;siteaddress=fidelity.emaiq-na2.net&amp;folderid=FX6F00FA43-1C1C-7E4E-C822-BFB10F5E18B8","FX230111")</f>
        <v>FX230111</v>
      </c>
      <c r="F283" t="s">
        <v>19</v>
      </c>
      <c r="G283" t="s">
        <v>19</v>
      </c>
      <c r="H283" t="s">
        <v>90</v>
      </c>
      <c r="I283" t="s">
        <v>714</v>
      </c>
      <c r="J283">
        <v>28</v>
      </c>
      <c r="K283" t="s">
        <v>92</v>
      </c>
      <c r="L283" t="s">
        <v>93</v>
      </c>
      <c r="M283" t="s">
        <v>94</v>
      </c>
      <c r="N283">
        <v>2</v>
      </c>
      <c r="O283" s="1">
        <v>44935.616168981483</v>
      </c>
      <c r="P283" s="1">
        <v>44935.656909722224</v>
      </c>
      <c r="Q283">
        <v>3412</v>
      </c>
      <c r="R283">
        <v>108</v>
      </c>
      <c r="S283" t="b">
        <v>0</v>
      </c>
      <c r="T283" t="s">
        <v>95</v>
      </c>
      <c r="U283" t="b">
        <v>0</v>
      </c>
      <c r="V283" t="s">
        <v>96</v>
      </c>
      <c r="W283" s="1">
        <v>44935.643599537034</v>
      </c>
      <c r="X283">
        <v>88</v>
      </c>
      <c r="Y283">
        <v>0</v>
      </c>
      <c r="Z283">
        <v>0</v>
      </c>
      <c r="AA283">
        <v>0</v>
      </c>
      <c r="AB283">
        <v>21</v>
      </c>
      <c r="AC283">
        <v>0</v>
      </c>
      <c r="AD283">
        <v>28</v>
      </c>
      <c r="AE283">
        <v>0</v>
      </c>
      <c r="AF283">
        <v>0</v>
      </c>
      <c r="AG283">
        <v>0</v>
      </c>
      <c r="AH283" t="s">
        <v>103</v>
      </c>
      <c r="AI283" s="1">
        <v>44935.656909722224</v>
      </c>
      <c r="AJ283">
        <v>20</v>
      </c>
      <c r="AK283">
        <v>0</v>
      </c>
      <c r="AL283">
        <v>0</v>
      </c>
      <c r="AM283">
        <v>0</v>
      </c>
      <c r="AN283">
        <v>21</v>
      </c>
      <c r="AO283">
        <v>0</v>
      </c>
      <c r="AP283">
        <v>28</v>
      </c>
      <c r="AQ283">
        <v>0</v>
      </c>
      <c r="AR283">
        <v>0</v>
      </c>
      <c r="AS283">
        <v>0</v>
      </c>
      <c r="AT283" t="s">
        <v>95</v>
      </c>
      <c r="AU283" t="s">
        <v>95</v>
      </c>
      <c r="AV283" t="s">
        <v>95</v>
      </c>
      <c r="AW283" t="s">
        <v>95</v>
      </c>
      <c r="AX283" t="s">
        <v>95</v>
      </c>
      <c r="AY283" t="s">
        <v>95</v>
      </c>
      <c r="AZ283" t="s">
        <v>95</v>
      </c>
      <c r="BA283" t="s">
        <v>95</v>
      </c>
      <c r="BB283" t="s">
        <v>95</v>
      </c>
      <c r="BC283" t="s">
        <v>95</v>
      </c>
      <c r="BD283" t="s">
        <v>95</v>
      </c>
      <c r="BE283" t="s">
        <v>95</v>
      </c>
      <c r="BF283" t="s">
        <v>706</v>
      </c>
      <c r="BG283">
        <v>58</v>
      </c>
      <c r="BH283" t="s">
        <v>99</v>
      </c>
    </row>
    <row r="284" spans="1:60">
      <c r="A284" t="s">
        <v>715</v>
      </c>
      <c r="B284" t="s">
        <v>87</v>
      </c>
      <c r="C284" t="s">
        <v>352</v>
      </c>
      <c r="D284" t="s">
        <v>89</v>
      </c>
      <c r="E284" s="2" t="str">
        <f>HYPERLINK("capsilon://?command=openfolder&amp;siteaddress=fidelity.emaiq-na2.net&amp;folderid=FX6F00FA43-1C1C-7E4E-C822-BFB10F5E18B8","FX230111")</f>
        <v>FX230111</v>
      </c>
      <c r="F284" t="s">
        <v>19</v>
      </c>
      <c r="G284" t="s">
        <v>19</v>
      </c>
      <c r="H284" t="s">
        <v>90</v>
      </c>
      <c r="I284" t="s">
        <v>716</v>
      </c>
      <c r="J284">
        <v>67</v>
      </c>
      <c r="K284" t="s">
        <v>92</v>
      </c>
      <c r="L284" t="s">
        <v>93</v>
      </c>
      <c r="M284" t="s">
        <v>94</v>
      </c>
      <c r="N284">
        <v>2</v>
      </c>
      <c r="O284" s="1">
        <v>44935.616354166668</v>
      </c>
      <c r="P284" s="1">
        <v>44935.657210648147</v>
      </c>
      <c r="Q284">
        <v>3479</v>
      </c>
      <c r="R284">
        <v>51</v>
      </c>
      <c r="S284" t="b">
        <v>0</v>
      </c>
      <c r="T284" t="s">
        <v>95</v>
      </c>
      <c r="U284" t="b">
        <v>0</v>
      </c>
      <c r="V284" t="s">
        <v>96</v>
      </c>
      <c r="W284" s="1">
        <v>44935.643912037034</v>
      </c>
      <c r="X284">
        <v>26</v>
      </c>
      <c r="Y284">
        <v>0</v>
      </c>
      <c r="Z284">
        <v>0</v>
      </c>
      <c r="AA284">
        <v>0</v>
      </c>
      <c r="AB284">
        <v>62</v>
      </c>
      <c r="AC284">
        <v>0</v>
      </c>
      <c r="AD284">
        <v>67</v>
      </c>
      <c r="AE284">
        <v>0</v>
      </c>
      <c r="AF284">
        <v>0</v>
      </c>
      <c r="AG284">
        <v>0</v>
      </c>
      <c r="AH284" t="s">
        <v>103</v>
      </c>
      <c r="AI284" s="1">
        <v>44935.657210648147</v>
      </c>
      <c r="AJ284">
        <v>25</v>
      </c>
      <c r="AK284">
        <v>0</v>
      </c>
      <c r="AL284">
        <v>0</v>
      </c>
      <c r="AM284">
        <v>0</v>
      </c>
      <c r="AN284">
        <v>62</v>
      </c>
      <c r="AO284">
        <v>0</v>
      </c>
      <c r="AP284">
        <v>67</v>
      </c>
      <c r="AQ284">
        <v>0</v>
      </c>
      <c r="AR284">
        <v>0</v>
      </c>
      <c r="AS284">
        <v>0</v>
      </c>
      <c r="AT284" t="s">
        <v>95</v>
      </c>
      <c r="AU284" t="s">
        <v>95</v>
      </c>
      <c r="AV284" t="s">
        <v>95</v>
      </c>
      <c r="AW284" t="s">
        <v>95</v>
      </c>
      <c r="AX284" t="s">
        <v>95</v>
      </c>
      <c r="AY284" t="s">
        <v>95</v>
      </c>
      <c r="AZ284" t="s">
        <v>95</v>
      </c>
      <c r="BA284" t="s">
        <v>95</v>
      </c>
      <c r="BB284" t="s">
        <v>95</v>
      </c>
      <c r="BC284" t="s">
        <v>95</v>
      </c>
      <c r="BD284" t="s">
        <v>95</v>
      </c>
      <c r="BE284" t="s">
        <v>95</v>
      </c>
      <c r="BF284" t="s">
        <v>706</v>
      </c>
      <c r="BG284">
        <v>58</v>
      </c>
      <c r="BH284" t="s">
        <v>99</v>
      </c>
    </row>
    <row r="285" spans="1:60">
      <c r="A285" t="s">
        <v>717</v>
      </c>
      <c r="B285" t="s">
        <v>87</v>
      </c>
      <c r="C285" t="s">
        <v>352</v>
      </c>
      <c r="D285" t="s">
        <v>89</v>
      </c>
      <c r="E285" s="2" t="str">
        <f>HYPERLINK("capsilon://?command=openfolder&amp;siteaddress=fidelity.emaiq-na2.net&amp;folderid=FX6F00FA43-1C1C-7E4E-C822-BFB10F5E18B8","FX230111")</f>
        <v>FX230111</v>
      </c>
      <c r="F285" t="s">
        <v>19</v>
      </c>
      <c r="G285" t="s">
        <v>19</v>
      </c>
      <c r="H285" t="s">
        <v>90</v>
      </c>
      <c r="I285" t="s">
        <v>718</v>
      </c>
      <c r="J285">
        <v>28</v>
      </c>
      <c r="K285" t="s">
        <v>92</v>
      </c>
      <c r="L285" t="s">
        <v>93</v>
      </c>
      <c r="M285" t="s">
        <v>94</v>
      </c>
      <c r="N285">
        <v>1</v>
      </c>
      <c r="O285" s="1">
        <v>44935.616643518515</v>
      </c>
      <c r="P285" s="1">
        <v>44935.645752314813</v>
      </c>
      <c r="Q285">
        <v>2357</v>
      </c>
      <c r="R285">
        <v>158</v>
      </c>
      <c r="S285" t="b">
        <v>0</v>
      </c>
      <c r="T285" t="s">
        <v>95</v>
      </c>
      <c r="U285" t="b">
        <v>0</v>
      </c>
      <c r="V285" t="s">
        <v>96</v>
      </c>
      <c r="W285" s="1">
        <v>44935.645752314813</v>
      </c>
      <c r="X285">
        <v>158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28</v>
      </c>
      <c r="AE285">
        <v>21</v>
      </c>
      <c r="AF285">
        <v>0</v>
      </c>
      <c r="AG285">
        <v>3</v>
      </c>
      <c r="AH285" t="s">
        <v>95</v>
      </c>
      <c r="AI285" t="s">
        <v>95</v>
      </c>
      <c r="AJ285" t="s">
        <v>95</v>
      </c>
      <c r="AK285" t="s">
        <v>95</v>
      </c>
      <c r="AL285" t="s">
        <v>95</v>
      </c>
      <c r="AM285" t="s">
        <v>95</v>
      </c>
      <c r="AN285" t="s">
        <v>95</v>
      </c>
      <c r="AO285" t="s">
        <v>95</v>
      </c>
      <c r="AP285" t="s">
        <v>95</v>
      </c>
      <c r="AQ285" t="s">
        <v>95</v>
      </c>
      <c r="AR285" t="s">
        <v>95</v>
      </c>
      <c r="AS285" t="s">
        <v>95</v>
      </c>
      <c r="AT285" t="s">
        <v>95</v>
      </c>
      <c r="AU285" t="s">
        <v>95</v>
      </c>
      <c r="AV285" t="s">
        <v>95</v>
      </c>
      <c r="AW285" t="s">
        <v>95</v>
      </c>
      <c r="AX285" t="s">
        <v>95</v>
      </c>
      <c r="AY285" t="s">
        <v>95</v>
      </c>
      <c r="AZ285" t="s">
        <v>95</v>
      </c>
      <c r="BA285" t="s">
        <v>95</v>
      </c>
      <c r="BB285" t="s">
        <v>95</v>
      </c>
      <c r="BC285" t="s">
        <v>95</v>
      </c>
      <c r="BD285" t="s">
        <v>95</v>
      </c>
      <c r="BE285" t="s">
        <v>95</v>
      </c>
      <c r="BF285" t="s">
        <v>706</v>
      </c>
      <c r="BG285">
        <v>41</v>
      </c>
      <c r="BH285" t="s">
        <v>99</v>
      </c>
    </row>
    <row r="286" spans="1:60">
      <c r="A286" t="s">
        <v>719</v>
      </c>
      <c r="B286" t="s">
        <v>87</v>
      </c>
      <c r="C286" t="s">
        <v>324</v>
      </c>
      <c r="D286" t="s">
        <v>89</v>
      </c>
      <c r="E286" s="2" t="str">
        <f>HYPERLINK("capsilon://?command=openfolder&amp;siteaddress=fidelity.emaiq-na2.net&amp;folderid=FX05F27D27-F22C-342D-B459-77FA843527E3","FX221246")</f>
        <v>FX221246</v>
      </c>
      <c r="F286" t="s">
        <v>19</v>
      </c>
      <c r="G286" t="s">
        <v>19</v>
      </c>
      <c r="H286" t="s">
        <v>90</v>
      </c>
      <c r="I286" t="s">
        <v>640</v>
      </c>
      <c r="J286">
        <v>56</v>
      </c>
      <c r="K286" t="s">
        <v>92</v>
      </c>
      <c r="L286" t="s">
        <v>93</v>
      </c>
      <c r="M286" t="s">
        <v>94</v>
      </c>
      <c r="N286">
        <v>2</v>
      </c>
      <c r="O286" s="1">
        <v>44929.490671296298</v>
      </c>
      <c r="P286" s="1">
        <v>44929.583460648151</v>
      </c>
      <c r="Q286">
        <v>7668</v>
      </c>
      <c r="R286">
        <v>349</v>
      </c>
      <c r="S286" t="b">
        <v>0</v>
      </c>
      <c r="T286" t="s">
        <v>95</v>
      </c>
      <c r="U286" t="b">
        <v>1</v>
      </c>
      <c r="V286" t="s">
        <v>96</v>
      </c>
      <c r="W286" s="1">
        <v>44929.494155092594</v>
      </c>
      <c r="X286">
        <v>202</v>
      </c>
      <c r="Y286">
        <v>42</v>
      </c>
      <c r="Z286">
        <v>0</v>
      </c>
      <c r="AA286">
        <v>42</v>
      </c>
      <c r="AB286">
        <v>0</v>
      </c>
      <c r="AC286">
        <v>5</v>
      </c>
      <c r="AD286">
        <v>14</v>
      </c>
      <c r="AE286">
        <v>0</v>
      </c>
      <c r="AF286">
        <v>0</v>
      </c>
      <c r="AG286">
        <v>0</v>
      </c>
      <c r="AH286" t="s">
        <v>97</v>
      </c>
      <c r="AI286" s="1">
        <v>44929.583460648151</v>
      </c>
      <c r="AJ286">
        <v>147</v>
      </c>
      <c r="AK286">
        <v>2</v>
      </c>
      <c r="AL286">
        <v>0</v>
      </c>
      <c r="AM286">
        <v>2</v>
      </c>
      <c r="AN286">
        <v>0</v>
      </c>
      <c r="AO286">
        <v>2</v>
      </c>
      <c r="AP286">
        <v>12</v>
      </c>
      <c r="AQ286">
        <v>0</v>
      </c>
      <c r="AR286">
        <v>0</v>
      </c>
      <c r="AS286">
        <v>0</v>
      </c>
      <c r="AT286" t="s">
        <v>95</v>
      </c>
      <c r="AU286" t="s">
        <v>95</v>
      </c>
      <c r="AV286" t="s">
        <v>95</v>
      </c>
      <c r="AW286" t="s">
        <v>95</v>
      </c>
      <c r="AX286" t="s">
        <v>95</v>
      </c>
      <c r="AY286" t="s">
        <v>95</v>
      </c>
      <c r="AZ286" t="s">
        <v>95</v>
      </c>
      <c r="BA286" t="s">
        <v>95</v>
      </c>
      <c r="BB286" t="s">
        <v>95</v>
      </c>
      <c r="BC286" t="s">
        <v>95</v>
      </c>
      <c r="BD286" t="s">
        <v>95</v>
      </c>
      <c r="BE286" t="s">
        <v>95</v>
      </c>
      <c r="BF286" t="s">
        <v>98</v>
      </c>
      <c r="BG286">
        <v>133</v>
      </c>
      <c r="BH286" t="s">
        <v>99</v>
      </c>
    </row>
    <row r="287" spans="1:60">
      <c r="A287" t="s">
        <v>720</v>
      </c>
      <c r="B287" t="s">
        <v>87</v>
      </c>
      <c r="C287" t="s">
        <v>524</v>
      </c>
      <c r="D287" t="s">
        <v>89</v>
      </c>
      <c r="E287" s="2" t="str">
        <f>HYPERLINK("capsilon://?command=openfolder&amp;siteaddress=fidelity.emaiq-na2.net&amp;folderid=FX01E842E2-1B68-A715-2235-A63461F79BE6","FX23012")</f>
        <v>FX23012</v>
      </c>
      <c r="F287" t="s">
        <v>19</v>
      </c>
      <c r="G287" t="s">
        <v>19</v>
      </c>
      <c r="H287" t="s">
        <v>90</v>
      </c>
      <c r="I287" t="s">
        <v>708</v>
      </c>
      <c r="J287">
        <v>44</v>
      </c>
      <c r="K287" t="s">
        <v>92</v>
      </c>
      <c r="L287" t="s">
        <v>93</v>
      </c>
      <c r="M287" t="s">
        <v>94</v>
      </c>
      <c r="N287">
        <v>2</v>
      </c>
      <c r="O287" s="1">
        <v>44935.637685185182</v>
      </c>
      <c r="P287" s="1">
        <v>44935.654363425929</v>
      </c>
      <c r="Q287">
        <v>1194</v>
      </c>
      <c r="R287">
        <v>247</v>
      </c>
      <c r="S287" t="b">
        <v>0</v>
      </c>
      <c r="T287" t="s">
        <v>95</v>
      </c>
      <c r="U287" t="b">
        <v>1</v>
      </c>
      <c r="V287" t="s">
        <v>96</v>
      </c>
      <c r="W287" s="1">
        <v>44935.640289351853</v>
      </c>
      <c r="X287">
        <v>149</v>
      </c>
      <c r="Y287">
        <v>37</v>
      </c>
      <c r="Z287">
        <v>0</v>
      </c>
      <c r="AA287">
        <v>37</v>
      </c>
      <c r="AB287">
        <v>0</v>
      </c>
      <c r="AC287">
        <v>5</v>
      </c>
      <c r="AD287">
        <v>7</v>
      </c>
      <c r="AE287">
        <v>0</v>
      </c>
      <c r="AF287">
        <v>0</v>
      </c>
      <c r="AG287">
        <v>0</v>
      </c>
      <c r="AH287" t="s">
        <v>103</v>
      </c>
      <c r="AI287" s="1">
        <v>44935.654363425929</v>
      </c>
      <c r="AJ287">
        <v>98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7</v>
      </c>
      <c r="AQ287">
        <v>0</v>
      </c>
      <c r="AR287">
        <v>0</v>
      </c>
      <c r="AS287">
        <v>0</v>
      </c>
      <c r="AT287" t="s">
        <v>95</v>
      </c>
      <c r="AU287" t="s">
        <v>95</v>
      </c>
      <c r="AV287" t="s">
        <v>95</v>
      </c>
      <c r="AW287" t="s">
        <v>95</v>
      </c>
      <c r="AX287" t="s">
        <v>95</v>
      </c>
      <c r="AY287" t="s">
        <v>95</v>
      </c>
      <c r="AZ287" t="s">
        <v>95</v>
      </c>
      <c r="BA287" t="s">
        <v>95</v>
      </c>
      <c r="BB287" t="s">
        <v>95</v>
      </c>
      <c r="BC287" t="s">
        <v>95</v>
      </c>
      <c r="BD287" t="s">
        <v>95</v>
      </c>
      <c r="BE287" t="s">
        <v>95</v>
      </c>
      <c r="BF287" t="s">
        <v>706</v>
      </c>
      <c r="BG287">
        <v>24</v>
      </c>
      <c r="BH287" t="s">
        <v>99</v>
      </c>
    </row>
    <row r="288" spans="1:60">
      <c r="A288" t="s">
        <v>721</v>
      </c>
      <c r="B288" t="s">
        <v>87</v>
      </c>
      <c r="C288" t="s">
        <v>635</v>
      </c>
      <c r="D288" t="s">
        <v>89</v>
      </c>
      <c r="E288" s="2" t="str">
        <f>HYPERLINK("capsilon://?command=openfolder&amp;siteaddress=fidelity.emaiq-na2.net&amp;folderid=FX7F9FD355-29B2-73BB-49B1-FBA26C9DB416","FX221163")</f>
        <v>FX221163</v>
      </c>
      <c r="F288" t="s">
        <v>19</v>
      </c>
      <c r="G288" t="s">
        <v>19</v>
      </c>
      <c r="H288" t="s">
        <v>90</v>
      </c>
      <c r="I288" t="s">
        <v>722</v>
      </c>
      <c r="J288">
        <v>0</v>
      </c>
      <c r="K288" t="s">
        <v>92</v>
      </c>
      <c r="L288" t="s">
        <v>93</v>
      </c>
      <c r="M288" t="s">
        <v>94</v>
      </c>
      <c r="N288">
        <v>2</v>
      </c>
      <c r="O288" s="1">
        <v>44935.640555555554</v>
      </c>
      <c r="P288" s="1">
        <v>44935.657395833332</v>
      </c>
      <c r="Q288">
        <v>1413</v>
      </c>
      <c r="R288">
        <v>42</v>
      </c>
      <c r="S288" t="b">
        <v>0</v>
      </c>
      <c r="T288" t="s">
        <v>95</v>
      </c>
      <c r="U288" t="b">
        <v>0</v>
      </c>
      <c r="V288" t="s">
        <v>96</v>
      </c>
      <c r="W288" s="1">
        <v>44935.64607638889</v>
      </c>
      <c r="X288">
        <v>27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 t="s">
        <v>103</v>
      </c>
      <c r="AI288" s="1">
        <v>44935.657395833332</v>
      </c>
      <c r="AJ288">
        <v>15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 t="s">
        <v>95</v>
      </c>
      <c r="AU288" t="s">
        <v>95</v>
      </c>
      <c r="AV288" t="s">
        <v>95</v>
      </c>
      <c r="AW288" t="s">
        <v>95</v>
      </c>
      <c r="AX288" t="s">
        <v>95</v>
      </c>
      <c r="AY288" t="s">
        <v>95</v>
      </c>
      <c r="AZ288" t="s">
        <v>95</v>
      </c>
      <c r="BA288" t="s">
        <v>95</v>
      </c>
      <c r="BB288" t="s">
        <v>95</v>
      </c>
      <c r="BC288" t="s">
        <v>95</v>
      </c>
      <c r="BD288" t="s">
        <v>95</v>
      </c>
      <c r="BE288" t="s">
        <v>95</v>
      </c>
      <c r="BF288" t="s">
        <v>706</v>
      </c>
      <c r="BG288">
        <v>24</v>
      </c>
      <c r="BH288" t="s">
        <v>99</v>
      </c>
    </row>
    <row r="289" spans="1:60">
      <c r="A289" t="s">
        <v>723</v>
      </c>
      <c r="B289" t="s">
        <v>87</v>
      </c>
      <c r="C289" t="s">
        <v>352</v>
      </c>
      <c r="D289" t="s">
        <v>89</v>
      </c>
      <c r="E289" s="2" t="str">
        <f>HYPERLINK("capsilon://?command=openfolder&amp;siteaddress=fidelity.emaiq-na2.net&amp;folderid=FX6F00FA43-1C1C-7E4E-C822-BFB10F5E18B8","FX230111")</f>
        <v>FX230111</v>
      </c>
      <c r="F289" t="s">
        <v>19</v>
      </c>
      <c r="G289" t="s">
        <v>19</v>
      </c>
      <c r="H289" t="s">
        <v>90</v>
      </c>
      <c r="I289" t="s">
        <v>718</v>
      </c>
      <c r="J289">
        <v>84</v>
      </c>
      <c r="K289" t="s">
        <v>92</v>
      </c>
      <c r="L289" t="s">
        <v>93</v>
      </c>
      <c r="M289" t="s">
        <v>94</v>
      </c>
      <c r="N289">
        <v>2</v>
      </c>
      <c r="O289" s="1">
        <v>44935.64671296296</v>
      </c>
      <c r="P289" s="1">
        <v>44935.655787037038</v>
      </c>
      <c r="Q289">
        <v>365</v>
      </c>
      <c r="R289">
        <v>419</v>
      </c>
      <c r="S289" t="b">
        <v>0</v>
      </c>
      <c r="T289" t="s">
        <v>95</v>
      </c>
      <c r="U289" t="b">
        <v>1</v>
      </c>
      <c r="V289" t="s">
        <v>96</v>
      </c>
      <c r="W289" s="1">
        <v>44935.650150462963</v>
      </c>
      <c r="X289">
        <v>297</v>
      </c>
      <c r="Y289">
        <v>42</v>
      </c>
      <c r="Z289">
        <v>0</v>
      </c>
      <c r="AA289">
        <v>42</v>
      </c>
      <c r="AB289">
        <v>21</v>
      </c>
      <c r="AC289">
        <v>0</v>
      </c>
      <c r="AD289">
        <v>42</v>
      </c>
      <c r="AE289">
        <v>0</v>
      </c>
      <c r="AF289">
        <v>0</v>
      </c>
      <c r="AG289">
        <v>0</v>
      </c>
      <c r="AH289" t="s">
        <v>103</v>
      </c>
      <c r="AI289" s="1">
        <v>44935.655787037038</v>
      </c>
      <c r="AJ289">
        <v>122</v>
      </c>
      <c r="AK289">
        <v>0</v>
      </c>
      <c r="AL289">
        <v>0</v>
      </c>
      <c r="AM289">
        <v>0</v>
      </c>
      <c r="AN289">
        <v>21</v>
      </c>
      <c r="AO289">
        <v>0</v>
      </c>
      <c r="AP289">
        <v>42</v>
      </c>
      <c r="AQ289">
        <v>0</v>
      </c>
      <c r="AR289">
        <v>0</v>
      </c>
      <c r="AS289">
        <v>0</v>
      </c>
      <c r="AT289" t="s">
        <v>95</v>
      </c>
      <c r="AU289" t="s">
        <v>95</v>
      </c>
      <c r="AV289" t="s">
        <v>95</v>
      </c>
      <c r="AW289" t="s">
        <v>95</v>
      </c>
      <c r="AX289" t="s">
        <v>95</v>
      </c>
      <c r="AY289" t="s">
        <v>95</v>
      </c>
      <c r="AZ289" t="s">
        <v>95</v>
      </c>
      <c r="BA289" t="s">
        <v>95</v>
      </c>
      <c r="BB289" t="s">
        <v>95</v>
      </c>
      <c r="BC289" t="s">
        <v>95</v>
      </c>
      <c r="BD289" t="s">
        <v>95</v>
      </c>
      <c r="BE289" t="s">
        <v>95</v>
      </c>
      <c r="BF289" t="s">
        <v>706</v>
      </c>
      <c r="BG289">
        <v>13</v>
      </c>
      <c r="BH289" t="s">
        <v>99</v>
      </c>
    </row>
    <row r="290" spans="1:60">
      <c r="A290" t="s">
        <v>724</v>
      </c>
      <c r="B290" t="s">
        <v>87</v>
      </c>
      <c r="C290" t="s">
        <v>725</v>
      </c>
      <c r="D290" t="s">
        <v>89</v>
      </c>
      <c r="E290" s="2" t="str">
        <f>HYPERLINK("capsilon://?command=openfolder&amp;siteaddress=fidelity.emaiq-na2.net&amp;folderid=FX417F7A67-92FB-F5D3-0422-6B88A5E8B992","FX221227")</f>
        <v>FX221227</v>
      </c>
      <c r="F290" t="s">
        <v>19</v>
      </c>
      <c r="G290" t="s">
        <v>19</v>
      </c>
      <c r="H290" t="s">
        <v>90</v>
      </c>
      <c r="I290" t="s">
        <v>726</v>
      </c>
      <c r="J290">
        <v>0</v>
      </c>
      <c r="K290" t="s">
        <v>92</v>
      </c>
      <c r="L290" t="s">
        <v>93</v>
      </c>
      <c r="M290" t="s">
        <v>94</v>
      </c>
      <c r="N290">
        <v>1</v>
      </c>
      <c r="O290" s="1">
        <v>44935.665543981479</v>
      </c>
      <c r="P290" s="1">
        <v>44935.724340277775</v>
      </c>
      <c r="Q290">
        <v>5042</v>
      </c>
      <c r="R290">
        <v>38</v>
      </c>
      <c r="S290" t="b">
        <v>0</v>
      </c>
      <c r="T290" t="s">
        <v>95</v>
      </c>
      <c r="U290" t="b">
        <v>0</v>
      </c>
      <c r="V290" t="s">
        <v>96</v>
      </c>
      <c r="W290" s="1">
        <v>44935.724340277775</v>
      </c>
      <c r="X290">
        <v>38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1</v>
      </c>
      <c r="AH290" t="s">
        <v>95</v>
      </c>
      <c r="AI290" t="s">
        <v>95</v>
      </c>
      <c r="AJ290" t="s">
        <v>95</v>
      </c>
      <c r="AK290" t="s">
        <v>95</v>
      </c>
      <c r="AL290" t="s">
        <v>95</v>
      </c>
      <c r="AM290" t="s">
        <v>95</v>
      </c>
      <c r="AN290" t="s">
        <v>95</v>
      </c>
      <c r="AO290" t="s">
        <v>95</v>
      </c>
      <c r="AP290" t="s">
        <v>95</v>
      </c>
      <c r="AQ290" t="s">
        <v>95</v>
      </c>
      <c r="AR290" t="s">
        <v>95</v>
      </c>
      <c r="AS290" t="s">
        <v>95</v>
      </c>
      <c r="AT290" t="s">
        <v>95</v>
      </c>
      <c r="AU290" t="s">
        <v>95</v>
      </c>
      <c r="AV290" t="s">
        <v>95</v>
      </c>
      <c r="AW290" t="s">
        <v>95</v>
      </c>
      <c r="AX290" t="s">
        <v>95</v>
      </c>
      <c r="AY290" t="s">
        <v>95</v>
      </c>
      <c r="AZ290" t="s">
        <v>95</v>
      </c>
      <c r="BA290" t="s">
        <v>95</v>
      </c>
      <c r="BB290" t="s">
        <v>95</v>
      </c>
      <c r="BC290" t="s">
        <v>95</v>
      </c>
      <c r="BD290" t="s">
        <v>95</v>
      </c>
      <c r="BE290" t="s">
        <v>95</v>
      </c>
      <c r="BF290" t="s">
        <v>706</v>
      </c>
      <c r="BG290">
        <v>84</v>
      </c>
      <c r="BH290" t="s">
        <v>99</v>
      </c>
    </row>
    <row r="291" spans="1:60">
      <c r="A291" t="s">
        <v>727</v>
      </c>
      <c r="B291" t="s">
        <v>87</v>
      </c>
      <c r="C291" t="s">
        <v>725</v>
      </c>
      <c r="D291" t="s">
        <v>89</v>
      </c>
      <c r="E291" s="2" t="str">
        <f>HYPERLINK("capsilon://?command=openfolder&amp;siteaddress=fidelity.emaiq-na2.net&amp;folderid=FX417F7A67-92FB-F5D3-0422-6B88A5E8B992","FX221227")</f>
        <v>FX221227</v>
      </c>
      <c r="F291" t="s">
        <v>19</v>
      </c>
      <c r="G291" t="s">
        <v>19</v>
      </c>
      <c r="H291" t="s">
        <v>90</v>
      </c>
      <c r="I291" t="s">
        <v>726</v>
      </c>
      <c r="J291">
        <v>44</v>
      </c>
      <c r="K291" t="s">
        <v>92</v>
      </c>
      <c r="L291" t="s">
        <v>93</v>
      </c>
      <c r="M291" t="s">
        <v>94</v>
      </c>
      <c r="N291">
        <v>2</v>
      </c>
      <c r="O291" s="1">
        <v>44935.724976851852</v>
      </c>
      <c r="P291" s="1">
        <v>44935.740601851852</v>
      </c>
      <c r="Q291">
        <v>1073</v>
      </c>
      <c r="R291">
        <v>277</v>
      </c>
      <c r="S291" t="b">
        <v>0</v>
      </c>
      <c r="T291" t="s">
        <v>95</v>
      </c>
      <c r="U291" t="b">
        <v>1</v>
      </c>
      <c r="V291" t="s">
        <v>96</v>
      </c>
      <c r="W291" s="1">
        <v>44935.733773148146</v>
      </c>
      <c r="X291">
        <v>143</v>
      </c>
      <c r="Y291">
        <v>37</v>
      </c>
      <c r="Z291">
        <v>0</v>
      </c>
      <c r="AA291">
        <v>37</v>
      </c>
      <c r="AB291">
        <v>0</v>
      </c>
      <c r="AC291">
        <v>15</v>
      </c>
      <c r="AD291">
        <v>7</v>
      </c>
      <c r="AE291">
        <v>0</v>
      </c>
      <c r="AF291">
        <v>0</v>
      </c>
      <c r="AG291">
        <v>0</v>
      </c>
      <c r="AH291" t="s">
        <v>103</v>
      </c>
      <c r="AI291" s="1">
        <v>44935.740601851852</v>
      </c>
      <c r="AJ291">
        <v>134</v>
      </c>
      <c r="AK291">
        <v>1</v>
      </c>
      <c r="AL291">
        <v>0</v>
      </c>
      <c r="AM291">
        <v>1</v>
      </c>
      <c r="AN291">
        <v>0</v>
      </c>
      <c r="AO291">
        <v>1</v>
      </c>
      <c r="AP291">
        <v>6</v>
      </c>
      <c r="AQ291">
        <v>0</v>
      </c>
      <c r="AR291">
        <v>0</v>
      </c>
      <c r="AS291">
        <v>0</v>
      </c>
      <c r="AT291" t="s">
        <v>95</v>
      </c>
      <c r="AU291" t="s">
        <v>95</v>
      </c>
      <c r="AV291" t="s">
        <v>95</v>
      </c>
      <c r="AW291" t="s">
        <v>95</v>
      </c>
      <c r="AX291" t="s">
        <v>95</v>
      </c>
      <c r="AY291" t="s">
        <v>95</v>
      </c>
      <c r="AZ291" t="s">
        <v>95</v>
      </c>
      <c r="BA291" t="s">
        <v>95</v>
      </c>
      <c r="BB291" t="s">
        <v>95</v>
      </c>
      <c r="BC291" t="s">
        <v>95</v>
      </c>
      <c r="BD291" t="s">
        <v>95</v>
      </c>
      <c r="BE291" t="s">
        <v>95</v>
      </c>
      <c r="BF291" t="s">
        <v>706</v>
      </c>
      <c r="BG291">
        <v>22</v>
      </c>
      <c r="BH291" t="s">
        <v>99</v>
      </c>
    </row>
    <row r="292" spans="1:60">
      <c r="A292" t="s">
        <v>728</v>
      </c>
      <c r="B292" t="s">
        <v>87</v>
      </c>
      <c r="C292" t="s">
        <v>729</v>
      </c>
      <c r="D292" t="s">
        <v>89</v>
      </c>
      <c r="E292" s="2" t="str">
        <f>HYPERLINK("capsilon://?command=openfolder&amp;siteaddress=fidelity.emaiq-na2.net&amp;folderid=FXFC2035C6-AD3C-689C-4491-619C6710159D","FX221224")</f>
        <v>FX221224</v>
      </c>
      <c r="F292" t="s">
        <v>19</v>
      </c>
      <c r="G292" t="s">
        <v>19</v>
      </c>
      <c r="H292" t="s">
        <v>90</v>
      </c>
      <c r="I292" t="s">
        <v>730</v>
      </c>
      <c r="J292">
        <v>0</v>
      </c>
      <c r="K292" t="s">
        <v>92</v>
      </c>
      <c r="L292" t="s">
        <v>93</v>
      </c>
      <c r="M292" t="s">
        <v>94</v>
      </c>
      <c r="N292">
        <v>2</v>
      </c>
      <c r="O292" s="1">
        <v>44936.409050925926</v>
      </c>
      <c r="P292" s="1">
        <v>44936.432511574072</v>
      </c>
      <c r="Q292">
        <v>2007</v>
      </c>
      <c r="R292">
        <v>20</v>
      </c>
      <c r="S292" t="b">
        <v>0</v>
      </c>
      <c r="T292" t="s">
        <v>95</v>
      </c>
      <c r="U292" t="b">
        <v>0</v>
      </c>
      <c r="V292" t="s">
        <v>508</v>
      </c>
      <c r="W292" s="1">
        <v>44936.431956018518</v>
      </c>
      <c r="X292">
        <v>8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 t="s">
        <v>153</v>
      </c>
      <c r="AI292" s="1">
        <v>44936.432511574072</v>
      </c>
      <c r="AJ292">
        <v>12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 t="s">
        <v>95</v>
      </c>
      <c r="AU292" t="s">
        <v>95</v>
      </c>
      <c r="AV292" t="s">
        <v>95</v>
      </c>
      <c r="AW292" t="s">
        <v>95</v>
      </c>
      <c r="AX292" t="s">
        <v>95</v>
      </c>
      <c r="AY292" t="s">
        <v>95</v>
      </c>
      <c r="AZ292" t="s">
        <v>95</v>
      </c>
      <c r="BA292" t="s">
        <v>95</v>
      </c>
      <c r="BB292" t="s">
        <v>95</v>
      </c>
      <c r="BC292" t="s">
        <v>95</v>
      </c>
      <c r="BD292" t="s">
        <v>95</v>
      </c>
      <c r="BE292" t="s">
        <v>95</v>
      </c>
      <c r="BF292" t="s">
        <v>731</v>
      </c>
      <c r="BG292">
        <v>33</v>
      </c>
      <c r="BH292" t="s">
        <v>99</v>
      </c>
    </row>
    <row r="293" spans="1:60">
      <c r="A293" t="s">
        <v>732</v>
      </c>
      <c r="B293" t="s">
        <v>87</v>
      </c>
      <c r="C293" t="s">
        <v>327</v>
      </c>
      <c r="D293" t="s">
        <v>89</v>
      </c>
      <c r="E293" s="2" t="str">
        <f>HYPERLINK("capsilon://?command=openfolder&amp;siteaddress=fidelity.emaiq-na2.net&amp;folderid=FX88CD54E6-9DE0-9E59-AB34-AD9E58AA14C1","FX221240")</f>
        <v>FX221240</v>
      </c>
      <c r="F293" t="s">
        <v>19</v>
      </c>
      <c r="G293" t="s">
        <v>19</v>
      </c>
      <c r="H293" t="s">
        <v>90</v>
      </c>
      <c r="I293" t="s">
        <v>733</v>
      </c>
      <c r="J293">
        <v>67</v>
      </c>
      <c r="K293" t="s">
        <v>92</v>
      </c>
      <c r="L293" t="s">
        <v>93</v>
      </c>
      <c r="M293" t="s">
        <v>94</v>
      </c>
      <c r="N293">
        <v>2</v>
      </c>
      <c r="O293" s="1">
        <v>44936.528506944444</v>
      </c>
      <c r="P293" s="1">
        <v>44936.604687500003</v>
      </c>
      <c r="Q293">
        <v>6174</v>
      </c>
      <c r="R293">
        <v>408</v>
      </c>
      <c r="S293" t="b">
        <v>0</v>
      </c>
      <c r="T293" t="s">
        <v>95</v>
      </c>
      <c r="U293" t="b">
        <v>0</v>
      </c>
      <c r="V293" t="s">
        <v>96</v>
      </c>
      <c r="W293" s="1">
        <v>44936.568912037037</v>
      </c>
      <c r="X293">
        <v>282</v>
      </c>
      <c r="Y293">
        <v>52</v>
      </c>
      <c r="Z293">
        <v>0</v>
      </c>
      <c r="AA293">
        <v>52</v>
      </c>
      <c r="AB293">
        <v>0</v>
      </c>
      <c r="AC293">
        <v>9</v>
      </c>
      <c r="AD293">
        <v>15</v>
      </c>
      <c r="AE293">
        <v>0</v>
      </c>
      <c r="AF293">
        <v>0</v>
      </c>
      <c r="AG293">
        <v>0</v>
      </c>
      <c r="AH293" t="s">
        <v>103</v>
      </c>
      <c r="AI293" s="1">
        <v>44936.604687500003</v>
      </c>
      <c r="AJ293">
        <v>117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15</v>
      </c>
      <c r="AQ293">
        <v>0</v>
      </c>
      <c r="AR293">
        <v>0</v>
      </c>
      <c r="AS293">
        <v>0</v>
      </c>
      <c r="AT293" t="s">
        <v>95</v>
      </c>
      <c r="AU293" t="s">
        <v>95</v>
      </c>
      <c r="AV293" t="s">
        <v>95</v>
      </c>
      <c r="AW293" t="s">
        <v>95</v>
      </c>
      <c r="AX293" t="s">
        <v>95</v>
      </c>
      <c r="AY293" t="s">
        <v>95</v>
      </c>
      <c r="AZ293" t="s">
        <v>95</v>
      </c>
      <c r="BA293" t="s">
        <v>95</v>
      </c>
      <c r="BB293" t="s">
        <v>95</v>
      </c>
      <c r="BC293" t="s">
        <v>95</v>
      </c>
      <c r="BD293" t="s">
        <v>95</v>
      </c>
      <c r="BE293" t="s">
        <v>95</v>
      </c>
      <c r="BF293" t="s">
        <v>731</v>
      </c>
      <c r="BG293">
        <v>109</v>
      </c>
      <c r="BH293" t="s">
        <v>99</v>
      </c>
    </row>
    <row r="294" spans="1:60">
      <c r="A294" t="s">
        <v>734</v>
      </c>
      <c r="B294" t="s">
        <v>87</v>
      </c>
      <c r="C294" t="s">
        <v>283</v>
      </c>
      <c r="D294" t="s">
        <v>89</v>
      </c>
      <c r="E294" s="2" t="str">
        <f>HYPERLINK("capsilon://?command=openfolder&amp;siteaddress=fidelity.emaiq-na2.net&amp;folderid=FX56558A9E-D10B-AF6D-8C70-D5BD9CF7E1B2","FX230112")</f>
        <v>FX230112</v>
      </c>
      <c r="F294" t="s">
        <v>19</v>
      </c>
      <c r="G294" t="s">
        <v>19</v>
      </c>
      <c r="H294" t="s">
        <v>90</v>
      </c>
      <c r="I294" t="s">
        <v>735</v>
      </c>
      <c r="J294">
        <v>298</v>
      </c>
      <c r="K294" t="s">
        <v>92</v>
      </c>
      <c r="L294" t="s">
        <v>93</v>
      </c>
      <c r="M294" t="s">
        <v>94</v>
      </c>
      <c r="N294">
        <v>1</v>
      </c>
      <c r="O294" s="1">
        <v>44936.561238425929</v>
      </c>
      <c r="P294" s="1">
        <v>44936.573287037034</v>
      </c>
      <c r="Q294">
        <v>664</v>
      </c>
      <c r="R294">
        <v>377</v>
      </c>
      <c r="S294" t="b">
        <v>0</v>
      </c>
      <c r="T294" t="s">
        <v>95</v>
      </c>
      <c r="U294" t="b">
        <v>0</v>
      </c>
      <c r="V294" t="s">
        <v>96</v>
      </c>
      <c r="W294" s="1">
        <v>44936.573287037034</v>
      </c>
      <c r="X294">
        <v>377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298</v>
      </c>
      <c r="AE294">
        <v>293</v>
      </c>
      <c r="AF294">
        <v>0</v>
      </c>
      <c r="AG294">
        <v>8</v>
      </c>
      <c r="AH294" t="s">
        <v>95</v>
      </c>
      <c r="AI294" t="s">
        <v>95</v>
      </c>
      <c r="AJ294" t="s">
        <v>95</v>
      </c>
      <c r="AK294" t="s">
        <v>95</v>
      </c>
      <c r="AL294" t="s">
        <v>95</v>
      </c>
      <c r="AM294" t="s">
        <v>95</v>
      </c>
      <c r="AN294" t="s">
        <v>95</v>
      </c>
      <c r="AO294" t="s">
        <v>95</v>
      </c>
      <c r="AP294" t="s">
        <v>95</v>
      </c>
      <c r="AQ294" t="s">
        <v>95</v>
      </c>
      <c r="AR294" t="s">
        <v>95</v>
      </c>
      <c r="AS294" t="s">
        <v>95</v>
      </c>
      <c r="AT294" t="s">
        <v>95</v>
      </c>
      <c r="AU294" t="s">
        <v>95</v>
      </c>
      <c r="AV294" t="s">
        <v>95</v>
      </c>
      <c r="AW294" t="s">
        <v>95</v>
      </c>
      <c r="AX294" t="s">
        <v>95</v>
      </c>
      <c r="AY294" t="s">
        <v>95</v>
      </c>
      <c r="AZ294" t="s">
        <v>95</v>
      </c>
      <c r="BA294" t="s">
        <v>95</v>
      </c>
      <c r="BB294" t="s">
        <v>95</v>
      </c>
      <c r="BC294" t="s">
        <v>95</v>
      </c>
      <c r="BD294" t="s">
        <v>95</v>
      </c>
      <c r="BE294" t="s">
        <v>95</v>
      </c>
      <c r="BF294" t="s">
        <v>731</v>
      </c>
      <c r="BG294">
        <v>17</v>
      </c>
      <c r="BH294" t="s">
        <v>99</v>
      </c>
    </row>
    <row r="295" spans="1:60">
      <c r="A295" t="s">
        <v>736</v>
      </c>
      <c r="B295" t="s">
        <v>87</v>
      </c>
      <c r="C295" t="s">
        <v>283</v>
      </c>
      <c r="D295" t="s">
        <v>89</v>
      </c>
      <c r="E295" s="2" t="str">
        <f>HYPERLINK("capsilon://?command=openfolder&amp;siteaddress=fidelity.emaiq-na2.net&amp;folderid=FX56558A9E-D10B-AF6D-8C70-D5BD9CF7E1B2","FX230112")</f>
        <v>FX230112</v>
      </c>
      <c r="F295" t="s">
        <v>19</v>
      </c>
      <c r="G295" t="s">
        <v>19</v>
      </c>
      <c r="H295" t="s">
        <v>90</v>
      </c>
      <c r="I295" t="s">
        <v>737</v>
      </c>
      <c r="J295">
        <v>28</v>
      </c>
      <c r="K295" t="s">
        <v>92</v>
      </c>
      <c r="L295" t="s">
        <v>93</v>
      </c>
      <c r="M295" t="s">
        <v>94</v>
      </c>
      <c r="N295">
        <v>2</v>
      </c>
      <c r="O295" s="1">
        <v>44936.561296296299</v>
      </c>
      <c r="P295" s="1">
        <v>44936.605520833335</v>
      </c>
      <c r="Q295">
        <v>3691</v>
      </c>
      <c r="R295">
        <v>130</v>
      </c>
      <c r="S295" t="b">
        <v>0</v>
      </c>
      <c r="T295" t="s">
        <v>95</v>
      </c>
      <c r="U295" t="b">
        <v>0</v>
      </c>
      <c r="V295" t="s">
        <v>96</v>
      </c>
      <c r="W295" s="1">
        <v>44936.573981481481</v>
      </c>
      <c r="X295">
        <v>59</v>
      </c>
      <c r="Y295">
        <v>21</v>
      </c>
      <c r="Z295">
        <v>0</v>
      </c>
      <c r="AA295">
        <v>21</v>
      </c>
      <c r="AB295">
        <v>0</v>
      </c>
      <c r="AC295">
        <v>0</v>
      </c>
      <c r="AD295">
        <v>7</v>
      </c>
      <c r="AE295">
        <v>0</v>
      </c>
      <c r="AF295">
        <v>0</v>
      </c>
      <c r="AG295">
        <v>0</v>
      </c>
      <c r="AH295" t="s">
        <v>103</v>
      </c>
      <c r="AI295" s="1">
        <v>44936.605520833335</v>
      </c>
      <c r="AJ295">
        <v>71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7</v>
      </c>
      <c r="AQ295">
        <v>0</v>
      </c>
      <c r="AR295">
        <v>0</v>
      </c>
      <c r="AS295">
        <v>0</v>
      </c>
      <c r="AT295" t="s">
        <v>95</v>
      </c>
      <c r="AU295" t="s">
        <v>95</v>
      </c>
      <c r="AV295" t="s">
        <v>95</v>
      </c>
      <c r="AW295" t="s">
        <v>95</v>
      </c>
      <c r="AX295" t="s">
        <v>95</v>
      </c>
      <c r="AY295" t="s">
        <v>95</v>
      </c>
      <c r="AZ295" t="s">
        <v>95</v>
      </c>
      <c r="BA295" t="s">
        <v>95</v>
      </c>
      <c r="BB295" t="s">
        <v>95</v>
      </c>
      <c r="BC295" t="s">
        <v>95</v>
      </c>
      <c r="BD295" t="s">
        <v>95</v>
      </c>
      <c r="BE295" t="s">
        <v>95</v>
      </c>
      <c r="BF295" t="s">
        <v>731</v>
      </c>
      <c r="BG295">
        <v>63</v>
      </c>
      <c r="BH295" t="s">
        <v>99</v>
      </c>
    </row>
    <row r="296" spans="1:60">
      <c r="A296" t="s">
        <v>738</v>
      </c>
      <c r="B296" t="s">
        <v>87</v>
      </c>
      <c r="C296" t="s">
        <v>283</v>
      </c>
      <c r="D296" t="s">
        <v>89</v>
      </c>
      <c r="E296" s="2" t="str">
        <f>HYPERLINK("capsilon://?command=openfolder&amp;siteaddress=fidelity.emaiq-na2.net&amp;folderid=FX56558A9E-D10B-AF6D-8C70-D5BD9CF7E1B2","FX230112")</f>
        <v>FX230112</v>
      </c>
      <c r="F296" t="s">
        <v>19</v>
      </c>
      <c r="G296" t="s">
        <v>19</v>
      </c>
      <c r="H296" t="s">
        <v>90</v>
      </c>
      <c r="I296" t="s">
        <v>739</v>
      </c>
      <c r="J296">
        <v>29</v>
      </c>
      <c r="K296" t="s">
        <v>92</v>
      </c>
      <c r="L296" t="s">
        <v>93</v>
      </c>
      <c r="M296" t="s">
        <v>94</v>
      </c>
      <c r="N296">
        <v>2</v>
      </c>
      <c r="O296" s="1">
        <v>44936.561354166668</v>
      </c>
      <c r="P296" s="1">
        <v>44936.606168981481</v>
      </c>
      <c r="Q296">
        <v>3766</v>
      </c>
      <c r="R296">
        <v>106</v>
      </c>
      <c r="S296" t="b">
        <v>0</v>
      </c>
      <c r="T296" t="s">
        <v>95</v>
      </c>
      <c r="U296" t="b">
        <v>0</v>
      </c>
      <c r="V296" t="s">
        <v>96</v>
      </c>
      <c r="W296" s="1">
        <v>44936.574583333335</v>
      </c>
      <c r="X296">
        <v>51</v>
      </c>
      <c r="Y296">
        <v>21</v>
      </c>
      <c r="Z296">
        <v>0</v>
      </c>
      <c r="AA296">
        <v>21</v>
      </c>
      <c r="AB296">
        <v>0</v>
      </c>
      <c r="AC296">
        <v>0</v>
      </c>
      <c r="AD296">
        <v>8</v>
      </c>
      <c r="AE296">
        <v>0</v>
      </c>
      <c r="AF296">
        <v>0</v>
      </c>
      <c r="AG296">
        <v>0</v>
      </c>
      <c r="AH296" t="s">
        <v>103</v>
      </c>
      <c r="AI296" s="1">
        <v>44936.606168981481</v>
      </c>
      <c r="AJ296">
        <v>55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8</v>
      </c>
      <c r="AQ296">
        <v>0</v>
      </c>
      <c r="AR296">
        <v>0</v>
      </c>
      <c r="AS296">
        <v>0</v>
      </c>
      <c r="AT296" t="s">
        <v>95</v>
      </c>
      <c r="AU296" t="s">
        <v>95</v>
      </c>
      <c r="AV296" t="s">
        <v>95</v>
      </c>
      <c r="AW296" t="s">
        <v>95</v>
      </c>
      <c r="AX296" t="s">
        <v>95</v>
      </c>
      <c r="AY296" t="s">
        <v>95</v>
      </c>
      <c r="AZ296" t="s">
        <v>95</v>
      </c>
      <c r="BA296" t="s">
        <v>95</v>
      </c>
      <c r="BB296" t="s">
        <v>95</v>
      </c>
      <c r="BC296" t="s">
        <v>95</v>
      </c>
      <c r="BD296" t="s">
        <v>95</v>
      </c>
      <c r="BE296" t="s">
        <v>95</v>
      </c>
      <c r="BF296" t="s">
        <v>731</v>
      </c>
      <c r="BG296">
        <v>64</v>
      </c>
      <c r="BH296" t="s">
        <v>99</v>
      </c>
    </row>
    <row r="297" spans="1:60">
      <c r="A297" t="s">
        <v>740</v>
      </c>
      <c r="B297" t="s">
        <v>87</v>
      </c>
      <c r="C297" t="s">
        <v>182</v>
      </c>
      <c r="D297" t="s">
        <v>89</v>
      </c>
      <c r="E297" s="2" t="str">
        <f>HYPERLINK("capsilon://?command=openfolder&amp;siteaddress=fidelity.emaiq-na2.net&amp;folderid=FXB1AF4444-51CF-DB30-9ED2-8149F10C3EF8","FX221214")</f>
        <v>FX221214</v>
      </c>
      <c r="F297" t="s">
        <v>19</v>
      </c>
      <c r="G297" t="s">
        <v>19</v>
      </c>
      <c r="H297" t="s">
        <v>90</v>
      </c>
      <c r="I297" t="s">
        <v>741</v>
      </c>
      <c r="J297">
        <v>67</v>
      </c>
      <c r="K297" t="s">
        <v>92</v>
      </c>
      <c r="L297" t="s">
        <v>93</v>
      </c>
      <c r="M297" t="s">
        <v>94</v>
      </c>
      <c r="N297">
        <v>2</v>
      </c>
      <c r="O297" s="1">
        <v>44929.549930555557</v>
      </c>
      <c r="P297" s="1">
        <v>44929.589479166665</v>
      </c>
      <c r="Q297">
        <v>2576</v>
      </c>
      <c r="R297">
        <v>841</v>
      </c>
      <c r="S297" t="b">
        <v>0</v>
      </c>
      <c r="T297" t="s">
        <v>95</v>
      </c>
      <c r="U297" t="b">
        <v>0</v>
      </c>
      <c r="V297" t="s">
        <v>96</v>
      </c>
      <c r="W297" s="1">
        <v>44929.575868055559</v>
      </c>
      <c r="X297">
        <v>515</v>
      </c>
      <c r="Y297">
        <v>52</v>
      </c>
      <c r="Z297">
        <v>0</v>
      </c>
      <c r="AA297">
        <v>52</v>
      </c>
      <c r="AB297">
        <v>0</v>
      </c>
      <c r="AC297">
        <v>4</v>
      </c>
      <c r="AD297">
        <v>15</v>
      </c>
      <c r="AE297">
        <v>0</v>
      </c>
      <c r="AF297">
        <v>0</v>
      </c>
      <c r="AG297">
        <v>0</v>
      </c>
      <c r="AH297" t="s">
        <v>97</v>
      </c>
      <c r="AI297" s="1">
        <v>44929.589479166665</v>
      </c>
      <c r="AJ297">
        <v>161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15</v>
      </c>
      <c r="AQ297">
        <v>0</v>
      </c>
      <c r="AR297">
        <v>0</v>
      </c>
      <c r="AS297">
        <v>0</v>
      </c>
      <c r="AT297" t="s">
        <v>95</v>
      </c>
      <c r="AU297" t="s">
        <v>95</v>
      </c>
      <c r="AV297" t="s">
        <v>95</v>
      </c>
      <c r="AW297" t="s">
        <v>95</v>
      </c>
      <c r="AX297" t="s">
        <v>95</v>
      </c>
      <c r="AY297" t="s">
        <v>95</v>
      </c>
      <c r="AZ297" t="s">
        <v>95</v>
      </c>
      <c r="BA297" t="s">
        <v>95</v>
      </c>
      <c r="BB297" t="s">
        <v>95</v>
      </c>
      <c r="BC297" t="s">
        <v>95</v>
      </c>
      <c r="BD297" t="s">
        <v>95</v>
      </c>
      <c r="BE297" t="s">
        <v>95</v>
      </c>
      <c r="BF297" t="s">
        <v>98</v>
      </c>
      <c r="BG297">
        <v>56</v>
      </c>
      <c r="BH297" t="s">
        <v>99</v>
      </c>
    </row>
    <row r="298" spans="1:60">
      <c r="A298" t="s">
        <v>742</v>
      </c>
      <c r="B298" t="s">
        <v>87</v>
      </c>
      <c r="C298" t="s">
        <v>283</v>
      </c>
      <c r="D298" t="s">
        <v>89</v>
      </c>
      <c r="E298" s="2" t="str">
        <f>HYPERLINK("capsilon://?command=openfolder&amp;siteaddress=fidelity.emaiq-na2.net&amp;folderid=FX56558A9E-D10B-AF6D-8C70-D5BD9CF7E1B2","FX230112")</f>
        <v>FX230112</v>
      </c>
      <c r="F298" t="s">
        <v>19</v>
      </c>
      <c r="G298" t="s">
        <v>19</v>
      </c>
      <c r="H298" t="s">
        <v>90</v>
      </c>
      <c r="I298" t="s">
        <v>735</v>
      </c>
      <c r="J298">
        <v>466</v>
      </c>
      <c r="K298" t="s">
        <v>92</v>
      </c>
      <c r="L298" t="s">
        <v>93</v>
      </c>
      <c r="M298" t="s">
        <v>94</v>
      </c>
      <c r="N298">
        <v>2</v>
      </c>
      <c r="O298" s="1">
        <v>44936.574120370373</v>
      </c>
      <c r="P298" s="1">
        <v>44936.603321759256</v>
      </c>
      <c r="Q298">
        <v>665</v>
      </c>
      <c r="R298">
        <v>1858</v>
      </c>
      <c r="S298" t="b">
        <v>0</v>
      </c>
      <c r="T298" t="s">
        <v>95</v>
      </c>
      <c r="U298" t="b">
        <v>1</v>
      </c>
      <c r="V298" t="s">
        <v>96</v>
      </c>
      <c r="W298" s="1">
        <v>44936.587442129632</v>
      </c>
      <c r="X298">
        <v>1110</v>
      </c>
      <c r="Y298">
        <v>276</v>
      </c>
      <c r="Z298">
        <v>0</v>
      </c>
      <c r="AA298">
        <v>276</v>
      </c>
      <c r="AB298">
        <v>204</v>
      </c>
      <c r="AC298">
        <v>79</v>
      </c>
      <c r="AD298">
        <v>190</v>
      </c>
      <c r="AE298">
        <v>0</v>
      </c>
      <c r="AF298">
        <v>0</v>
      </c>
      <c r="AG298">
        <v>0</v>
      </c>
      <c r="AH298" t="s">
        <v>103</v>
      </c>
      <c r="AI298" s="1">
        <v>44936.603321759256</v>
      </c>
      <c r="AJ298">
        <v>551</v>
      </c>
      <c r="AK298">
        <v>1</v>
      </c>
      <c r="AL298">
        <v>0</v>
      </c>
      <c r="AM298">
        <v>1</v>
      </c>
      <c r="AN298">
        <v>204</v>
      </c>
      <c r="AO298">
        <v>1</v>
      </c>
      <c r="AP298">
        <v>189</v>
      </c>
      <c r="AQ298">
        <v>0</v>
      </c>
      <c r="AR298">
        <v>0</v>
      </c>
      <c r="AS298">
        <v>0</v>
      </c>
      <c r="AT298" t="s">
        <v>95</v>
      </c>
      <c r="AU298" t="s">
        <v>95</v>
      </c>
      <c r="AV298" t="s">
        <v>95</v>
      </c>
      <c r="AW298" t="s">
        <v>95</v>
      </c>
      <c r="AX298" t="s">
        <v>95</v>
      </c>
      <c r="AY298" t="s">
        <v>95</v>
      </c>
      <c r="AZ298" t="s">
        <v>95</v>
      </c>
      <c r="BA298" t="s">
        <v>95</v>
      </c>
      <c r="BB298" t="s">
        <v>95</v>
      </c>
      <c r="BC298" t="s">
        <v>95</v>
      </c>
      <c r="BD298" t="s">
        <v>95</v>
      </c>
      <c r="BE298" t="s">
        <v>95</v>
      </c>
      <c r="BF298" t="s">
        <v>731</v>
      </c>
      <c r="BG298">
        <v>42</v>
      </c>
      <c r="BH298" t="s">
        <v>99</v>
      </c>
    </row>
    <row r="299" spans="1:60">
      <c r="A299" t="s">
        <v>743</v>
      </c>
      <c r="B299" t="s">
        <v>87</v>
      </c>
      <c r="C299" t="s">
        <v>191</v>
      </c>
      <c r="D299" t="s">
        <v>89</v>
      </c>
      <c r="E299" s="2" t="str">
        <f>HYPERLINK("capsilon://?command=openfolder&amp;siteaddress=fidelity.emaiq-na2.net&amp;folderid=FX29C8B300-FCAA-3A5C-C39E-66FC5F3DE0AA","FX230115")</f>
        <v>FX230115</v>
      </c>
      <c r="F299" t="s">
        <v>19</v>
      </c>
      <c r="G299" t="s">
        <v>19</v>
      </c>
      <c r="H299" t="s">
        <v>90</v>
      </c>
      <c r="I299" t="s">
        <v>744</v>
      </c>
      <c r="J299">
        <v>62</v>
      </c>
      <c r="K299" t="s">
        <v>92</v>
      </c>
      <c r="L299" t="s">
        <v>93</v>
      </c>
      <c r="M299" t="s">
        <v>94</v>
      </c>
      <c r="N299">
        <v>2</v>
      </c>
      <c r="O299" s="1">
        <v>44936.616828703707</v>
      </c>
      <c r="P299" s="1">
        <v>44936.686828703707</v>
      </c>
      <c r="Q299">
        <v>5508</v>
      </c>
      <c r="R299">
        <v>540</v>
      </c>
      <c r="S299" t="b">
        <v>0</v>
      </c>
      <c r="T299" t="s">
        <v>95</v>
      </c>
      <c r="U299" t="b">
        <v>0</v>
      </c>
      <c r="V299" t="s">
        <v>96</v>
      </c>
      <c r="W299" s="1">
        <v>44936.632175925923</v>
      </c>
      <c r="X299">
        <v>317</v>
      </c>
      <c r="Y299">
        <v>57</v>
      </c>
      <c r="Z299">
        <v>0</v>
      </c>
      <c r="AA299">
        <v>57</v>
      </c>
      <c r="AB299">
        <v>0</v>
      </c>
      <c r="AC299">
        <v>6</v>
      </c>
      <c r="AD299">
        <v>5</v>
      </c>
      <c r="AE299">
        <v>0</v>
      </c>
      <c r="AF299">
        <v>0</v>
      </c>
      <c r="AG299">
        <v>0</v>
      </c>
      <c r="AH299" t="s">
        <v>103</v>
      </c>
      <c r="AI299" s="1">
        <v>44936.686828703707</v>
      </c>
      <c r="AJ299">
        <v>223</v>
      </c>
      <c r="AK299">
        <v>2</v>
      </c>
      <c r="AL299">
        <v>0</v>
      </c>
      <c r="AM299">
        <v>2</v>
      </c>
      <c r="AN299">
        <v>0</v>
      </c>
      <c r="AO299">
        <v>2</v>
      </c>
      <c r="AP299">
        <v>3</v>
      </c>
      <c r="AQ299">
        <v>0</v>
      </c>
      <c r="AR299">
        <v>0</v>
      </c>
      <c r="AS299">
        <v>0</v>
      </c>
      <c r="AT299" t="s">
        <v>95</v>
      </c>
      <c r="AU299" t="s">
        <v>95</v>
      </c>
      <c r="AV299" t="s">
        <v>95</v>
      </c>
      <c r="AW299" t="s">
        <v>95</v>
      </c>
      <c r="AX299" t="s">
        <v>95</v>
      </c>
      <c r="AY299" t="s">
        <v>95</v>
      </c>
      <c r="AZ299" t="s">
        <v>95</v>
      </c>
      <c r="BA299" t="s">
        <v>95</v>
      </c>
      <c r="BB299" t="s">
        <v>95</v>
      </c>
      <c r="BC299" t="s">
        <v>95</v>
      </c>
      <c r="BD299" t="s">
        <v>95</v>
      </c>
      <c r="BE299" t="s">
        <v>95</v>
      </c>
      <c r="BF299" t="s">
        <v>731</v>
      </c>
      <c r="BG299">
        <v>100</v>
      </c>
      <c r="BH299" t="s">
        <v>99</v>
      </c>
    </row>
    <row r="300" spans="1:60">
      <c r="A300" t="s">
        <v>745</v>
      </c>
      <c r="B300" t="s">
        <v>87</v>
      </c>
      <c r="C300" t="s">
        <v>191</v>
      </c>
      <c r="D300" t="s">
        <v>89</v>
      </c>
      <c r="E300" s="2" t="str">
        <f>HYPERLINK("capsilon://?command=openfolder&amp;siteaddress=fidelity.emaiq-na2.net&amp;folderid=FX29C8B300-FCAA-3A5C-C39E-66FC5F3DE0AA","FX230115")</f>
        <v>FX230115</v>
      </c>
      <c r="F300" t="s">
        <v>19</v>
      </c>
      <c r="G300" t="s">
        <v>19</v>
      </c>
      <c r="H300" t="s">
        <v>90</v>
      </c>
      <c r="I300" t="s">
        <v>746</v>
      </c>
      <c r="J300">
        <v>62</v>
      </c>
      <c r="K300" t="s">
        <v>92</v>
      </c>
      <c r="L300" t="s">
        <v>93</v>
      </c>
      <c r="M300" t="s">
        <v>94</v>
      </c>
      <c r="N300">
        <v>2</v>
      </c>
      <c r="O300" s="1">
        <v>44936.616979166669</v>
      </c>
      <c r="P300" s="1">
        <v>44936.687604166669</v>
      </c>
      <c r="Q300">
        <v>5692</v>
      </c>
      <c r="R300">
        <v>410</v>
      </c>
      <c r="S300" t="b">
        <v>0</v>
      </c>
      <c r="T300" t="s">
        <v>95</v>
      </c>
      <c r="U300" t="b">
        <v>0</v>
      </c>
      <c r="V300" t="s">
        <v>96</v>
      </c>
      <c r="W300" s="1">
        <v>44936.636157407411</v>
      </c>
      <c r="X300">
        <v>344</v>
      </c>
      <c r="Y300">
        <v>52</v>
      </c>
      <c r="Z300">
        <v>0</v>
      </c>
      <c r="AA300">
        <v>52</v>
      </c>
      <c r="AB300">
        <v>0</v>
      </c>
      <c r="AC300">
        <v>9</v>
      </c>
      <c r="AD300">
        <v>10</v>
      </c>
      <c r="AE300">
        <v>0</v>
      </c>
      <c r="AF300">
        <v>0</v>
      </c>
      <c r="AG300">
        <v>0</v>
      </c>
      <c r="AH300" t="s">
        <v>103</v>
      </c>
      <c r="AI300" s="1">
        <v>44936.687604166669</v>
      </c>
      <c r="AJ300">
        <v>66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10</v>
      </c>
      <c r="AQ300">
        <v>0</v>
      </c>
      <c r="AR300">
        <v>0</v>
      </c>
      <c r="AS300">
        <v>0</v>
      </c>
      <c r="AT300" t="s">
        <v>95</v>
      </c>
      <c r="AU300" t="s">
        <v>95</v>
      </c>
      <c r="AV300" t="s">
        <v>95</v>
      </c>
      <c r="AW300" t="s">
        <v>95</v>
      </c>
      <c r="AX300" t="s">
        <v>95</v>
      </c>
      <c r="AY300" t="s">
        <v>95</v>
      </c>
      <c r="AZ300" t="s">
        <v>95</v>
      </c>
      <c r="BA300" t="s">
        <v>95</v>
      </c>
      <c r="BB300" t="s">
        <v>95</v>
      </c>
      <c r="BC300" t="s">
        <v>95</v>
      </c>
      <c r="BD300" t="s">
        <v>95</v>
      </c>
      <c r="BE300" t="s">
        <v>95</v>
      </c>
      <c r="BF300" t="s">
        <v>731</v>
      </c>
      <c r="BG300">
        <v>101</v>
      </c>
      <c r="BH300" t="s">
        <v>99</v>
      </c>
    </row>
    <row r="301" spans="1:60">
      <c r="A301" t="s">
        <v>747</v>
      </c>
      <c r="B301" t="s">
        <v>87</v>
      </c>
      <c r="C301" t="s">
        <v>191</v>
      </c>
      <c r="D301" t="s">
        <v>89</v>
      </c>
      <c r="E301" s="2" t="str">
        <f>HYPERLINK("capsilon://?command=openfolder&amp;siteaddress=fidelity.emaiq-na2.net&amp;folderid=FX29C8B300-FCAA-3A5C-C39E-66FC5F3DE0AA","FX230115")</f>
        <v>FX230115</v>
      </c>
      <c r="F301" t="s">
        <v>19</v>
      </c>
      <c r="G301" t="s">
        <v>19</v>
      </c>
      <c r="H301" t="s">
        <v>90</v>
      </c>
      <c r="I301" t="s">
        <v>748</v>
      </c>
      <c r="J301">
        <v>28</v>
      </c>
      <c r="K301" t="s">
        <v>92</v>
      </c>
      <c r="L301" t="s">
        <v>93</v>
      </c>
      <c r="M301" t="s">
        <v>94</v>
      </c>
      <c r="N301">
        <v>2</v>
      </c>
      <c r="O301" s="1">
        <v>44936.6174537037</v>
      </c>
      <c r="P301" s="1">
        <v>44936.688020833331</v>
      </c>
      <c r="Q301">
        <v>5967</v>
      </c>
      <c r="R301">
        <v>130</v>
      </c>
      <c r="S301" t="b">
        <v>0</v>
      </c>
      <c r="T301" t="s">
        <v>95</v>
      </c>
      <c r="U301" t="b">
        <v>0</v>
      </c>
      <c r="V301" t="s">
        <v>96</v>
      </c>
      <c r="W301" s="1">
        <v>44936.63726851852</v>
      </c>
      <c r="X301">
        <v>95</v>
      </c>
      <c r="Y301">
        <v>21</v>
      </c>
      <c r="Z301">
        <v>0</v>
      </c>
      <c r="AA301">
        <v>21</v>
      </c>
      <c r="AB301">
        <v>0</v>
      </c>
      <c r="AC301">
        <v>4</v>
      </c>
      <c r="AD301">
        <v>7</v>
      </c>
      <c r="AE301">
        <v>0</v>
      </c>
      <c r="AF301">
        <v>0</v>
      </c>
      <c r="AG301">
        <v>0</v>
      </c>
      <c r="AH301" t="s">
        <v>103</v>
      </c>
      <c r="AI301" s="1">
        <v>44936.688020833331</v>
      </c>
      <c r="AJ301">
        <v>35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7</v>
      </c>
      <c r="AQ301">
        <v>0</v>
      </c>
      <c r="AR301">
        <v>0</v>
      </c>
      <c r="AS301">
        <v>0</v>
      </c>
      <c r="AT301" t="s">
        <v>95</v>
      </c>
      <c r="AU301" t="s">
        <v>95</v>
      </c>
      <c r="AV301" t="s">
        <v>95</v>
      </c>
      <c r="AW301" t="s">
        <v>95</v>
      </c>
      <c r="AX301" t="s">
        <v>95</v>
      </c>
      <c r="AY301" t="s">
        <v>95</v>
      </c>
      <c r="AZ301" t="s">
        <v>95</v>
      </c>
      <c r="BA301" t="s">
        <v>95</v>
      </c>
      <c r="BB301" t="s">
        <v>95</v>
      </c>
      <c r="BC301" t="s">
        <v>95</v>
      </c>
      <c r="BD301" t="s">
        <v>95</v>
      </c>
      <c r="BE301" t="s">
        <v>95</v>
      </c>
      <c r="BF301" t="s">
        <v>731</v>
      </c>
      <c r="BG301">
        <v>101</v>
      </c>
      <c r="BH301" t="s">
        <v>99</v>
      </c>
    </row>
    <row r="302" spans="1:60">
      <c r="A302" t="s">
        <v>749</v>
      </c>
      <c r="B302" t="s">
        <v>87</v>
      </c>
      <c r="C302" t="s">
        <v>185</v>
      </c>
      <c r="D302" t="s">
        <v>89</v>
      </c>
      <c r="E302" s="2" t="str">
        <f>HYPERLINK("capsilon://?command=openfolder&amp;siteaddress=fidelity.emaiq-na2.net&amp;folderid=FX7C0D1072-5F9F-C268-046D-E684B9F7DA7E","FX221242")</f>
        <v>FX221242</v>
      </c>
      <c r="F302" t="s">
        <v>19</v>
      </c>
      <c r="G302" t="s">
        <v>19</v>
      </c>
      <c r="H302" t="s">
        <v>90</v>
      </c>
      <c r="I302" t="s">
        <v>750</v>
      </c>
      <c r="J302">
        <v>61</v>
      </c>
      <c r="K302" t="s">
        <v>92</v>
      </c>
      <c r="L302" t="s">
        <v>93</v>
      </c>
      <c r="M302" t="s">
        <v>94</v>
      </c>
      <c r="N302">
        <v>2</v>
      </c>
      <c r="O302" s="1">
        <v>44936.684247685182</v>
      </c>
      <c r="P302" s="1">
        <v>44936.747349537036</v>
      </c>
      <c r="Q302">
        <v>5165</v>
      </c>
      <c r="R302">
        <v>287</v>
      </c>
      <c r="S302" t="b">
        <v>0</v>
      </c>
      <c r="T302" t="s">
        <v>95</v>
      </c>
      <c r="U302" t="b">
        <v>0</v>
      </c>
      <c r="V302" t="s">
        <v>96</v>
      </c>
      <c r="W302" s="1">
        <v>44936.736018518517</v>
      </c>
      <c r="X302">
        <v>203</v>
      </c>
      <c r="Y302">
        <v>56</v>
      </c>
      <c r="Z302">
        <v>0</v>
      </c>
      <c r="AA302">
        <v>56</v>
      </c>
      <c r="AB302">
        <v>0</v>
      </c>
      <c r="AC302">
        <v>1</v>
      </c>
      <c r="AD302">
        <v>5</v>
      </c>
      <c r="AE302">
        <v>0</v>
      </c>
      <c r="AF302">
        <v>0</v>
      </c>
      <c r="AG302">
        <v>0</v>
      </c>
      <c r="AH302" t="s">
        <v>103</v>
      </c>
      <c r="AI302" s="1">
        <v>44936.747349537036</v>
      </c>
      <c r="AJ302">
        <v>84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5</v>
      </c>
      <c r="AQ302">
        <v>0</v>
      </c>
      <c r="AR302">
        <v>0</v>
      </c>
      <c r="AS302">
        <v>0</v>
      </c>
      <c r="AT302" t="s">
        <v>95</v>
      </c>
      <c r="AU302" t="s">
        <v>95</v>
      </c>
      <c r="AV302" t="s">
        <v>95</v>
      </c>
      <c r="AW302" t="s">
        <v>95</v>
      </c>
      <c r="AX302" t="s">
        <v>95</v>
      </c>
      <c r="AY302" t="s">
        <v>95</v>
      </c>
      <c r="AZ302" t="s">
        <v>95</v>
      </c>
      <c r="BA302" t="s">
        <v>95</v>
      </c>
      <c r="BB302" t="s">
        <v>95</v>
      </c>
      <c r="BC302" t="s">
        <v>95</v>
      </c>
      <c r="BD302" t="s">
        <v>95</v>
      </c>
      <c r="BE302" t="s">
        <v>95</v>
      </c>
      <c r="BF302" t="s">
        <v>731</v>
      </c>
      <c r="BG302">
        <v>90</v>
      </c>
      <c r="BH302" t="s">
        <v>99</v>
      </c>
    </row>
    <row r="303" spans="1:60">
      <c r="A303" t="s">
        <v>751</v>
      </c>
      <c r="B303" t="s">
        <v>87</v>
      </c>
      <c r="C303" t="s">
        <v>185</v>
      </c>
      <c r="D303" t="s">
        <v>89</v>
      </c>
      <c r="E303" s="2" t="str">
        <f>HYPERLINK("capsilon://?command=openfolder&amp;siteaddress=fidelity.emaiq-na2.net&amp;folderid=FX7C0D1072-5F9F-C268-046D-E684B9F7DA7E","FX221242")</f>
        <v>FX221242</v>
      </c>
      <c r="F303" t="s">
        <v>19</v>
      </c>
      <c r="G303" t="s">
        <v>19</v>
      </c>
      <c r="H303" t="s">
        <v>90</v>
      </c>
      <c r="I303" t="s">
        <v>752</v>
      </c>
      <c r="J303">
        <v>28</v>
      </c>
      <c r="K303" t="s">
        <v>92</v>
      </c>
      <c r="L303" t="s">
        <v>93</v>
      </c>
      <c r="M303" t="s">
        <v>94</v>
      </c>
      <c r="N303">
        <v>2</v>
      </c>
      <c r="O303" s="1">
        <v>44936.684594907405</v>
      </c>
      <c r="P303" s="1">
        <v>44936.74795138889</v>
      </c>
      <c r="Q303">
        <v>5335</v>
      </c>
      <c r="R303">
        <v>139</v>
      </c>
      <c r="S303" t="b">
        <v>0</v>
      </c>
      <c r="T303" t="s">
        <v>95</v>
      </c>
      <c r="U303" t="b">
        <v>0</v>
      </c>
      <c r="V303" t="s">
        <v>96</v>
      </c>
      <c r="W303" s="1">
        <v>44936.737037037034</v>
      </c>
      <c r="X303">
        <v>88</v>
      </c>
      <c r="Y303">
        <v>21</v>
      </c>
      <c r="Z303">
        <v>0</v>
      </c>
      <c r="AA303">
        <v>21</v>
      </c>
      <c r="AB303">
        <v>0</v>
      </c>
      <c r="AC303">
        <v>0</v>
      </c>
      <c r="AD303">
        <v>7</v>
      </c>
      <c r="AE303">
        <v>0</v>
      </c>
      <c r="AF303">
        <v>0</v>
      </c>
      <c r="AG303">
        <v>0</v>
      </c>
      <c r="AH303" t="s">
        <v>103</v>
      </c>
      <c r="AI303" s="1">
        <v>44936.74795138889</v>
      </c>
      <c r="AJ303">
        <v>51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7</v>
      </c>
      <c r="AQ303">
        <v>0</v>
      </c>
      <c r="AR303">
        <v>0</v>
      </c>
      <c r="AS303">
        <v>0</v>
      </c>
      <c r="AT303" t="s">
        <v>95</v>
      </c>
      <c r="AU303" t="s">
        <v>95</v>
      </c>
      <c r="AV303" t="s">
        <v>95</v>
      </c>
      <c r="AW303" t="s">
        <v>95</v>
      </c>
      <c r="AX303" t="s">
        <v>95</v>
      </c>
      <c r="AY303" t="s">
        <v>95</v>
      </c>
      <c r="AZ303" t="s">
        <v>95</v>
      </c>
      <c r="BA303" t="s">
        <v>95</v>
      </c>
      <c r="BB303" t="s">
        <v>95</v>
      </c>
      <c r="BC303" t="s">
        <v>95</v>
      </c>
      <c r="BD303" t="s">
        <v>95</v>
      </c>
      <c r="BE303" t="s">
        <v>95</v>
      </c>
      <c r="BF303" t="s">
        <v>731</v>
      </c>
      <c r="BG303">
        <v>91</v>
      </c>
      <c r="BH303" t="s">
        <v>99</v>
      </c>
    </row>
    <row r="304" spans="1:60">
      <c r="A304" t="s">
        <v>753</v>
      </c>
      <c r="B304" t="s">
        <v>87</v>
      </c>
      <c r="C304" t="s">
        <v>754</v>
      </c>
      <c r="D304" t="s">
        <v>89</v>
      </c>
      <c r="E304" s="2" t="str">
        <f>HYPERLINK("capsilon://?command=openfolder&amp;siteaddress=fidelity.emaiq-na2.net&amp;folderid=FX6B7E235C-99AF-3ECC-0A84-E7CC6D73E943","FX221222")</f>
        <v>FX221222</v>
      </c>
      <c r="F304" t="s">
        <v>19</v>
      </c>
      <c r="G304" t="s">
        <v>19</v>
      </c>
      <c r="H304" t="s">
        <v>90</v>
      </c>
      <c r="I304" t="s">
        <v>755</v>
      </c>
      <c r="J304">
        <v>0</v>
      </c>
      <c r="K304" t="s">
        <v>92</v>
      </c>
      <c r="L304" t="s">
        <v>93</v>
      </c>
      <c r="M304" t="s">
        <v>94</v>
      </c>
      <c r="N304">
        <v>2</v>
      </c>
      <c r="O304" s="1">
        <v>44937.403761574074</v>
      </c>
      <c r="P304" s="1">
        <v>44937.446099537039</v>
      </c>
      <c r="Q304">
        <v>3627</v>
      </c>
      <c r="R304">
        <v>31</v>
      </c>
      <c r="S304" t="b">
        <v>0</v>
      </c>
      <c r="T304" t="s">
        <v>95</v>
      </c>
      <c r="U304" t="b">
        <v>0</v>
      </c>
      <c r="V304" t="s">
        <v>152</v>
      </c>
      <c r="W304" s="1">
        <v>44937.410833333335</v>
      </c>
      <c r="X304">
        <v>18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 t="s">
        <v>153</v>
      </c>
      <c r="AI304" s="1">
        <v>44937.446099537039</v>
      </c>
      <c r="AJ304">
        <v>13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  <c r="AT304" t="s">
        <v>95</v>
      </c>
      <c r="AU304" t="s">
        <v>95</v>
      </c>
      <c r="AV304" t="s">
        <v>95</v>
      </c>
      <c r="AW304" t="s">
        <v>95</v>
      </c>
      <c r="AX304" t="s">
        <v>95</v>
      </c>
      <c r="AY304" t="s">
        <v>95</v>
      </c>
      <c r="AZ304" t="s">
        <v>95</v>
      </c>
      <c r="BA304" t="s">
        <v>95</v>
      </c>
      <c r="BB304" t="s">
        <v>95</v>
      </c>
      <c r="BC304" t="s">
        <v>95</v>
      </c>
      <c r="BD304" t="s">
        <v>95</v>
      </c>
      <c r="BE304" t="s">
        <v>95</v>
      </c>
      <c r="BF304" t="s">
        <v>104</v>
      </c>
      <c r="BG304">
        <v>60</v>
      </c>
      <c r="BH304" t="s">
        <v>99</v>
      </c>
    </row>
    <row r="305" spans="1:60">
      <c r="A305" t="s">
        <v>756</v>
      </c>
      <c r="B305" t="s">
        <v>87</v>
      </c>
      <c r="C305" t="s">
        <v>182</v>
      </c>
      <c r="D305" t="s">
        <v>89</v>
      </c>
      <c r="E305" s="2" t="str">
        <f>HYPERLINK("capsilon://?command=openfolder&amp;siteaddress=fidelity.emaiq-na2.net&amp;folderid=FXB1AF4444-51CF-DB30-9ED2-8149F10C3EF8","FX221214")</f>
        <v>FX221214</v>
      </c>
      <c r="F305" t="s">
        <v>19</v>
      </c>
      <c r="G305" t="s">
        <v>19</v>
      </c>
      <c r="H305" t="s">
        <v>90</v>
      </c>
      <c r="I305" t="s">
        <v>757</v>
      </c>
      <c r="J305">
        <v>0</v>
      </c>
      <c r="K305" t="s">
        <v>92</v>
      </c>
      <c r="L305" t="s">
        <v>93</v>
      </c>
      <c r="M305" t="s">
        <v>94</v>
      </c>
      <c r="N305">
        <v>2</v>
      </c>
      <c r="O305" s="1">
        <v>44937.520324074074</v>
      </c>
      <c r="P305" s="1">
        <v>44937.61037037037</v>
      </c>
      <c r="Q305">
        <v>7736</v>
      </c>
      <c r="R305">
        <v>44</v>
      </c>
      <c r="S305" t="b">
        <v>0</v>
      </c>
      <c r="T305" t="s">
        <v>95</v>
      </c>
      <c r="U305" t="b">
        <v>0</v>
      </c>
      <c r="V305" t="s">
        <v>96</v>
      </c>
      <c r="W305" s="1">
        <v>44937.607766203706</v>
      </c>
      <c r="X305">
        <v>26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 t="s">
        <v>103</v>
      </c>
      <c r="AI305" s="1">
        <v>44937.61037037037</v>
      </c>
      <c r="AJ305">
        <v>18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 t="s">
        <v>95</v>
      </c>
      <c r="AU305" t="s">
        <v>95</v>
      </c>
      <c r="AV305" t="s">
        <v>95</v>
      </c>
      <c r="AW305" t="s">
        <v>95</v>
      </c>
      <c r="AX305" t="s">
        <v>95</v>
      </c>
      <c r="AY305" t="s">
        <v>95</v>
      </c>
      <c r="AZ305" t="s">
        <v>95</v>
      </c>
      <c r="BA305" t="s">
        <v>95</v>
      </c>
      <c r="BB305" t="s">
        <v>95</v>
      </c>
      <c r="BC305" t="s">
        <v>95</v>
      </c>
      <c r="BD305" t="s">
        <v>95</v>
      </c>
      <c r="BE305" t="s">
        <v>95</v>
      </c>
      <c r="BF305" t="s">
        <v>104</v>
      </c>
      <c r="BG305">
        <v>129</v>
      </c>
      <c r="BH305" t="s">
        <v>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0"/>
  <sheetViews>
    <sheetView workbookViewId="0"/>
  </sheetViews>
  <sheetFormatPr defaultRowHeight="15"/>
  <cols>
    <col min="1" max="1" width="37.28515625" customWidth="1"/>
    <col min="2" max="2" width="13.140625" customWidth="1"/>
    <col min="3" max="3" width="14.85546875" customWidth="1"/>
    <col min="4" max="4" width="8.5703125" customWidth="1"/>
  </cols>
  <sheetData>
    <row r="1" spans="1:4">
      <c r="A1" s="3" t="s">
        <v>83</v>
      </c>
      <c r="B1" s="3" t="s">
        <v>758</v>
      </c>
      <c r="C1" s="3" t="s">
        <v>759</v>
      </c>
      <c r="D1" s="3" t="s">
        <v>760</v>
      </c>
    </row>
    <row r="2" spans="1:4">
      <c r="A2" t="s">
        <v>98</v>
      </c>
      <c r="B2">
        <v>14</v>
      </c>
      <c r="C2">
        <v>0</v>
      </c>
      <c r="D2">
        <v>14</v>
      </c>
    </row>
    <row r="3" spans="1:4">
      <c r="A3" t="s">
        <v>374</v>
      </c>
      <c r="B3">
        <v>24</v>
      </c>
      <c r="C3">
        <v>0</v>
      </c>
      <c r="D3">
        <v>24</v>
      </c>
    </row>
    <row r="4" spans="1:4">
      <c r="A4" t="s">
        <v>656</v>
      </c>
      <c r="B4">
        <v>13</v>
      </c>
      <c r="C4">
        <v>0</v>
      </c>
      <c r="D4">
        <v>13</v>
      </c>
    </row>
    <row r="5" spans="1:4">
      <c r="A5" t="s">
        <v>685</v>
      </c>
      <c r="B5">
        <v>7</v>
      </c>
      <c r="C5">
        <v>0</v>
      </c>
      <c r="D5">
        <v>7</v>
      </c>
    </row>
    <row r="6" spans="1:4">
      <c r="A6" t="s">
        <v>706</v>
      </c>
      <c r="B6">
        <v>12</v>
      </c>
      <c r="C6">
        <v>0</v>
      </c>
      <c r="D6">
        <v>12</v>
      </c>
    </row>
    <row r="7" spans="1:4">
      <c r="A7" t="s">
        <v>731</v>
      </c>
      <c r="B7">
        <v>11</v>
      </c>
      <c r="C7">
        <v>0</v>
      </c>
      <c r="D7">
        <v>11</v>
      </c>
    </row>
    <row r="8" spans="1:4">
      <c r="A8" t="s">
        <v>104</v>
      </c>
      <c r="B8">
        <v>22</v>
      </c>
      <c r="C8">
        <v>0</v>
      </c>
      <c r="D8">
        <v>22</v>
      </c>
    </row>
    <row r="9" spans="1:4">
      <c r="A9" t="s">
        <v>154</v>
      </c>
      <c r="B9">
        <v>4</v>
      </c>
      <c r="C9">
        <v>0</v>
      </c>
      <c r="D9">
        <v>4</v>
      </c>
    </row>
    <row r="10" spans="1:4">
      <c r="A10" t="s">
        <v>165</v>
      </c>
      <c r="B10">
        <v>24</v>
      </c>
      <c r="C10">
        <v>0</v>
      </c>
      <c r="D10">
        <v>24</v>
      </c>
    </row>
    <row r="11" spans="1:4">
      <c r="A11" t="s">
        <v>224</v>
      </c>
      <c r="B11">
        <v>5</v>
      </c>
      <c r="C11">
        <v>0</v>
      </c>
      <c r="D11">
        <v>5</v>
      </c>
    </row>
    <row r="12" spans="1:4">
      <c r="A12" t="s">
        <v>236</v>
      </c>
      <c r="B12">
        <v>46</v>
      </c>
      <c r="C12">
        <v>0</v>
      </c>
      <c r="D12">
        <v>46</v>
      </c>
    </row>
    <row r="13" spans="1:4">
      <c r="A13" t="s">
        <v>345</v>
      </c>
      <c r="B13">
        <v>23</v>
      </c>
      <c r="C13">
        <v>0</v>
      </c>
      <c r="D13">
        <v>23</v>
      </c>
    </row>
    <row r="14" spans="1:4">
      <c r="A14" t="s">
        <v>399</v>
      </c>
      <c r="B14">
        <v>11</v>
      </c>
      <c r="C14">
        <v>0</v>
      </c>
      <c r="D14">
        <v>11</v>
      </c>
    </row>
    <row r="15" spans="1:4">
      <c r="A15" t="s">
        <v>424</v>
      </c>
      <c r="B15">
        <v>5</v>
      </c>
      <c r="C15">
        <v>0</v>
      </c>
      <c r="D15">
        <v>5</v>
      </c>
    </row>
    <row r="16" spans="1:4">
      <c r="A16" t="s">
        <v>437</v>
      </c>
      <c r="B16">
        <v>16</v>
      </c>
      <c r="C16">
        <v>0</v>
      </c>
      <c r="D16">
        <v>16</v>
      </c>
    </row>
    <row r="17" spans="1:4">
      <c r="A17" t="s">
        <v>473</v>
      </c>
      <c r="B17">
        <v>14</v>
      </c>
      <c r="C17">
        <v>0</v>
      </c>
      <c r="D17">
        <v>14</v>
      </c>
    </row>
    <row r="18" spans="1:4">
      <c r="A18" t="s">
        <v>504</v>
      </c>
      <c r="B18">
        <v>19</v>
      </c>
      <c r="C18">
        <v>0</v>
      </c>
      <c r="D18">
        <v>19</v>
      </c>
    </row>
    <row r="19" spans="1:4">
      <c r="A19" t="s">
        <v>554</v>
      </c>
      <c r="B19">
        <v>23</v>
      </c>
      <c r="C19">
        <v>0</v>
      </c>
      <c r="D19">
        <v>23</v>
      </c>
    </row>
    <row r="20" spans="1:4">
      <c r="A20" t="s">
        <v>602</v>
      </c>
      <c r="B20">
        <v>11</v>
      </c>
      <c r="C20">
        <v>0</v>
      </c>
      <c r="D20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Apache POI</dc:creator>
  <cp:keywords/>
  <dc:description/>
  <cp:lastModifiedBy>Rohit Mawal</cp:lastModifiedBy>
  <cp:revision/>
  <dcterms:created xsi:type="dcterms:W3CDTF">2023-01-31T13:00:01Z</dcterms:created>
  <dcterms:modified xsi:type="dcterms:W3CDTF">2023-02-07T10:36:29Z</dcterms:modified>
  <cp:category/>
  <cp:contentStatus/>
</cp:coreProperties>
</file>