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SPK_Karyawan2/"/>
    </mc:Choice>
  </mc:AlternateContent>
  <xr:revisionPtr revIDLastSave="0" documentId="13_ncr:1_{BE3B7328-0FC3-C64D-8A65-6936AFC19B94}" xr6:coauthVersionLast="47" xr6:coauthVersionMax="47" xr10:uidLastSave="{00000000-0000-0000-0000-000000000000}"/>
  <bookViews>
    <workbookView xWindow="18200" yWindow="500" windowWidth="12040" windowHeight="16060" xr2:uid="{32E11A5F-1C21-B54D-BA61-05BC13F411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1" l="1"/>
  <c r="D15" i="1"/>
  <c r="E15" i="1"/>
  <c r="F15" i="1"/>
  <c r="G15" i="1"/>
  <c r="D16" i="1"/>
  <c r="E16" i="1"/>
  <c r="F16" i="1"/>
  <c r="D17" i="1"/>
  <c r="E17" i="1"/>
  <c r="F17" i="1"/>
  <c r="G17" i="1"/>
  <c r="D18" i="1"/>
  <c r="E18" i="1"/>
  <c r="F18" i="1"/>
  <c r="G18" i="1"/>
  <c r="D19" i="1"/>
  <c r="E19" i="1"/>
  <c r="F19" i="1"/>
  <c r="G19" i="1"/>
  <c r="C16" i="1"/>
  <c r="C18" i="1"/>
  <c r="C19" i="1"/>
  <c r="C15" i="1"/>
  <c r="F21" i="1" l="1"/>
  <c r="C21" i="1"/>
  <c r="G21" i="1"/>
  <c r="E21" i="1"/>
  <c r="D21" i="1"/>
  <c r="G28" i="1" l="1"/>
  <c r="G38" i="1" s="1"/>
  <c r="G29" i="1"/>
  <c r="G39" i="1" s="1"/>
  <c r="G27" i="1"/>
  <c r="G37" i="1" s="1"/>
  <c r="G25" i="1"/>
  <c r="G35" i="1" s="1"/>
  <c r="G26" i="1"/>
  <c r="G36" i="1" s="1"/>
  <c r="F26" i="1"/>
  <c r="F36" i="1" s="1"/>
  <c r="F27" i="1"/>
  <c r="F37" i="1" s="1"/>
  <c r="F28" i="1"/>
  <c r="F38" i="1" s="1"/>
  <c r="F29" i="1"/>
  <c r="F39" i="1" s="1"/>
  <c r="F25" i="1"/>
  <c r="F35" i="1" s="1"/>
  <c r="E26" i="1"/>
  <c r="E36" i="1" s="1"/>
  <c r="E27" i="1"/>
  <c r="E37" i="1" s="1"/>
  <c r="E29" i="1"/>
  <c r="E39" i="1" s="1"/>
  <c r="E28" i="1"/>
  <c r="E38" i="1" s="1"/>
  <c r="E25" i="1"/>
  <c r="E35" i="1" s="1"/>
  <c r="D25" i="1"/>
  <c r="D35" i="1" s="1"/>
  <c r="D26" i="1"/>
  <c r="D36" i="1" s="1"/>
  <c r="D28" i="1"/>
  <c r="D38" i="1" s="1"/>
  <c r="D27" i="1"/>
  <c r="D37" i="1" s="1"/>
  <c r="D29" i="1"/>
  <c r="D39" i="1" s="1"/>
  <c r="C26" i="1"/>
  <c r="C36" i="1" s="1"/>
  <c r="C29" i="1"/>
  <c r="C39" i="1" s="1"/>
  <c r="C28" i="1"/>
  <c r="C38" i="1" s="1"/>
  <c r="C27" i="1"/>
  <c r="C37" i="1" s="1"/>
  <c r="C25" i="1"/>
  <c r="C35" i="1" s="1"/>
  <c r="D44" i="1" l="1"/>
  <c r="D45" i="1"/>
  <c r="D46" i="1"/>
  <c r="C44" i="1"/>
  <c r="E44" i="1" s="1"/>
  <c r="C43" i="1"/>
  <c r="D47" i="1"/>
  <c r="D43" i="1"/>
  <c r="C45" i="1"/>
  <c r="E45" i="1" s="1"/>
  <c r="C46" i="1"/>
  <c r="C47" i="1"/>
  <c r="E46" i="1" l="1"/>
  <c r="E47" i="1"/>
  <c r="E43" i="1"/>
  <c r="F47" i="1"/>
  <c r="F46" i="1"/>
  <c r="F44" i="1"/>
  <c r="F45" i="1"/>
  <c r="F43" i="1"/>
</calcChain>
</file>

<file path=xl/sharedStrings.xml><?xml version="1.0" encoding="utf-8"?>
<sst xmlns="http://schemas.openxmlformats.org/spreadsheetml/2006/main" count="72" uniqueCount="36">
  <si>
    <t>Sistem Pendukung Keputusan Moora</t>
  </si>
  <si>
    <t>Menentukan nilai kriteria, bobot dan alternatif</t>
  </si>
  <si>
    <t>Alternatif</t>
  </si>
  <si>
    <t>Maimunah</t>
  </si>
  <si>
    <t>Raudah</t>
  </si>
  <si>
    <t>Samiun</t>
  </si>
  <si>
    <t>Boidah</t>
  </si>
  <si>
    <t>Jamal</t>
  </si>
  <si>
    <t>IPK</t>
  </si>
  <si>
    <t>Pengalaman</t>
  </si>
  <si>
    <t>Umur</t>
  </si>
  <si>
    <t>Nilai Psikotes</t>
  </si>
  <si>
    <t>Nilai Wawancara</t>
  </si>
  <si>
    <t>Merubah nilai kriteria menjadi matriks keputusan</t>
  </si>
  <si>
    <t>Benefit</t>
  </si>
  <si>
    <t>Cost</t>
  </si>
  <si>
    <t>A1</t>
  </si>
  <si>
    <t>A2</t>
  </si>
  <si>
    <t>A3</t>
  </si>
  <si>
    <t>A4</t>
  </si>
  <si>
    <t>A5</t>
  </si>
  <si>
    <t>Pembagi</t>
  </si>
  <si>
    <t>Normalisasi (Nilai Matriks keputusan dibagi dengan nilai pembagi)</t>
  </si>
  <si>
    <t>C1</t>
  </si>
  <si>
    <t>C2</t>
  </si>
  <si>
    <t>C3</t>
  </si>
  <si>
    <t>C4</t>
  </si>
  <si>
    <t>C5</t>
  </si>
  <si>
    <t>Otimal Atribut</t>
  </si>
  <si>
    <t>Nilai Bobot</t>
  </si>
  <si>
    <t>Optimum</t>
  </si>
  <si>
    <t>Max</t>
  </si>
  <si>
    <t>Max (C1+C3+C5)</t>
  </si>
  <si>
    <t>Min (C2+C4)</t>
  </si>
  <si>
    <t>Yi (Max-Min)</t>
  </si>
  <si>
    <t>Rangking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</si>
</sst>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Times New Roman"/>
      <family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0" xfId="0" applyFont="1" applyFill="1"/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62219-48D1-A44B-87DE-1E5A0148E42F}">
  <dimension ref="B2:G47"/>
  <sheetViews>
    <sheetView tabSelected="1" topLeftCell="A24" workbookViewId="0">
      <selection activeCell="E49" sqref="E49"/>
    </sheetView>
  </sheetViews>
  <sheetFormatPr baseColWidth="10" defaultRowHeight="20" customHeight="1" x14ac:dyDescent="0.2"/>
  <cols>
    <col min="3" max="3" width="14.5" bestFit="1" customWidth="1"/>
    <col min="5" max="5" width="14" customWidth="1"/>
    <col min="6" max="6" width="14.6640625" customWidth="1"/>
    <col min="7" max="7" width="16.6640625" customWidth="1"/>
  </cols>
  <sheetData>
    <row r="2" spans="2:7" ht="20" customHeight="1" x14ac:dyDescent="0.2">
      <c r="B2" s="30" t="s">
        <v>0</v>
      </c>
      <c r="C2" s="30"/>
      <c r="D2" s="30"/>
      <c r="E2" s="30"/>
      <c r="F2" s="30"/>
      <c r="G2" s="30"/>
    </row>
    <row r="3" spans="2:7" ht="20" customHeight="1" thickBot="1" x14ac:dyDescent="0.25"/>
    <row r="4" spans="2:7" ht="20" customHeight="1" x14ac:dyDescent="0.2">
      <c r="B4" s="31" t="s">
        <v>1</v>
      </c>
      <c r="C4" s="32"/>
      <c r="D4" s="32"/>
      <c r="E4" s="32"/>
      <c r="F4" s="32"/>
      <c r="G4" s="33"/>
    </row>
    <row r="5" spans="2:7" ht="20" customHeight="1" x14ac:dyDescent="0.2">
      <c r="B5" s="4" t="s">
        <v>2</v>
      </c>
      <c r="C5" s="5" t="s">
        <v>8</v>
      </c>
      <c r="D5" s="5" t="s">
        <v>10</v>
      </c>
      <c r="E5" s="5" t="s">
        <v>9</v>
      </c>
      <c r="F5" s="5" t="s">
        <v>11</v>
      </c>
      <c r="G5" s="6" t="s">
        <v>12</v>
      </c>
    </row>
    <row r="6" spans="2:7" ht="20" customHeight="1" x14ac:dyDescent="0.2">
      <c r="B6" s="7" t="s">
        <v>3</v>
      </c>
      <c r="C6" s="8">
        <v>70</v>
      </c>
      <c r="D6" s="8">
        <v>80</v>
      </c>
      <c r="E6" s="8">
        <v>40</v>
      </c>
      <c r="F6" s="8">
        <v>100</v>
      </c>
      <c r="G6" s="9">
        <v>80</v>
      </c>
    </row>
    <row r="7" spans="2:7" ht="20" customHeight="1" x14ac:dyDescent="0.2">
      <c r="B7" s="7" t="s">
        <v>4</v>
      </c>
      <c r="C7" s="8">
        <v>20</v>
      </c>
      <c r="D7" s="8">
        <v>60</v>
      </c>
      <c r="E7" s="8">
        <v>40</v>
      </c>
      <c r="F7" s="8">
        <v>60</v>
      </c>
      <c r="G7" s="9">
        <v>100</v>
      </c>
    </row>
    <row r="8" spans="2:7" ht="20" customHeight="1" x14ac:dyDescent="0.2">
      <c r="B8" s="7" t="s">
        <v>5</v>
      </c>
      <c r="C8" s="8">
        <v>20</v>
      </c>
      <c r="D8" s="8">
        <v>10</v>
      </c>
      <c r="E8" s="8">
        <v>100</v>
      </c>
      <c r="F8" s="8">
        <v>80</v>
      </c>
      <c r="G8" s="9">
        <v>60</v>
      </c>
    </row>
    <row r="9" spans="2:7" ht="20" customHeight="1" x14ac:dyDescent="0.2">
      <c r="B9" s="7" t="s">
        <v>6</v>
      </c>
      <c r="C9" s="8">
        <v>100</v>
      </c>
      <c r="D9" s="8">
        <v>100</v>
      </c>
      <c r="E9" s="8">
        <v>100</v>
      </c>
      <c r="F9" s="8">
        <v>40</v>
      </c>
      <c r="G9" s="9">
        <v>80</v>
      </c>
    </row>
    <row r="10" spans="2:7" ht="20" customHeight="1" thickBot="1" x14ac:dyDescent="0.25">
      <c r="B10" s="10" t="s">
        <v>7</v>
      </c>
      <c r="C10" s="11">
        <v>100</v>
      </c>
      <c r="D10" s="11">
        <v>80</v>
      </c>
      <c r="E10" s="11">
        <v>60</v>
      </c>
      <c r="F10" s="11">
        <v>20</v>
      </c>
      <c r="G10" s="12">
        <v>60</v>
      </c>
    </row>
    <row r="11" spans="2:7" ht="20" customHeight="1" thickBot="1" x14ac:dyDescent="0.25"/>
    <row r="12" spans="2:7" ht="20" customHeight="1" x14ac:dyDescent="0.2">
      <c r="B12" s="31" t="s">
        <v>13</v>
      </c>
      <c r="C12" s="32"/>
      <c r="D12" s="32"/>
      <c r="E12" s="32"/>
      <c r="F12" s="32"/>
      <c r="G12" s="33"/>
    </row>
    <row r="13" spans="2:7" ht="20" customHeight="1" x14ac:dyDescent="0.2">
      <c r="B13" s="34" t="s">
        <v>2</v>
      </c>
      <c r="C13" s="5" t="s">
        <v>8</v>
      </c>
      <c r="D13" s="5" t="s">
        <v>10</v>
      </c>
      <c r="E13" s="5" t="s">
        <v>9</v>
      </c>
      <c r="F13" s="5" t="s">
        <v>11</v>
      </c>
      <c r="G13" s="6" t="s">
        <v>12</v>
      </c>
    </row>
    <row r="14" spans="2:7" ht="20" customHeight="1" x14ac:dyDescent="0.2">
      <c r="B14" s="34"/>
      <c r="C14" s="13" t="s">
        <v>14</v>
      </c>
      <c r="D14" s="13" t="s">
        <v>15</v>
      </c>
      <c r="E14" s="13" t="s">
        <v>14</v>
      </c>
      <c r="F14" s="13" t="s">
        <v>15</v>
      </c>
      <c r="G14" s="14" t="s">
        <v>14</v>
      </c>
    </row>
    <row r="15" spans="2:7" ht="20" customHeight="1" x14ac:dyDescent="0.2">
      <c r="B15" s="15" t="s">
        <v>16</v>
      </c>
      <c r="C15" s="8">
        <f>C6/100</f>
        <v>0.7</v>
      </c>
      <c r="D15" s="8">
        <f t="shared" ref="D15:G15" si="0">D6/100</f>
        <v>0.8</v>
      </c>
      <c r="E15" s="8">
        <f t="shared" si="0"/>
        <v>0.4</v>
      </c>
      <c r="F15" s="8">
        <f t="shared" si="0"/>
        <v>1</v>
      </c>
      <c r="G15" s="9">
        <f t="shared" si="0"/>
        <v>0.8</v>
      </c>
    </row>
    <row r="16" spans="2:7" ht="20" customHeight="1" x14ac:dyDescent="0.2">
      <c r="B16" s="15" t="s">
        <v>17</v>
      </c>
      <c r="C16" s="8">
        <f t="shared" ref="C16:G19" si="1">C7/100</f>
        <v>0.2</v>
      </c>
      <c r="D16" s="8">
        <f t="shared" si="1"/>
        <v>0.6</v>
      </c>
      <c r="E16" s="8">
        <f t="shared" si="1"/>
        <v>0.4</v>
      </c>
      <c r="F16" s="8">
        <f t="shared" si="1"/>
        <v>0.6</v>
      </c>
      <c r="G16" s="9">
        <f t="shared" si="1"/>
        <v>1</v>
      </c>
    </row>
    <row r="17" spans="2:7" ht="20" customHeight="1" x14ac:dyDescent="0.2">
      <c r="B17" s="15" t="s">
        <v>18</v>
      </c>
      <c r="C17" s="8">
        <v>0.2</v>
      </c>
      <c r="D17" s="8">
        <f t="shared" si="1"/>
        <v>0.1</v>
      </c>
      <c r="E17" s="8">
        <f t="shared" si="1"/>
        <v>1</v>
      </c>
      <c r="F17" s="8">
        <f t="shared" si="1"/>
        <v>0.8</v>
      </c>
      <c r="G17" s="9">
        <f t="shared" si="1"/>
        <v>0.6</v>
      </c>
    </row>
    <row r="18" spans="2:7" ht="20" customHeight="1" x14ac:dyDescent="0.2">
      <c r="B18" s="15" t="s">
        <v>19</v>
      </c>
      <c r="C18" s="8">
        <f t="shared" si="1"/>
        <v>1</v>
      </c>
      <c r="D18" s="8">
        <f t="shared" si="1"/>
        <v>1</v>
      </c>
      <c r="E18" s="8">
        <f t="shared" si="1"/>
        <v>1</v>
      </c>
      <c r="F18" s="8">
        <f t="shared" si="1"/>
        <v>0.4</v>
      </c>
      <c r="G18" s="9">
        <f t="shared" si="1"/>
        <v>0.8</v>
      </c>
    </row>
    <row r="19" spans="2:7" ht="20" customHeight="1" thickBot="1" x14ac:dyDescent="0.25">
      <c r="B19" s="16" t="s">
        <v>20</v>
      </c>
      <c r="C19" s="11">
        <f t="shared" si="1"/>
        <v>1</v>
      </c>
      <c r="D19" s="11">
        <f t="shared" si="1"/>
        <v>0.8</v>
      </c>
      <c r="E19" s="11">
        <f t="shared" si="1"/>
        <v>0.6</v>
      </c>
      <c r="F19" s="11">
        <f t="shared" si="1"/>
        <v>0.2</v>
      </c>
      <c r="G19" s="12">
        <f t="shared" si="1"/>
        <v>0.6</v>
      </c>
    </row>
    <row r="20" spans="2:7" ht="20" customHeight="1" thickBot="1" x14ac:dyDescent="0.25"/>
    <row r="21" spans="2:7" ht="20" customHeight="1" thickBot="1" x14ac:dyDescent="0.25">
      <c r="B21" s="17" t="s">
        <v>21</v>
      </c>
      <c r="C21" s="18">
        <f>SQRT((C15^2)+(C16^2)+(C17^2)+(C18^2)+(C19^2))</f>
        <v>1.6031219541881396</v>
      </c>
      <c r="D21" s="18">
        <f t="shared" ref="D21:G21" si="2">SQRT((D15^2)+(D16^2)+(D17^2)+(D18^2)+(D19^2))</f>
        <v>1.6278820596099706</v>
      </c>
      <c r="E21" s="18">
        <f t="shared" si="2"/>
        <v>1.6370705543744901</v>
      </c>
      <c r="F21" s="18">
        <f t="shared" si="2"/>
        <v>1.4832396974191326</v>
      </c>
      <c r="G21" s="19">
        <f t="shared" si="2"/>
        <v>1.7320508075688772</v>
      </c>
    </row>
    <row r="23" spans="2:7" ht="20" customHeight="1" thickBot="1" x14ac:dyDescent="0.25">
      <c r="B23" s="3" t="s">
        <v>22</v>
      </c>
    </row>
    <row r="24" spans="2:7" ht="20" customHeight="1" x14ac:dyDescent="0.2">
      <c r="B24" s="20" t="s">
        <v>2</v>
      </c>
      <c r="C24" s="21" t="s">
        <v>23</v>
      </c>
      <c r="D24" s="21" t="s">
        <v>24</v>
      </c>
      <c r="E24" s="21" t="s">
        <v>25</v>
      </c>
      <c r="F24" s="21" t="s">
        <v>26</v>
      </c>
      <c r="G24" s="22" t="s">
        <v>27</v>
      </c>
    </row>
    <row r="25" spans="2:7" ht="20" customHeight="1" x14ac:dyDescent="0.2">
      <c r="B25" s="23" t="s">
        <v>16</v>
      </c>
      <c r="C25" s="1">
        <f>C15/C$21</f>
        <v>0.43664800308626373</v>
      </c>
      <c r="D25" s="1">
        <f t="shared" ref="D25:G25" si="3">D15/D$21</f>
        <v>0.49143609346716099</v>
      </c>
      <c r="E25" s="1">
        <f t="shared" si="3"/>
        <v>0.24433888871261045</v>
      </c>
      <c r="F25" s="1">
        <f t="shared" si="3"/>
        <v>0.67419986246324204</v>
      </c>
      <c r="G25" s="1">
        <f t="shared" si="3"/>
        <v>0.46188021535170065</v>
      </c>
    </row>
    <row r="26" spans="2:7" ht="20" customHeight="1" x14ac:dyDescent="0.2">
      <c r="B26" s="23" t="s">
        <v>17</v>
      </c>
      <c r="C26" s="1">
        <f>C16/C$21</f>
        <v>0.12475657231036108</v>
      </c>
      <c r="D26" s="1">
        <f t="shared" ref="D26:G26" si="4">D16/D$21</f>
        <v>0.36857707010037072</v>
      </c>
      <c r="E26" s="1">
        <f t="shared" si="4"/>
        <v>0.24433888871261045</v>
      </c>
      <c r="F26" s="1">
        <f t="shared" si="4"/>
        <v>0.40451991747794525</v>
      </c>
      <c r="G26" s="1">
        <f t="shared" si="4"/>
        <v>0.57735026918962584</v>
      </c>
    </row>
    <row r="27" spans="2:7" ht="20" customHeight="1" x14ac:dyDescent="0.2">
      <c r="B27" s="23" t="s">
        <v>18</v>
      </c>
      <c r="C27" s="1">
        <f>C17/C$21</f>
        <v>0.12475657231036108</v>
      </c>
      <c r="D27" s="1">
        <f t="shared" ref="D27:G27" si="5">D17/D$21</f>
        <v>6.1429511683395124E-2</v>
      </c>
      <c r="E27" s="1">
        <f t="shared" si="5"/>
        <v>0.61084722178152606</v>
      </c>
      <c r="F27" s="1">
        <f t="shared" si="5"/>
        <v>0.5393598899705937</v>
      </c>
      <c r="G27" s="1">
        <f t="shared" si="5"/>
        <v>0.34641016151377546</v>
      </c>
    </row>
    <row r="28" spans="2:7" ht="20" customHeight="1" x14ac:dyDescent="0.2">
      <c r="B28" s="23" t="s">
        <v>19</v>
      </c>
      <c r="C28" s="1">
        <f>C18/C$21</f>
        <v>0.6237828615518054</v>
      </c>
      <c r="D28" s="1">
        <f t="shared" ref="D28:G28" si="6">D18/D$21</f>
        <v>0.61429511683395122</v>
      </c>
      <c r="E28" s="1">
        <f t="shared" si="6"/>
        <v>0.61084722178152606</v>
      </c>
      <c r="F28" s="1">
        <f t="shared" si="6"/>
        <v>0.26967994498529685</v>
      </c>
      <c r="G28" s="1">
        <f t="shared" si="6"/>
        <v>0.46188021535170065</v>
      </c>
    </row>
    <row r="29" spans="2:7" ht="20" customHeight="1" thickBot="1" x14ac:dyDescent="0.25">
      <c r="B29" s="24" t="s">
        <v>20</v>
      </c>
      <c r="C29" s="1">
        <f>C19/C$21</f>
        <v>0.6237828615518054</v>
      </c>
      <c r="D29" s="1">
        <f t="shared" ref="D29:F29" si="7">D19/D$21</f>
        <v>0.49143609346716099</v>
      </c>
      <c r="E29" s="1">
        <f t="shared" si="7"/>
        <v>0.36650833306891561</v>
      </c>
      <c r="F29" s="1">
        <f t="shared" si="7"/>
        <v>0.13483997249264842</v>
      </c>
      <c r="G29" s="1">
        <f>G19/G$21</f>
        <v>0.34641016151377546</v>
      </c>
    </row>
    <row r="31" spans="2:7" ht="20" customHeight="1" x14ac:dyDescent="0.2">
      <c r="B31" s="35" t="s">
        <v>28</v>
      </c>
      <c r="C31" s="35"/>
      <c r="D31" s="35"/>
      <c r="E31" s="35"/>
      <c r="F31" s="35"/>
      <c r="G31" s="35"/>
    </row>
    <row r="32" spans="2:7" ht="20" customHeight="1" x14ac:dyDescent="0.2">
      <c r="B32" s="25" t="s">
        <v>29</v>
      </c>
      <c r="C32" s="26">
        <v>0.2</v>
      </c>
      <c r="D32" s="26">
        <v>0.15</v>
      </c>
      <c r="E32" s="26">
        <v>0.3</v>
      </c>
      <c r="F32" s="26">
        <v>0.15</v>
      </c>
      <c r="G32" s="26">
        <v>0.2</v>
      </c>
    </row>
    <row r="33" spans="2:7" ht="20" customHeight="1" thickBot="1" x14ac:dyDescent="0.25"/>
    <row r="34" spans="2:7" ht="20" customHeight="1" x14ac:dyDescent="0.2">
      <c r="B34" s="20" t="s">
        <v>2</v>
      </c>
      <c r="C34" s="21" t="s">
        <v>23</v>
      </c>
      <c r="D34" s="21" t="s">
        <v>24</v>
      </c>
      <c r="E34" s="21" t="s">
        <v>25</v>
      </c>
      <c r="F34" s="21" t="s">
        <v>26</v>
      </c>
      <c r="G34" s="22" t="s">
        <v>27</v>
      </c>
    </row>
    <row r="35" spans="2:7" ht="20" customHeight="1" x14ac:dyDescent="0.2">
      <c r="B35" s="15" t="s">
        <v>16</v>
      </c>
      <c r="C35" s="1">
        <f>C25*C$32</f>
        <v>8.7329600617252756E-2</v>
      </c>
      <c r="D35" s="1">
        <f t="shared" ref="D35:G35" si="8">D25*D$32</f>
        <v>7.3715414020074144E-2</v>
      </c>
      <c r="E35" s="1">
        <f t="shared" si="8"/>
        <v>7.3301666613783137E-2</v>
      </c>
      <c r="F35" s="1">
        <f t="shared" si="8"/>
        <v>0.1011299793694863</v>
      </c>
      <c r="G35" s="2">
        <f t="shared" si="8"/>
        <v>9.2376043070340141E-2</v>
      </c>
    </row>
    <row r="36" spans="2:7" ht="20" customHeight="1" x14ac:dyDescent="0.2">
      <c r="B36" s="15" t="s">
        <v>17</v>
      </c>
      <c r="C36" s="1">
        <f>C26*C$32</f>
        <v>2.4951314462072216E-2</v>
      </c>
      <c r="D36" s="1">
        <f t="shared" ref="D36:G36" si="9">D26*D$32</f>
        <v>5.5286560515055608E-2</v>
      </c>
      <c r="E36" s="1">
        <f t="shared" si="9"/>
        <v>7.3301666613783137E-2</v>
      </c>
      <c r="F36" s="1">
        <f t="shared" si="9"/>
        <v>6.0677987621691784E-2</v>
      </c>
      <c r="G36" s="2">
        <f t="shared" si="9"/>
        <v>0.11547005383792518</v>
      </c>
    </row>
    <row r="37" spans="2:7" ht="20" customHeight="1" x14ac:dyDescent="0.2">
      <c r="B37" s="15" t="s">
        <v>18</v>
      </c>
      <c r="C37" s="1">
        <f t="shared" ref="C37:G37" si="10">C27*C$32</f>
        <v>2.4951314462072216E-2</v>
      </c>
      <c r="D37" s="1">
        <f t="shared" si="10"/>
        <v>9.214426752509268E-3</v>
      </c>
      <c r="E37" s="1">
        <f t="shared" si="10"/>
        <v>0.18325416653445781</v>
      </c>
      <c r="F37" s="1">
        <f t="shared" si="10"/>
        <v>8.0903983495589055E-2</v>
      </c>
      <c r="G37" s="2">
        <f t="shared" si="10"/>
        <v>6.9282032302755092E-2</v>
      </c>
    </row>
    <row r="38" spans="2:7" ht="20" customHeight="1" x14ac:dyDescent="0.2">
      <c r="B38" s="15" t="s">
        <v>19</v>
      </c>
      <c r="C38" s="1">
        <f>C28*C$32</f>
        <v>0.12475657231036108</v>
      </c>
      <c r="D38" s="1">
        <f t="shared" ref="D38:G38" si="11">D28*D$32</f>
        <v>9.214426752509268E-2</v>
      </c>
      <c r="E38" s="1">
        <f t="shared" si="11"/>
        <v>0.18325416653445781</v>
      </c>
      <c r="F38" s="1">
        <f t="shared" si="11"/>
        <v>4.0451991747794527E-2</v>
      </c>
      <c r="G38" s="2">
        <f t="shared" si="11"/>
        <v>9.2376043070340141E-2</v>
      </c>
    </row>
    <row r="39" spans="2:7" ht="20" customHeight="1" x14ac:dyDescent="0.2">
      <c r="B39" s="15" t="s">
        <v>20</v>
      </c>
      <c r="C39" s="1">
        <f t="shared" ref="C39" si="12">C29*C$32</f>
        <v>0.12475657231036108</v>
      </c>
      <c r="D39" s="1">
        <f>D29*D$32</f>
        <v>7.3715414020074144E-2</v>
      </c>
      <c r="E39" s="1">
        <f>E29*E$32</f>
        <v>0.10995249992067468</v>
      </c>
      <c r="F39" s="1">
        <f>F29*F$32</f>
        <v>2.0225995873897264E-2</v>
      </c>
      <c r="G39" s="2">
        <f>G29*G$32</f>
        <v>6.9282032302755092E-2</v>
      </c>
    </row>
    <row r="40" spans="2:7" ht="20" customHeight="1" thickBot="1" x14ac:dyDescent="0.25">
      <c r="B40" s="27" t="s">
        <v>30</v>
      </c>
      <c r="C40" s="28" t="s">
        <v>31</v>
      </c>
      <c r="D40" s="28" t="s">
        <v>15</v>
      </c>
      <c r="E40" s="28" t="s">
        <v>31</v>
      </c>
      <c r="F40" s="28" t="s">
        <v>15</v>
      </c>
      <c r="G40" s="29" t="s">
        <v>31</v>
      </c>
    </row>
    <row r="41" spans="2:7" ht="20" customHeight="1" thickBot="1" x14ac:dyDescent="0.25"/>
    <row r="42" spans="2:7" ht="43" customHeight="1" x14ac:dyDescent="0.2">
      <c r="B42" s="20" t="s">
        <v>2</v>
      </c>
      <c r="C42" s="21" t="s">
        <v>32</v>
      </c>
      <c r="D42" s="21" t="s">
        <v>33</v>
      </c>
      <c r="E42" s="21" t="s">
        <v>34</v>
      </c>
      <c r="F42" s="22" t="s">
        <v>35</v>
      </c>
    </row>
    <row r="43" spans="2:7" ht="20" customHeight="1" x14ac:dyDescent="0.2">
      <c r="B43" s="23" t="s">
        <v>16</v>
      </c>
      <c r="C43" s="8">
        <f>C35+E35+G35</f>
        <v>0.25300731030137602</v>
      </c>
      <c r="D43" s="8">
        <f>D35+F35</f>
        <v>0.17484539338956046</v>
      </c>
      <c r="E43" s="8">
        <f>C43-D43</f>
        <v>7.8161916911815565E-2</v>
      </c>
      <c r="F43" s="9">
        <f>RANK(E43,$E$43:$E$47,0)</f>
        <v>5</v>
      </c>
    </row>
    <row r="44" spans="2:7" ht="20" customHeight="1" x14ac:dyDescent="0.2">
      <c r="B44" s="23" t="s">
        <v>17</v>
      </c>
      <c r="C44" s="8">
        <f>C36+E36+G36</f>
        <v>0.21372303491378053</v>
      </c>
      <c r="D44" s="8">
        <f t="shared" ref="D44:D47" si="13">D36+F36</f>
        <v>0.11596454813674739</v>
      </c>
      <c r="E44" s="8">
        <f t="shared" ref="E44:E47" si="14">C44-D44</f>
        <v>9.7758486777033138E-2</v>
      </c>
      <c r="F44" s="9">
        <f>RANK(E44,$E$43:$E$47,0)</f>
        <v>4</v>
      </c>
    </row>
    <row r="45" spans="2:7" ht="20" customHeight="1" x14ac:dyDescent="0.2">
      <c r="B45" s="23" t="s">
        <v>18</v>
      </c>
      <c r="C45" s="8">
        <f>C37+E37+G37</f>
        <v>0.27748751329928512</v>
      </c>
      <c r="D45" s="8">
        <f t="shared" si="13"/>
        <v>9.011841024809833E-2</v>
      </c>
      <c r="E45" s="8">
        <f t="shared" si="14"/>
        <v>0.18736910305118679</v>
      </c>
      <c r="F45" s="9">
        <f>RANK(E45,$E$43:$E$47,0)</f>
        <v>3</v>
      </c>
    </row>
    <row r="46" spans="2:7" ht="20" customHeight="1" x14ac:dyDescent="0.2">
      <c r="B46" s="23" t="s">
        <v>19</v>
      </c>
      <c r="C46" s="8">
        <f>C38+E38+G38</f>
        <v>0.40038678191515903</v>
      </c>
      <c r="D46" s="8">
        <f t="shared" si="13"/>
        <v>0.13259625927288721</v>
      </c>
      <c r="E46" s="8">
        <f t="shared" si="14"/>
        <v>0.26779052264227182</v>
      </c>
      <c r="F46" s="9">
        <f>RANK(E46,$E$43:$E$47,0)</f>
        <v>1</v>
      </c>
    </row>
    <row r="47" spans="2:7" ht="20" customHeight="1" thickBot="1" x14ac:dyDescent="0.25">
      <c r="B47" s="24" t="s">
        <v>20</v>
      </c>
      <c r="C47" s="11">
        <f>C39+E39+G39</f>
        <v>0.30399110453379086</v>
      </c>
      <c r="D47" s="11">
        <f t="shared" si="13"/>
        <v>9.39414098939714E-2</v>
      </c>
      <c r="E47" s="11">
        <f t="shared" si="14"/>
        <v>0.21004969463981946</v>
      </c>
      <c r="F47" s="12">
        <f>RANK(E47,$E$43:$E$47,0)</f>
        <v>2</v>
      </c>
    </row>
  </sheetData>
  <mergeCells count="5">
    <mergeCell ref="B2:G2"/>
    <mergeCell ref="B4:G4"/>
    <mergeCell ref="B12:G12"/>
    <mergeCell ref="B13:B14"/>
    <mergeCell ref="B31:G31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2022-06-24T18:51:22Z</dcterms:created>
  <dcterms:modified xsi:type="dcterms:W3CDTF">2022-06-27T04:46:41Z</dcterms:modified>
</cp:coreProperties>
</file>