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firstSheet="1" activeTab="6"/>
  </bookViews>
  <sheets>
    <sheet name="USD" sheetId="1" r:id="rId1"/>
    <sheet name="EUR" sheetId="2" r:id="rId2"/>
    <sheet name="03042013" sheetId="3" r:id="rId3"/>
    <sheet name="03122013" sheetId="4" r:id="rId4"/>
    <sheet name="Bond Linear RT" sheetId="6" r:id="rId5"/>
    <sheet name="Bond Linear Spot" sheetId="5" r:id="rId6"/>
    <sheet name="SG Swap" sheetId="7" r:id="rId7"/>
  </sheets>
  <calcPr calcId="145621"/>
</workbook>
</file>

<file path=xl/calcChain.xml><?xml version="1.0" encoding="utf-8"?>
<calcChain xmlns="http://schemas.openxmlformats.org/spreadsheetml/2006/main">
  <c r="I13" i="7" l="1"/>
  <c r="K2" i="7"/>
  <c r="G3" i="7"/>
  <c r="F3" i="7"/>
  <c r="F1" i="7"/>
  <c r="F2" i="7" l="1"/>
  <c r="F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G2" i="5" l="1"/>
  <c r="G3" i="5"/>
  <c r="G4" i="5"/>
  <c r="G5" i="5"/>
  <c r="G6" i="5"/>
  <c r="G7" i="5"/>
  <c r="G8" i="5"/>
  <c r="G9" i="5"/>
  <c r="G10" i="5"/>
  <c r="G11" i="5"/>
  <c r="G1" i="5"/>
  <c r="I2" i="6" l="1"/>
  <c r="I3" i="6"/>
  <c r="I4" i="6"/>
  <c r="I5" i="6"/>
  <c r="I6" i="6"/>
  <c r="I7" i="6"/>
  <c r="I8" i="6"/>
  <c r="I9" i="6"/>
  <c r="I10" i="6"/>
  <c r="I11" i="6"/>
  <c r="I1" i="6"/>
  <c r="I32" i="4" l="1"/>
  <c r="J30" i="4"/>
  <c r="J21" i="4"/>
  <c r="K24" i="4"/>
  <c r="L24" i="4" s="1"/>
  <c r="K25" i="4"/>
  <c r="L25" i="4" s="1"/>
  <c r="M25" i="4" s="1"/>
  <c r="K26" i="4"/>
  <c r="L26" i="4" s="1"/>
  <c r="K27" i="4"/>
  <c r="L27" i="4" s="1"/>
  <c r="K28" i="4"/>
  <c r="L28" i="4" s="1"/>
  <c r="K29" i="4"/>
  <c r="L2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1" i="4"/>
  <c r="M28" i="4" l="1"/>
  <c r="M26" i="4"/>
  <c r="M27" i="4"/>
  <c r="M29" i="4"/>
  <c r="J6" i="1" l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</calcChain>
</file>

<file path=xl/sharedStrings.xml><?xml version="1.0" encoding="utf-8"?>
<sst xmlns="http://schemas.openxmlformats.org/spreadsheetml/2006/main" count="154" uniqueCount="91">
  <si>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</si>
  <si>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</si>
  <si>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</si>
  <si>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</si>
  <si>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</si>
  <si>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</si>
  <si>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</si>
  <si>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</si>
  <si>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</si>
  <si>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</si>
  <si>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</si>
  <si>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</si>
  <si>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</si>
  <si>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</si>
  <si>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</si>
  <si>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</si>
  <si>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</si>
  <si>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</si>
  <si>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</si>
  <si>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</si>
  <si>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</si>
  <si>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</si>
  <si>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</si>
  <si>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</si>
  <si>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</si>
  <si>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</si>
  <si>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</si>
  <si>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</si>
  <si>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</si>
  <si>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</si>
  <si>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</si>
  <si>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</si>
  <si>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</si>
  <si>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</si>
  <si>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</si>
  <si>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</si>
  <si>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</si>
  <si>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</si>
  <si>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</si>
  <si>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</si>
  <si>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</si>
  <si>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</si>
  <si>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</si>
  <si>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</si>
  <si>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</si>
  <si>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</si>
  <si>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</si>
  <si>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</si>
  <si>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</si>
  <si>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</si>
  <si>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</si>
  <si>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</si>
  <si>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</si>
  <si>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</si>
  <si>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</si>
  <si>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</si>
  <si>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</si>
  <si>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</si>
  <si>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</si>
  <si>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</si>
  <si>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</si>
  <si>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</si>
  <si>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04/04/2013,0.99998375</t>
  </si>
  <si>
    <t>31/03/2014,0.998250206045411</t>
  </si>
  <si>
    <t>15/04/2015,0.994893660404287</t>
  </si>
  <si>
    <t>31/08/2015,0.993487518433463</t>
  </si>
  <si>
    <t>31/03/2017,0.977714153413819</t>
  </si>
  <si>
    <t>15/02/2019,0.944155831949598</t>
  </si>
  <si>
    <t>01/04/2019,0.940270987462475</t>
  </si>
  <si>
    <t>18/02/2020,0.919147261494601</t>
  </si>
  <si>
    <t>15/11/2021,0.864529142769414</t>
  </si>
  <si>
    <t>15/02/2022,0.856581667313548</t>
  </si>
  <si>
    <t>18/02/2042,0.383170230770597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</si>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</sst>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2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9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0" fontId="0" fillId="0" borderId="0" xfId="0"/>
    <xf numFmtId="14" fontId="24" fillId="0" borderId="0" xfId="0" applyNumberFormat="1" applyFont="1"/>
    <xf numFmtId="167" fontId="24" fillId="0" borderId="0" xfId="0" applyNumberFormat="1" applyFont="1"/>
    <xf numFmtId="0" fontId="24" fillId="0" borderId="0" xfId="0" applyFont="1"/>
    <xf numFmtId="168" fontId="24" fillId="0" borderId="0" xfId="0" applyNumberFormat="1" applyFont="1"/>
    <xf numFmtId="0" fontId="25" fillId="0" borderId="0" xfId="57" applyFont="1" applyFill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0" fontId="25" fillId="0" borderId="0" xfId="58" applyFont="1" applyFill="1"/>
    <xf numFmtId="173" fontId="0" fillId="0" borderId="0" xfId="0" applyNumberFormat="1" applyFont="1"/>
    <xf numFmtId="14" fontId="1" fillId="0" borderId="0" xfId="59" applyNumberFormat="1"/>
    <xf numFmtId="14" fontId="1" fillId="0" borderId="0" xfId="59" applyNumberFormat="1"/>
    <xf numFmtId="0" fontId="1" fillId="0" borderId="0" xfId="59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2" fillId="33" borderId="0" xfId="0" applyNumberFormat="1" applyFont="1" applyFill="1"/>
    <xf numFmtId="169" fontId="0" fillId="33" borderId="0" xfId="0" applyNumberFormat="1" applyFont="1" applyFill="1"/>
    <xf numFmtId="0" fontId="22" fillId="33" borderId="0" xfId="0" applyFont="1" applyFill="1"/>
    <xf numFmtId="165" fontId="22" fillId="33" borderId="0" xfId="0" applyNumberFormat="1" applyFont="1" applyFill="1"/>
    <xf numFmtId="166" fontId="22" fillId="33" borderId="0" xfId="0" applyNumberFormat="1" applyFont="1" applyFill="1"/>
    <xf numFmtId="168" fontId="22" fillId="33" borderId="0" xfId="0" applyNumberFormat="1" applyFont="1" applyFill="1"/>
    <xf numFmtId="167" fontId="22" fillId="33" borderId="0" xfId="0" applyNumberFormat="1" applyFont="1" applyFill="1"/>
    <xf numFmtId="172" fontId="22" fillId="33" borderId="0" xfId="0" applyNumberFormat="1" applyFont="1" applyFill="1"/>
    <xf numFmtId="4" fontId="22" fillId="0" borderId="0" xfId="0" applyNumberFormat="1" applyFont="1"/>
  </cellXfs>
  <cellStyles count="73">
    <cellStyle name="20% - Accent1" xfId="19" builtinId="30" customBuiltin="1"/>
    <cellStyle name="20% - Accent1 2" xfId="44"/>
    <cellStyle name="20% - Accent1 3" xfId="61"/>
    <cellStyle name="20% - Accent2" xfId="23" builtinId="34" customBuiltin="1"/>
    <cellStyle name="20% - Accent2 2" xfId="46"/>
    <cellStyle name="20% - Accent2 3" xfId="63"/>
    <cellStyle name="20% - Accent3" xfId="27" builtinId="38" customBuiltin="1"/>
    <cellStyle name="20% - Accent3 2" xfId="48"/>
    <cellStyle name="20% - Accent3 3" xfId="65"/>
    <cellStyle name="20% - Accent4" xfId="31" builtinId="42" customBuiltin="1"/>
    <cellStyle name="20% - Accent4 2" xfId="50"/>
    <cellStyle name="20% - Accent4 3" xfId="67"/>
    <cellStyle name="20% - Accent5" xfId="35" builtinId="46" customBuiltin="1"/>
    <cellStyle name="20% - Accent5 2" xfId="52"/>
    <cellStyle name="20% - Accent5 3" xfId="69"/>
    <cellStyle name="20% - Accent6" xfId="39" builtinId="50" customBuiltin="1"/>
    <cellStyle name="20% - Accent6 2" xfId="54"/>
    <cellStyle name="20% - Accent6 3" xfId="71"/>
    <cellStyle name="40% - Accent1" xfId="20" builtinId="31" customBuiltin="1"/>
    <cellStyle name="40% - Accent1 2" xfId="45"/>
    <cellStyle name="40% - Accent1 3" xfId="62"/>
    <cellStyle name="40% - Accent2" xfId="24" builtinId="35" customBuiltin="1"/>
    <cellStyle name="40% - Accent2 2" xfId="47"/>
    <cellStyle name="40% - Accent2 3" xfId="64"/>
    <cellStyle name="40% - Accent3" xfId="28" builtinId="39" customBuiltin="1"/>
    <cellStyle name="40% - Accent3 2" xfId="49"/>
    <cellStyle name="40% - Accent3 3" xfId="66"/>
    <cellStyle name="40% - Accent4" xfId="32" builtinId="43" customBuiltin="1"/>
    <cellStyle name="40% - Accent4 2" xfId="51"/>
    <cellStyle name="40% - Accent4 3" xfId="68"/>
    <cellStyle name="40% - Accent5" xfId="36" builtinId="47" customBuiltin="1"/>
    <cellStyle name="40% - Accent5 2" xfId="53"/>
    <cellStyle name="40% - Accent5 3" xfId="70"/>
    <cellStyle name="40% - Accent6" xfId="40" builtinId="51" customBuiltin="1"/>
    <cellStyle name="40% - Accent6 2" xfId="55"/>
    <cellStyle name="40% - Accent6 3" xfId="7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9"/>
    <cellStyle name="Normal_03122013" xfId="57"/>
    <cellStyle name="Normal_03122013_1" xfId="58"/>
    <cellStyle name="Note" xfId="15" builtinId="10" customBuiltin="1"/>
    <cellStyle name="Note 2" xfId="43"/>
    <cellStyle name="Note 3" xfId="60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6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6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6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6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6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6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6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6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6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6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6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6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6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6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zoomScale="90" zoomScaleNormal="90" workbookViewId="0">
      <selection activeCell="D2" sqref="D2"/>
    </sheetView>
  </sheetViews>
  <sheetFormatPr defaultRowHeight="12.75" x14ac:dyDescent="0.2"/>
  <cols>
    <col min="1" max="1" width="17" bestFit="1" customWidth="1"/>
    <col min="2" max="2" width="17.28515625" style="23" bestFit="1" customWidth="1"/>
    <col min="3" max="3" width="8.140625" style="4" customWidth="1"/>
    <col min="4" max="4" width="11" style="27" bestFit="1" customWidth="1"/>
    <col min="5" max="5" width="19.7109375" style="8" bestFit="1" customWidth="1"/>
    <col min="6" max="6" width="17.7109375" customWidth="1"/>
    <col min="7" max="7" width="19.140625" bestFit="1" customWidth="1"/>
    <col min="8" max="8" width="19.140625" customWidth="1"/>
    <col min="9" max="9" width="18.710937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0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21" bestFit="1" customWidth="1"/>
    <col min="19" max="19" width="17.28515625" customWidth="1"/>
  </cols>
  <sheetData>
    <row r="1" spans="1:18" x14ac:dyDescent="0.2">
      <c r="A1" s="4">
        <v>41360</v>
      </c>
      <c r="B1" s="23">
        <v>100</v>
      </c>
      <c r="D1" s="4">
        <v>41360</v>
      </c>
      <c r="E1" s="23">
        <v>1</v>
      </c>
    </row>
    <row r="2" spans="1:18" x14ac:dyDescent="0.2">
      <c r="A2" s="4">
        <v>41361</v>
      </c>
      <c r="B2" s="29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 x14ac:dyDescent="0.2">
      <c r="A3" s="4">
        <v>41362</v>
      </c>
      <c r="B3" s="29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 x14ac:dyDescent="0.2">
      <c r="A4" s="4">
        <v>41394</v>
      </c>
      <c r="B4" s="29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32" customFormat="1" x14ac:dyDescent="0.2">
      <c r="A5" s="30">
        <v>41453</v>
      </c>
      <c r="B5" s="31">
        <v>99.923169382693999</v>
      </c>
      <c r="C5" s="30"/>
      <c r="D5" s="30">
        <v>41453</v>
      </c>
      <c r="E5" s="32">
        <v>0.999231693826933</v>
      </c>
      <c r="F5" s="33">
        <f t="shared" si="0"/>
        <v>-6.9944050551384862E-15</v>
      </c>
      <c r="G5" s="34"/>
      <c r="J5" s="30">
        <v>41453</v>
      </c>
      <c r="K5" s="34">
        <v>0.999216290390193</v>
      </c>
      <c r="L5" s="35"/>
      <c r="N5" s="36"/>
      <c r="R5" s="37"/>
    </row>
    <row r="6" spans="1:18" x14ac:dyDescent="0.2">
      <c r="A6" s="4">
        <v>41536</v>
      </c>
      <c r="B6" s="29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 x14ac:dyDescent="0.2">
      <c r="A7" s="4">
        <v>41626</v>
      </c>
      <c r="B7" s="29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9"/>
      <c r="J7" s="4">
        <v>41626</v>
      </c>
      <c r="K7" s="9">
        <v>0.99775738573270001</v>
      </c>
      <c r="L7" s="11"/>
    </row>
    <row r="8" spans="1:18" x14ac:dyDescent="0.2">
      <c r="A8" s="4">
        <v>41716</v>
      </c>
      <c r="B8" s="29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9"/>
      <c r="J8" s="4">
        <v>41716</v>
      </c>
      <c r="K8" s="9">
        <v>0.99692284015691401</v>
      </c>
      <c r="L8" s="11"/>
    </row>
    <row r="9" spans="1:18" x14ac:dyDescent="0.2">
      <c r="A9" s="4">
        <v>41809</v>
      </c>
      <c r="B9" s="29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9"/>
      <c r="J9" s="4">
        <v>41809</v>
      </c>
      <c r="K9" s="9">
        <v>0.99598464158511701</v>
      </c>
    </row>
    <row r="10" spans="1:18" x14ac:dyDescent="0.2">
      <c r="A10" s="4">
        <v>42093</v>
      </c>
      <c r="B10" s="29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9"/>
      <c r="J10" s="4">
        <v>42093</v>
      </c>
      <c r="K10" s="9">
        <v>0.99256361129956605</v>
      </c>
    </row>
    <row r="11" spans="1:18" x14ac:dyDescent="0.2">
      <c r="A11" s="4">
        <v>42458</v>
      </c>
      <c r="B11" s="29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 x14ac:dyDescent="0.2">
      <c r="A12" s="4">
        <v>42823</v>
      </c>
      <c r="B12" s="29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 x14ac:dyDescent="0.2">
      <c r="A13" s="4">
        <v>43188</v>
      </c>
      <c r="B13" s="29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 x14ac:dyDescent="0.2">
      <c r="A14" s="4">
        <v>43553</v>
      </c>
      <c r="B14" s="29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 x14ac:dyDescent="0.2">
      <c r="A15" s="4">
        <v>43920</v>
      </c>
      <c r="B15" s="29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 x14ac:dyDescent="0.2">
      <c r="A16" s="4">
        <v>44284</v>
      </c>
      <c r="B16" s="29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 x14ac:dyDescent="0.2">
      <c r="A17" s="4">
        <v>44649</v>
      </c>
      <c r="B17" s="29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 x14ac:dyDescent="0.2">
      <c r="A18" s="4">
        <v>45014</v>
      </c>
      <c r="B18" s="29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 x14ac:dyDescent="0.2">
      <c r="A19" s="4">
        <v>46841</v>
      </c>
      <c r="B19" s="29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 x14ac:dyDescent="0.2">
      <c r="A20" s="4">
        <v>48667</v>
      </c>
      <c r="B20" s="29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 x14ac:dyDescent="0.2">
      <c r="A21" s="4">
        <v>50493</v>
      </c>
      <c r="B21" s="29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 x14ac:dyDescent="0.2">
      <c r="A22" s="4">
        <v>52320</v>
      </c>
      <c r="B22" s="23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 x14ac:dyDescent="0.2">
      <c r="C23" s="8"/>
      <c r="F23" s="8"/>
      <c r="H23" s="4"/>
      <c r="L23" s="4"/>
      <c r="O23" s="7"/>
      <c r="P23" s="7"/>
      <c r="Q23" s="7"/>
    </row>
    <row r="24" spans="1:18" x14ac:dyDescent="0.2">
      <c r="A24" s="4"/>
      <c r="C24" s="8"/>
      <c r="F24" s="8"/>
      <c r="H24" s="4"/>
      <c r="L24" s="4"/>
      <c r="O24" s="7"/>
      <c r="P24" s="7"/>
      <c r="Q24" s="7"/>
    </row>
    <row r="25" spans="1:18" x14ac:dyDescent="0.2">
      <c r="A25" s="4"/>
      <c r="C25" s="8"/>
      <c r="F25" s="8"/>
      <c r="H25" s="4"/>
      <c r="L25" s="4"/>
      <c r="M25" s="4"/>
      <c r="O25" s="7"/>
      <c r="P25" s="7"/>
      <c r="Q25" s="7"/>
    </row>
    <row r="26" spans="1:18" x14ac:dyDescent="0.2">
      <c r="A26" s="4"/>
      <c r="C26" s="8"/>
      <c r="F26" s="8"/>
      <c r="H26" s="4"/>
      <c r="L26" s="4"/>
      <c r="M26" s="10"/>
      <c r="O26" s="7"/>
      <c r="P26" s="7"/>
      <c r="Q26" s="7"/>
    </row>
    <row r="27" spans="1:18" x14ac:dyDescent="0.2">
      <c r="A27" s="4"/>
      <c r="C27" s="8"/>
      <c r="F27" s="8"/>
      <c r="H27" s="4"/>
      <c r="L27" s="4"/>
      <c r="O27" s="7"/>
      <c r="P27" s="7"/>
      <c r="Q27" s="7"/>
    </row>
    <row r="28" spans="1:18" x14ac:dyDescent="0.2">
      <c r="A28" s="4"/>
      <c r="C28" s="8"/>
      <c r="F28" s="8"/>
      <c r="H28" s="4"/>
      <c r="L28" s="4"/>
      <c r="Q28" s="21"/>
      <c r="R28"/>
    </row>
    <row r="29" spans="1:18" x14ac:dyDescent="0.2">
      <c r="A29" s="4"/>
      <c r="C29" s="8"/>
      <c r="F29" s="8"/>
      <c r="H29" s="4"/>
      <c r="L29" s="4"/>
      <c r="R29"/>
    </row>
    <row r="30" spans="1:18" x14ac:dyDescent="0.2">
      <c r="A30" s="4"/>
      <c r="C30" s="8"/>
      <c r="F30" s="8"/>
      <c r="H30" s="4"/>
      <c r="L30" s="4"/>
      <c r="R30"/>
    </row>
    <row r="31" spans="1:18" x14ac:dyDescent="0.2">
      <c r="A31" s="4"/>
      <c r="C31" s="8"/>
      <c r="F31" s="8"/>
      <c r="H31" s="11"/>
      <c r="I31" s="8"/>
      <c r="J31"/>
      <c r="Q31" s="18"/>
      <c r="R31"/>
    </row>
    <row r="32" spans="1:18" x14ac:dyDescent="0.2">
      <c r="A32" s="4"/>
      <c r="C32" s="8"/>
      <c r="F32" s="8"/>
      <c r="I32" t="s">
        <v>54</v>
      </c>
      <c r="J32" t="s">
        <v>55</v>
      </c>
      <c r="K32" s="11" t="s">
        <v>56</v>
      </c>
      <c r="L32" s="11" t="s">
        <v>61</v>
      </c>
      <c r="M32" s="4"/>
      <c r="N32" s="4"/>
      <c r="O32" s="4"/>
      <c r="P32" s="4"/>
      <c r="Q32" s="4"/>
      <c r="R32" s="4"/>
    </row>
    <row r="33" spans="1:18" ht="15" x14ac:dyDescent="0.25">
      <c r="A33" s="4"/>
      <c r="C33" s="8"/>
      <c r="F33" s="8"/>
      <c r="H33" s="26" t="s">
        <v>57</v>
      </c>
      <c r="I33" s="24">
        <v>41442</v>
      </c>
      <c r="J33" s="25">
        <v>41444</v>
      </c>
      <c r="K33" s="4">
        <v>41536</v>
      </c>
      <c r="L33" s="28">
        <v>41535</v>
      </c>
      <c r="M33" s="4"/>
      <c r="N33" s="4"/>
      <c r="O33" s="4"/>
      <c r="P33" s="4"/>
      <c r="Q33" s="4"/>
      <c r="R33" s="4"/>
    </row>
    <row r="34" spans="1:18" ht="15" x14ac:dyDescent="0.25">
      <c r="A34" s="4"/>
      <c r="C34" s="8"/>
      <c r="F34" s="8"/>
      <c r="H34" s="26" t="s">
        <v>58</v>
      </c>
      <c r="I34" s="24">
        <v>41533</v>
      </c>
      <c r="J34" s="25">
        <v>41535</v>
      </c>
      <c r="K34" s="4">
        <v>41626</v>
      </c>
      <c r="L34" s="28">
        <v>41626</v>
      </c>
      <c r="M34" s="4"/>
      <c r="N34" s="4"/>
      <c r="O34" s="4"/>
      <c r="P34" s="4"/>
      <c r="Q34" s="4"/>
      <c r="R34" s="4"/>
    </row>
    <row r="35" spans="1:18" ht="15" x14ac:dyDescent="0.25">
      <c r="A35" s="4"/>
      <c r="C35" s="8"/>
      <c r="F35" s="8"/>
      <c r="H35" s="26" t="s">
        <v>59</v>
      </c>
      <c r="I35" s="24">
        <v>41624</v>
      </c>
      <c r="J35" s="25">
        <v>41626</v>
      </c>
      <c r="K35" s="4">
        <v>41716</v>
      </c>
      <c r="L35" s="28">
        <v>41717</v>
      </c>
      <c r="M35" s="4"/>
      <c r="N35" s="4"/>
      <c r="O35" s="4"/>
      <c r="P35" s="4"/>
      <c r="Q35" s="4"/>
      <c r="R35" s="4"/>
    </row>
    <row r="36" spans="1:18" ht="15" x14ac:dyDescent="0.25">
      <c r="A36" s="4"/>
      <c r="C36" s="8"/>
      <c r="F36" s="8"/>
      <c r="H36" s="26" t="s">
        <v>60</v>
      </c>
      <c r="I36" s="24">
        <v>41715</v>
      </c>
      <c r="J36" s="25">
        <v>41717</v>
      </c>
      <c r="K36" s="4">
        <v>41809</v>
      </c>
      <c r="L36" s="28">
        <v>41808</v>
      </c>
      <c r="M36" s="4"/>
      <c r="N36" s="4"/>
      <c r="O36" s="4"/>
      <c r="P36" s="4"/>
      <c r="Q36" s="4"/>
      <c r="R36" s="4"/>
    </row>
    <row r="37" spans="1:18" x14ac:dyDescent="0.2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E45" s="27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E46" s="27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E47" s="27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E48" s="27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E49" s="27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 x14ac:dyDescent="0.2">
      <c r="G58" s="4"/>
      <c r="H58" s="4"/>
      <c r="I58" s="4"/>
      <c r="J58"/>
      <c r="L58" s="10"/>
      <c r="N58"/>
      <c r="P58" s="21"/>
      <c r="R58"/>
    </row>
    <row r="59" spans="1:18" x14ac:dyDescent="0.2">
      <c r="G59" s="4"/>
      <c r="H59" s="4"/>
      <c r="I59" s="4"/>
      <c r="J59"/>
      <c r="L59" s="10"/>
      <c r="N59"/>
      <c r="P59" s="21"/>
      <c r="R59"/>
    </row>
    <row r="60" spans="1:18" x14ac:dyDescent="0.2">
      <c r="G60" s="4"/>
      <c r="H60" s="4"/>
      <c r="I60" s="4"/>
      <c r="J60"/>
      <c r="L60" s="10"/>
      <c r="N60"/>
      <c r="P60" s="21"/>
      <c r="R60"/>
    </row>
    <row r="61" spans="1:18" x14ac:dyDescent="0.2">
      <c r="G61" s="4"/>
      <c r="H61" s="4"/>
      <c r="I61" s="4"/>
      <c r="J61"/>
      <c r="L61" s="10"/>
      <c r="N61"/>
      <c r="P61" s="21"/>
      <c r="R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90" zoomScaleNormal="90" workbookViewId="0">
      <selection activeCell="J26" sqref="J26"/>
    </sheetView>
  </sheetViews>
  <sheetFormatPr defaultRowHeight="12.75" x14ac:dyDescent="0.2"/>
  <cols>
    <col min="1" max="1" width="11" bestFit="1" customWidth="1"/>
    <col min="2" max="2" width="15" customWidth="1"/>
    <col min="3" max="4" width="11" bestFit="1" customWidth="1"/>
    <col min="5" max="5" width="15.7109375" bestFit="1" customWidth="1"/>
    <col min="6" max="7" width="17.85546875" bestFit="1" customWidth="1"/>
    <col min="8" max="8" width="14.7109375" bestFit="1" customWidth="1"/>
    <col min="9" max="9" width="17" customWidth="1"/>
    <col min="10" max="10" width="16.7109375" bestFit="1" customWidth="1"/>
    <col min="11" max="11" width="18.28515625" bestFit="1" customWidth="1"/>
    <col min="12" max="12" width="17.42578125" bestFit="1" customWidth="1"/>
    <col min="13" max="13" width="21.42578125" bestFit="1" customWidth="1"/>
    <col min="15" max="15" width="15.7109375" bestFit="1" customWidth="1"/>
    <col min="16" max="16" width="12.42578125" bestFit="1" customWidth="1"/>
  </cols>
  <sheetData>
    <row r="1" spans="1:12" x14ac:dyDescent="0.2">
      <c r="A1" s="4">
        <v>41354</v>
      </c>
      <c r="B1" s="10">
        <v>99.9995000025</v>
      </c>
      <c r="D1" s="4">
        <v>41354</v>
      </c>
      <c r="E1" s="11">
        <v>0.99999500002499997</v>
      </c>
      <c r="F1" s="11">
        <f>E1-B1/100</f>
        <v>0</v>
      </c>
      <c r="G1" s="4"/>
      <c r="H1" s="11"/>
      <c r="I1" s="11"/>
    </row>
    <row r="2" spans="1:12" x14ac:dyDescent="0.2">
      <c r="A2" s="4">
        <v>41355</v>
      </c>
      <c r="B2" s="10">
        <v>99.998944452808999</v>
      </c>
      <c r="D2" s="4">
        <v>41355</v>
      </c>
      <c r="E2" s="11">
        <v>0.99998944452808602</v>
      </c>
      <c r="F2" s="11">
        <f t="shared" ref="F2:F20" si="0">E2-B2/100</f>
        <v>-3.9968028886505635E-15</v>
      </c>
      <c r="G2" s="4"/>
      <c r="H2" s="11"/>
      <c r="I2" s="11"/>
    </row>
    <row r="3" spans="1:12" x14ac:dyDescent="0.2">
      <c r="A3" s="4">
        <v>41386</v>
      </c>
      <c r="B3" s="10">
        <v>99.983016602801001</v>
      </c>
      <c r="D3" s="4">
        <v>41386</v>
      </c>
      <c r="E3" s="11">
        <v>0.99983016602802499</v>
      </c>
      <c r="F3" s="11">
        <f t="shared" si="0"/>
        <v>1.4988010832439613E-14</v>
      </c>
      <c r="G3" s="4"/>
      <c r="H3" s="11"/>
      <c r="I3" s="11"/>
    </row>
    <row r="4" spans="1:12" x14ac:dyDescent="0.2">
      <c r="A4" s="4">
        <v>41449</v>
      </c>
      <c r="B4" s="10">
        <v>99.920673258755997</v>
      </c>
      <c r="D4" s="4">
        <v>41449</v>
      </c>
      <c r="E4" s="11">
        <v>0.99920673258755899</v>
      </c>
      <c r="F4" s="11">
        <f t="shared" si="0"/>
        <v>-9.9920072216264089E-16</v>
      </c>
      <c r="G4" s="4"/>
      <c r="H4" s="11"/>
      <c r="I4" s="11"/>
    </row>
    <row r="5" spans="1:12" x14ac:dyDescent="0.2">
      <c r="A5" s="4">
        <v>41540</v>
      </c>
      <c r="B5" s="10">
        <v>99.750074942915006</v>
      </c>
      <c r="D5" s="4">
        <v>41540</v>
      </c>
      <c r="E5" s="11">
        <v>0.99750074942914502</v>
      </c>
      <c r="F5" s="11">
        <f t="shared" si="0"/>
        <v>-4.9960036108132044E-15</v>
      </c>
      <c r="G5" s="4"/>
      <c r="H5" s="11"/>
      <c r="I5" s="11"/>
    </row>
    <row r="6" spans="1:12" x14ac:dyDescent="0.2">
      <c r="A6" s="4">
        <v>41631</v>
      </c>
      <c r="B6" s="10">
        <v>99.574187521957001</v>
      </c>
      <c r="D6" s="4">
        <v>41631</v>
      </c>
      <c r="E6" s="11">
        <v>0.99574187521956603</v>
      </c>
      <c r="F6" s="11">
        <f t="shared" si="0"/>
        <v>-3.9968028886505635E-15</v>
      </c>
      <c r="G6" s="4"/>
      <c r="H6" s="11"/>
      <c r="I6" s="11"/>
      <c r="J6" s="4"/>
      <c r="L6" s="4"/>
    </row>
    <row r="7" spans="1:12" x14ac:dyDescent="0.2">
      <c r="A7" s="13">
        <v>41722</v>
      </c>
      <c r="B7" s="14">
        <v>99.686967177626997</v>
      </c>
      <c r="C7" s="15"/>
      <c r="D7" s="13">
        <v>41722</v>
      </c>
      <c r="E7" s="16">
        <v>0.99686967177646002</v>
      </c>
      <c r="F7" s="11">
        <f t="shared" si="0"/>
        <v>1.900701818158268E-13</v>
      </c>
      <c r="G7" s="4"/>
      <c r="H7" s="11"/>
      <c r="I7" s="11"/>
      <c r="J7" s="4"/>
      <c r="L7" s="4"/>
    </row>
    <row r="8" spans="1:12" x14ac:dyDescent="0.2">
      <c r="A8" s="4">
        <v>42086</v>
      </c>
      <c r="B8" s="10">
        <v>99.257251486841994</v>
      </c>
      <c r="D8" s="4">
        <v>42086</v>
      </c>
      <c r="E8" s="11">
        <v>0.99257251486847198</v>
      </c>
      <c r="F8" s="11">
        <f t="shared" si="0"/>
        <v>5.2069459854919842E-14</v>
      </c>
      <c r="G8" s="4"/>
      <c r="H8" s="11"/>
      <c r="I8" s="11"/>
      <c r="J8" s="4"/>
      <c r="L8" s="4"/>
    </row>
    <row r="9" spans="1:12" x14ac:dyDescent="0.2">
      <c r="A9" s="4">
        <v>42451</v>
      </c>
      <c r="B9" s="10">
        <v>98.542602045609996</v>
      </c>
      <c r="D9" s="4">
        <v>42451</v>
      </c>
      <c r="E9" s="11">
        <v>0.98542602045609995</v>
      </c>
      <c r="F9" s="11">
        <f t="shared" si="0"/>
        <v>0</v>
      </c>
      <c r="G9" s="4"/>
      <c r="H9" s="11"/>
      <c r="I9" s="11"/>
      <c r="J9" s="4"/>
      <c r="L9" s="4"/>
    </row>
    <row r="10" spans="1:12" x14ac:dyDescent="0.2">
      <c r="A10" s="4">
        <v>42816</v>
      </c>
      <c r="B10" s="10">
        <v>97.313748211122004</v>
      </c>
      <c r="D10" s="4">
        <v>42816</v>
      </c>
      <c r="E10" s="11">
        <v>0.97313748211130802</v>
      </c>
      <c r="F10" s="11">
        <f t="shared" si="0"/>
        <v>8.7929663550312398E-14</v>
      </c>
      <c r="G10" s="4"/>
      <c r="H10" s="11"/>
      <c r="I10" s="11"/>
      <c r="J10" s="4"/>
      <c r="L10" s="4"/>
    </row>
    <row r="11" spans="1:12" x14ac:dyDescent="0.2">
      <c r="A11" s="4">
        <v>43181</v>
      </c>
      <c r="B11" s="10">
        <v>95.512007753980001</v>
      </c>
      <c r="D11" s="4">
        <v>43181</v>
      </c>
      <c r="E11" s="11">
        <v>0.95512007753974404</v>
      </c>
      <c r="F11" s="11">
        <f t="shared" si="0"/>
        <v>-5.595524044110789E-14</v>
      </c>
      <c r="G11" s="4"/>
      <c r="H11" s="11"/>
      <c r="I11" s="11"/>
      <c r="J11" s="4"/>
      <c r="L11" s="4"/>
    </row>
    <row r="12" spans="1:12" x14ac:dyDescent="0.2">
      <c r="A12" s="4">
        <v>43549</v>
      </c>
      <c r="B12" s="10">
        <v>93.178143749049994</v>
      </c>
      <c r="D12" s="4">
        <v>43549</v>
      </c>
      <c r="E12" s="11">
        <v>0.93178143749054099</v>
      </c>
      <c r="F12" s="11">
        <f t="shared" si="0"/>
        <v>4.1078251911130792E-14</v>
      </c>
      <c r="G12" s="4"/>
      <c r="H12" s="11"/>
      <c r="I12" s="11"/>
      <c r="J12" s="4"/>
      <c r="L12" s="4"/>
    </row>
    <row r="13" spans="1:12" x14ac:dyDescent="0.2">
      <c r="A13" s="4">
        <v>43913</v>
      </c>
      <c r="B13" s="10">
        <v>90.532315713458004</v>
      </c>
      <c r="D13" s="4">
        <v>43913</v>
      </c>
      <c r="E13" s="11">
        <v>0.90532315713464395</v>
      </c>
      <c r="F13" s="11">
        <f t="shared" si="0"/>
        <v>6.3948846218409017E-14</v>
      </c>
      <c r="G13" s="4"/>
      <c r="H13" s="11"/>
      <c r="I13" s="11"/>
      <c r="J13" s="4"/>
      <c r="L13" s="4"/>
    </row>
    <row r="14" spans="1:12" x14ac:dyDescent="0.2">
      <c r="A14" s="4">
        <v>44277</v>
      </c>
      <c r="B14" s="10">
        <v>87.662473852261996</v>
      </c>
      <c r="D14" s="4">
        <v>44277</v>
      </c>
      <c r="E14" s="11">
        <v>0.87662473852255896</v>
      </c>
      <c r="F14" s="11">
        <f t="shared" si="0"/>
        <v>-6.106226635438361E-14</v>
      </c>
      <c r="G14" s="4"/>
      <c r="H14" s="11"/>
      <c r="I14" s="11"/>
      <c r="J14" s="4"/>
      <c r="L14" s="4"/>
    </row>
    <row r="15" spans="1:12" x14ac:dyDescent="0.2">
      <c r="A15" s="4">
        <v>44642</v>
      </c>
      <c r="B15" s="10">
        <v>84.719324922656</v>
      </c>
      <c r="D15" s="4">
        <v>44642</v>
      </c>
      <c r="E15" s="11">
        <v>0.84719324922592398</v>
      </c>
      <c r="F15" s="11">
        <f t="shared" si="0"/>
        <v>-6.3604677080775218E-13</v>
      </c>
      <c r="G15" s="4"/>
      <c r="H15" s="11"/>
      <c r="I15" s="11"/>
      <c r="J15" s="4"/>
      <c r="L15" s="4"/>
    </row>
    <row r="16" spans="1:12" x14ac:dyDescent="0.2">
      <c r="A16" s="4">
        <v>45007</v>
      </c>
      <c r="B16" s="10">
        <v>81.707618222658994</v>
      </c>
      <c r="D16" s="4">
        <v>45007</v>
      </c>
      <c r="E16" s="11">
        <v>0.81707618222662304</v>
      </c>
      <c r="F16" s="11">
        <f t="shared" si="0"/>
        <v>3.3084646133829665E-14</v>
      </c>
      <c r="G16" s="4"/>
      <c r="H16" s="11"/>
      <c r="I16" s="11"/>
      <c r="J16" s="4"/>
      <c r="L16" s="4"/>
    </row>
    <row r="17" spans="1:13" x14ac:dyDescent="0.2">
      <c r="A17" s="4">
        <v>46834</v>
      </c>
      <c r="B17" s="10">
        <v>67.223180685086007</v>
      </c>
      <c r="D17" s="4">
        <v>46834</v>
      </c>
      <c r="E17" s="11">
        <v>0.67223180685088102</v>
      </c>
      <c r="F17" s="11">
        <f t="shared" si="0"/>
        <v>2.0983215165415459E-14</v>
      </c>
      <c r="G17" s="4"/>
      <c r="H17" s="11"/>
      <c r="I17" s="11"/>
      <c r="J17" s="4"/>
      <c r="L17" s="20"/>
    </row>
    <row r="18" spans="1:13" x14ac:dyDescent="0.2">
      <c r="A18" s="4">
        <v>48660</v>
      </c>
      <c r="B18" s="10">
        <v>55.725022196459001</v>
      </c>
      <c r="D18" s="4">
        <v>48660</v>
      </c>
      <c r="E18" s="11">
        <v>0.55725022196460405</v>
      </c>
      <c r="F18" s="11">
        <f t="shared" si="0"/>
        <v>1.3988810110276972E-14</v>
      </c>
      <c r="G18" s="4"/>
      <c r="H18" s="11"/>
      <c r="I18" s="11"/>
      <c r="L18" s="20"/>
    </row>
    <row r="19" spans="1:13" x14ac:dyDescent="0.2">
      <c r="A19" s="4">
        <v>50486</v>
      </c>
      <c r="B19" s="10">
        <v>46.609894810813003</v>
      </c>
      <c r="D19" s="4">
        <v>50486</v>
      </c>
      <c r="E19" s="11">
        <v>0.46609894810816799</v>
      </c>
      <c r="F19" s="11">
        <f t="shared" si="0"/>
        <v>3.7969627442180354E-14</v>
      </c>
      <c r="G19" s="4"/>
      <c r="H19" s="11"/>
      <c r="I19" s="11"/>
      <c r="L19" s="20"/>
    </row>
    <row r="20" spans="1:13" x14ac:dyDescent="0.2">
      <c r="A20" s="4">
        <v>52313</v>
      </c>
      <c r="B20" s="10">
        <v>39.072969033905999</v>
      </c>
      <c r="D20" s="4">
        <v>52313</v>
      </c>
      <c r="E20" s="11">
        <v>0.39072969033902599</v>
      </c>
      <c r="F20" s="11">
        <f t="shared" si="0"/>
        <v>-3.397282455352979E-14</v>
      </c>
      <c r="G20" s="4"/>
      <c r="H20" s="11"/>
      <c r="I20" s="11"/>
      <c r="L20" s="20"/>
    </row>
    <row r="21" spans="1:13" x14ac:dyDescent="0.2">
      <c r="A21" s="4"/>
      <c r="B21" s="10"/>
      <c r="E21" s="4"/>
      <c r="F21" s="10"/>
      <c r="J21">
        <f>SUM(J24:J25)</f>
        <v>-3118.4751495988003</v>
      </c>
      <c r="L21" s="4">
        <v>41353</v>
      </c>
      <c r="M21" s="20"/>
    </row>
    <row r="22" spans="1:13" x14ac:dyDescent="0.2">
      <c r="M22" s="20"/>
    </row>
    <row r="23" spans="1:13" x14ac:dyDescent="0.2">
      <c r="A23" t="s">
        <v>33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H23" s="18" t="s">
        <v>40</v>
      </c>
      <c r="I23" t="s">
        <v>41</v>
      </c>
      <c r="J23" t="s">
        <v>42</v>
      </c>
      <c r="M23" s="20"/>
    </row>
    <row r="24" spans="1:13" ht="15" x14ac:dyDescent="0.25">
      <c r="A24" t="s">
        <v>32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22">
        <v>-1563.6388889653001</v>
      </c>
      <c r="J24" s="22">
        <v>-1559.7309635793999</v>
      </c>
      <c r="K24" s="11">
        <f t="shared" ref="K24:K29" si="1">J24/I24</f>
        <v>0.99750074942911782</v>
      </c>
      <c r="L24" s="19">
        <f t="shared" ref="L24:L27" si="2">K24^(-365/(D24-$L$21))-1</f>
        <v>4.8962702206791775E-3</v>
      </c>
      <c r="M24" s="20"/>
    </row>
    <row r="25" spans="1:13" ht="15" x14ac:dyDescent="0.25">
      <c r="A25" t="s">
        <v>32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22">
        <v>-1563.6388889653001</v>
      </c>
      <c r="J25" s="22">
        <v>-1558.7441860194001</v>
      </c>
      <c r="K25" s="11">
        <f t="shared" si="1"/>
        <v>0.99686967177623798</v>
      </c>
      <c r="L25" s="19">
        <f t="shared" si="2"/>
        <v>3.1060654865080473E-3</v>
      </c>
      <c r="M25" s="20">
        <f t="shared" ref="M25:M28" si="3">(L25-L24)/(F25-F24)</f>
        <v>-9.8362897481930225E-6</v>
      </c>
    </row>
    <row r="26" spans="1:13" ht="15" x14ac:dyDescent="0.25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22">
        <v>783.33333333339999</v>
      </c>
      <c r="J26" s="22">
        <v>782.71194052689998</v>
      </c>
      <c r="K26" s="11">
        <f t="shared" si="1"/>
        <v>0.99920673258744686</v>
      </c>
      <c r="L26" s="19">
        <f t="shared" si="2"/>
        <v>3.021822243513661E-3</v>
      </c>
      <c r="M26" s="20">
        <f t="shared" si="3"/>
        <v>3.0858330767174446E-7</v>
      </c>
    </row>
    <row r="27" spans="1:13" ht="15" x14ac:dyDescent="0.25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22">
        <v>1708.9566671196999</v>
      </c>
      <c r="J27" s="22">
        <v>1704.6855561939001</v>
      </c>
      <c r="K27" s="11">
        <f t="shared" si="1"/>
        <v>0.99750074942918332</v>
      </c>
      <c r="L27" s="19">
        <f t="shared" si="2"/>
        <v>4.8962702205503916E-3</v>
      </c>
      <c r="M27" s="20">
        <f t="shared" si="3"/>
        <v>2.0598329417986051E-5</v>
      </c>
    </row>
    <row r="28" spans="1:13" ht="15" x14ac:dyDescent="0.25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22">
        <v>1766.3957430676001</v>
      </c>
      <c r="J28" s="22">
        <v>1758.874209582</v>
      </c>
      <c r="K28" s="11">
        <f t="shared" si="1"/>
        <v>0.99574187521957125</v>
      </c>
      <c r="L28" s="19">
        <f>K28^(-365/(D28-$L$21))-1</f>
        <v>5.6183643936540406E-3</v>
      </c>
      <c r="M28" s="20">
        <f t="shared" si="3"/>
        <v>7.9351008033368024E-6</v>
      </c>
    </row>
    <row r="29" spans="1:13" ht="15" x14ac:dyDescent="0.25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22">
        <v>-1131.3380160260999</v>
      </c>
      <c r="J29" s="22">
        <v>-1127.7965567039</v>
      </c>
      <c r="K29" s="11">
        <f t="shared" si="1"/>
        <v>0.99686967177622166</v>
      </c>
      <c r="L29" s="19">
        <f t="shared" ref="L29" si="4">K29^(-365/(D29-$L$21))-1</f>
        <v>3.1060654865242565E-3</v>
      </c>
      <c r="M29" s="20">
        <f>(L29-L28)/(F29-F28)</f>
        <v>-2.7607680298129497E-5</v>
      </c>
    </row>
    <row r="30" spans="1:13" ht="15" x14ac:dyDescent="0.25">
      <c r="C30" s="4"/>
      <c r="D30" s="4"/>
      <c r="F30" s="4"/>
      <c r="H30" s="10"/>
      <c r="I30" s="17"/>
      <c r="J30" s="17">
        <f>SUM(J26:J29)</f>
        <v>3118.4751495989003</v>
      </c>
      <c r="K30" s="11"/>
      <c r="L30" s="19"/>
      <c r="M30" s="20"/>
    </row>
    <row r="31" spans="1:13" ht="15" x14ac:dyDescent="0.25">
      <c r="C31" s="4"/>
      <c r="D31" s="4"/>
      <c r="F31" s="4"/>
      <c r="H31" s="10"/>
      <c r="I31" s="17"/>
      <c r="J31" s="17"/>
      <c r="K31" s="11"/>
      <c r="L31" s="19"/>
      <c r="M31" s="20"/>
    </row>
    <row r="32" spans="1:13" ht="15" x14ac:dyDescent="0.25">
      <c r="C32" s="4"/>
      <c r="D32" s="4"/>
      <c r="F32" s="4"/>
      <c r="H32" s="10"/>
      <c r="I32" s="17">
        <f>(B2/100-B7/100)*B28</f>
        <v>3119.7727518200713</v>
      </c>
      <c r="J32" s="17"/>
      <c r="K32" s="11"/>
      <c r="L32" s="19"/>
      <c r="M32" s="20"/>
    </row>
    <row r="33" spans="3:13" ht="15" x14ac:dyDescent="0.25">
      <c r="C33" s="4"/>
      <c r="D33" s="4"/>
      <c r="F33" s="4"/>
      <c r="H33" s="10"/>
      <c r="I33" s="17"/>
      <c r="J33" s="17"/>
      <c r="K33" s="11"/>
      <c r="L33" s="19"/>
      <c r="M33" s="20"/>
    </row>
    <row r="34" spans="3:13" ht="15" x14ac:dyDescent="0.25">
      <c r="C34" s="4"/>
      <c r="D34" s="4"/>
      <c r="F34" s="4"/>
      <c r="H34" s="10"/>
      <c r="I34" s="17"/>
      <c r="J34" s="17"/>
      <c r="K34" s="11"/>
      <c r="L34" s="19"/>
      <c r="M34" s="20"/>
    </row>
    <row r="35" spans="3:13" ht="15" x14ac:dyDescent="0.25">
      <c r="C35" s="4"/>
      <c r="D35" s="4"/>
      <c r="F35" s="4"/>
      <c r="H35" s="10"/>
      <c r="I35" s="17"/>
      <c r="J35" s="17"/>
      <c r="K35" s="11"/>
      <c r="L35" s="19"/>
      <c r="M35" s="20"/>
    </row>
    <row r="36" spans="3:13" ht="15" x14ac:dyDescent="0.25">
      <c r="C36" s="4"/>
      <c r="D36" s="4"/>
      <c r="F36" s="4"/>
      <c r="H36" s="10"/>
      <c r="I36" s="17"/>
      <c r="J36" s="17"/>
      <c r="K36" s="11"/>
      <c r="L36" s="19"/>
      <c r="M36" s="20"/>
    </row>
    <row r="37" spans="3:13" ht="15" x14ac:dyDescent="0.25">
      <c r="C37" s="4"/>
      <c r="D37" s="4"/>
      <c r="F37" s="4"/>
      <c r="H37" s="10"/>
      <c r="I37" s="17"/>
      <c r="J37" s="17"/>
      <c r="K37" s="11"/>
      <c r="L37" s="19"/>
      <c r="M37" s="20"/>
    </row>
    <row r="38" spans="3:13" ht="15" x14ac:dyDescent="0.25">
      <c r="C38" s="4"/>
      <c r="D38" s="4"/>
      <c r="F38" s="4"/>
      <c r="H38" s="10"/>
      <c r="I38" s="17"/>
      <c r="J38" s="17"/>
      <c r="K38" s="11"/>
      <c r="L38" s="19"/>
      <c r="M38" s="20"/>
    </row>
    <row r="39" spans="3:13" ht="15" x14ac:dyDescent="0.25">
      <c r="C39" s="4"/>
      <c r="D39" s="4"/>
      <c r="F39" s="4"/>
      <c r="H39" s="10"/>
      <c r="I39" s="17"/>
      <c r="J39" s="17"/>
      <c r="K39" s="11"/>
      <c r="L39" s="19"/>
      <c r="M39" s="20"/>
    </row>
    <row r="40" spans="3:13" ht="15" x14ac:dyDescent="0.25">
      <c r="C40" s="4"/>
      <c r="D40" s="4"/>
      <c r="F40" s="4"/>
      <c r="H40" s="10"/>
      <c r="I40" s="17"/>
      <c r="J40" s="17"/>
      <c r="K40" s="11"/>
      <c r="L40" s="19"/>
      <c r="M40" s="20"/>
    </row>
    <row r="41" spans="3:13" ht="15" x14ac:dyDescent="0.25">
      <c r="C41" s="4"/>
      <c r="D41" s="4"/>
      <c r="F41" s="4"/>
      <c r="H41" s="10"/>
      <c r="I41" s="17"/>
      <c r="J41" s="17"/>
      <c r="K41" s="11"/>
      <c r="L41" s="19"/>
      <c r="M41" s="20"/>
    </row>
    <row r="42" spans="3:13" x14ac:dyDescent="0.2">
      <c r="J42" s="18"/>
    </row>
    <row r="43" spans="3:13" x14ac:dyDescent="0.2">
      <c r="H43" s="18"/>
    </row>
    <row r="44" spans="3:13" x14ac:dyDescent="0.2">
      <c r="C44" s="4"/>
      <c r="D44" s="4"/>
      <c r="F44" s="4"/>
    </row>
    <row r="45" spans="3:13" x14ac:dyDescent="0.2">
      <c r="C45" s="4"/>
      <c r="D45" s="4"/>
      <c r="F45" s="4"/>
    </row>
    <row r="46" spans="3:13" x14ac:dyDescent="0.2">
      <c r="C46" s="4"/>
      <c r="D46" s="4"/>
      <c r="F46" s="4"/>
    </row>
    <row r="47" spans="3:13" x14ac:dyDescent="0.2">
      <c r="C47" s="4"/>
      <c r="D47" s="4"/>
      <c r="F47" s="4"/>
    </row>
    <row r="48" spans="3:13" x14ac:dyDescent="0.2">
      <c r="C48" s="4"/>
      <c r="D48" s="4"/>
      <c r="F48" s="4"/>
    </row>
    <row r="49" spans="3:6" x14ac:dyDescent="0.2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45" sqref="A45"/>
    </sheetView>
  </sheetViews>
  <sheetFormatPr defaultRowHeight="12.75" x14ac:dyDescent="0.2"/>
  <cols>
    <col min="1" max="1" width="19" customWidth="1"/>
    <col min="2" max="2" width="17.85546875" bestFit="1" customWidth="1"/>
    <col min="3" max="3" width="17.85546875" customWidth="1"/>
    <col min="4" max="4" width="15.7109375" bestFit="1" customWidth="1"/>
    <col min="5" max="5" width="18.140625" customWidth="1"/>
    <col min="6" max="6" width="13.140625" customWidth="1"/>
    <col min="7" max="7" width="15.7109375" bestFit="1" customWidth="1"/>
    <col min="8" max="8" width="17.42578125" style="19" customWidth="1"/>
    <col min="9" max="9" width="18" style="5" customWidth="1"/>
    <col min="10" max="10" width="15.85546875" customWidth="1"/>
  </cols>
  <sheetData>
    <row r="1" spans="1:9" x14ac:dyDescent="0.2">
      <c r="A1" t="s">
        <v>43</v>
      </c>
      <c r="B1">
        <v>6.5000000000000002E-2</v>
      </c>
      <c r="D1" s="4" t="s">
        <v>62</v>
      </c>
      <c r="E1" s="10">
        <v>99.998374999999996</v>
      </c>
      <c r="G1" s="4">
        <v>41368</v>
      </c>
      <c r="H1" s="19">
        <v>0.99998374999999995</v>
      </c>
      <c r="I1" s="10">
        <f>E1/100-H1</f>
        <v>0</v>
      </c>
    </row>
    <row r="2" spans="1:9" x14ac:dyDescent="0.2">
      <c r="A2" t="s">
        <v>44</v>
      </c>
      <c r="B2">
        <v>100.078125</v>
      </c>
      <c r="D2" s="4" t="s">
        <v>63</v>
      </c>
      <c r="E2" s="10">
        <v>99.825020604543994</v>
      </c>
      <c r="G2" s="4">
        <v>41729</v>
      </c>
      <c r="H2" s="19">
        <v>0.99825020604541104</v>
      </c>
      <c r="I2" s="10">
        <f t="shared" ref="I2:I11" si="0">E2/100-H2</f>
        <v>2.886579864025407E-14</v>
      </c>
    </row>
    <row r="3" spans="1:9" x14ac:dyDescent="0.2">
      <c r="A3" t="s">
        <v>45</v>
      </c>
      <c r="B3">
        <v>100.257813</v>
      </c>
      <c r="D3" s="4" t="s">
        <v>64</v>
      </c>
      <c r="E3" s="10">
        <v>99.489366040422993</v>
      </c>
      <c r="G3" s="4">
        <v>42109</v>
      </c>
      <c r="H3" s="19">
        <v>0.99489366040428695</v>
      </c>
      <c r="I3" s="10">
        <f t="shared" si="0"/>
        <v>-5.7065463465733046E-14</v>
      </c>
    </row>
    <row r="4" spans="1:9" x14ac:dyDescent="0.2">
      <c r="A4" t="s">
        <v>46</v>
      </c>
      <c r="B4">
        <v>102.375</v>
      </c>
      <c r="D4" s="4" t="s">
        <v>65</v>
      </c>
      <c r="E4" s="10">
        <v>99.348751843350996</v>
      </c>
      <c r="G4" s="4">
        <v>42247</v>
      </c>
      <c r="H4" s="19">
        <v>0.99348751843346295</v>
      </c>
      <c r="I4" s="10">
        <f t="shared" si="0"/>
        <v>4.6962433941644122E-14</v>
      </c>
    </row>
    <row r="5" spans="1:9" x14ac:dyDescent="0.2">
      <c r="A5" t="s">
        <v>47</v>
      </c>
      <c r="B5">
        <v>101.75</v>
      </c>
      <c r="D5" s="4" t="s">
        <v>66</v>
      </c>
      <c r="E5" s="10">
        <v>97.771415341388007</v>
      </c>
      <c r="G5" s="4">
        <v>42825</v>
      </c>
      <c r="H5" s="19">
        <v>0.97771415341381895</v>
      </c>
      <c r="I5" s="10">
        <f t="shared" si="0"/>
        <v>6.106226635438361E-14</v>
      </c>
    </row>
    <row r="6" spans="1:9" x14ac:dyDescent="0.2">
      <c r="A6" t="s">
        <v>48</v>
      </c>
      <c r="B6">
        <v>110.296875</v>
      </c>
      <c r="D6" s="4" t="s">
        <v>67</v>
      </c>
      <c r="E6" s="10">
        <v>94.415583194966004</v>
      </c>
      <c r="G6" s="4">
        <v>43511</v>
      </c>
      <c r="H6" s="19">
        <v>0.94415583194959796</v>
      </c>
      <c r="I6" s="10">
        <f t="shared" si="0"/>
        <v>6.2061467076546251E-14</v>
      </c>
    </row>
    <row r="7" spans="1:9" x14ac:dyDescent="0.2">
      <c r="A7" t="s">
        <v>49</v>
      </c>
      <c r="B7">
        <v>102.859375</v>
      </c>
      <c r="D7" s="4" t="s">
        <v>68</v>
      </c>
      <c r="E7" s="10">
        <v>94.027098746248996</v>
      </c>
      <c r="G7" s="4">
        <v>43556</v>
      </c>
      <c r="H7" s="19">
        <v>0.94027098746247495</v>
      </c>
      <c r="I7" s="10">
        <f t="shared" si="0"/>
        <v>1.4988010832439613E-14</v>
      </c>
    </row>
    <row r="8" spans="1:9" x14ac:dyDescent="0.2">
      <c r="A8" t="s">
        <v>50</v>
      </c>
      <c r="B8">
        <v>116.203125</v>
      </c>
      <c r="D8" s="4" t="s">
        <v>69</v>
      </c>
      <c r="E8" s="10">
        <v>91.914726149455007</v>
      </c>
      <c r="G8" s="4">
        <v>43879</v>
      </c>
      <c r="H8" s="19">
        <v>0.91914726149460102</v>
      </c>
      <c r="I8" s="10">
        <f t="shared" si="0"/>
        <v>-5.0959236830294685E-14</v>
      </c>
    </row>
    <row r="9" spans="1:9" x14ac:dyDescent="0.2">
      <c r="A9" t="s">
        <v>51</v>
      </c>
      <c r="B9">
        <v>102.9375</v>
      </c>
      <c r="D9" s="4" t="s">
        <v>70</v>
      </c>
      <c r="E9" s="10">
        <v>86.452914276943005</v>
      </c>
      <c r="G9" s="4">
        <v>44515</v>
      </c>
      <c r="H9" s="19">
        <v>0.86452914276941395</v>
      </c>
      <c r="I9" s="10">
        <f t="shared" si="0"/>
        <v>1.609823385706477E-14</v>
      </c>
    </row>
    <row r="10" spans="1:9" x14ac:dyDescent="0.2">
      <c r="A10" t="s">
        <v>52</v>
      </c>
      <c r="B10">
        <v>102.578125</v>
      </c>
      <c r="D10" s="4" t="s">
        <v>71</v>
      </c>
      <c r="E10" s="10">
        <v>85.658166731351997</v>
      </c>
      <c r="G10" s="4">
        <v>44607</v>
      </c>
      <c r="H10" s="19">
        <v>0.85658166731354801</v>
      </c>
      <c r="I10" s="10">
        <f t="shared" si="0"/>
        <v>-2.808864252301646E-14</v>
      </c>
    </row>
    <row r="11" spans="1:9" x14ac:dyDescent="0.2">
      <c r="A11" t="s">
        <v>53</v>
      </c>
      <c r="B11">
        <v>101.171875</v>
      </c>
      <c r="D11" s="4" t="s">
        <v>72</v>
      </c>
      <c r="E11" s="10">
        <v>38.318232624048001</v>
      </c>
      <c r="G11" s="4">
        <v>51914</v>
      </c>
      <c r="H11" s="19">
        <v>0.38318232624800103</v>
      </c>
      <c r="I11" s="10">
        <f t="shared" si="0"/>
        <v>-7.5210393468694292E-12</v>
      </c>
    </row>
    <row r="13" spans="1:9" x14ac:dyDescent="0.2">
      <c r="A13" s="4"/>
    </row>
    <row r="14" spans="1:9" x14ac:dyDescent="0.2">
      <c r="A14" s="4"/>
    </row>
    <row r="15" spans="1:9" x14ac:dyDescent="0.2">
      <c r="A15" s="4"/>
      <c r="F15" s="12"/>
    </row>
    <row r="17" spans="4:9" x14ac:dyDescent="0.2">
      <c r="D17" s="4"/>
      <c r="F17" s="4"/>
    </row>
    <row r="18" spans="4:9" x14ac:dyDescent="0.2">
      <c r="F18" s="4"/>
      <c r="I18" s="11"/>
    </row>
    <row r="19" spans="4:9" x14ac:dyDescent="0.2">
      <c r="D19" s="4"/>
      <c r="F19" s="4"/>
      <c r="I19" s="11"/>
    </row>
    <row r="20" spans="4:9" x14ac:dyDescent="0.2">
      <c r="D20" s="4"/>
      <c r="F20" s="4"/>
      <c r="I20" s="11"/>
    </row>
    <row r="21" spans="4:9" x14ac:dyDescent="0.2">
      <c r="D21" s="4"/>
      <c r="F21" s="4"/>
      <c r="I21" s="11"/>
    </row>
    <row r="22" spans="4:9" x14ac:dyDescent="0.2">
      <c r="D22" s="4"/>
      <c r="F22" s="4"/>
      <c r="I22" s="11"/>
    </row>
    <row r="23" spans="4:9" x14ac:dyDescent="0.2">
      <c r="D23" s="4"/>
      <c r="F23" s="4"/>
    </row>
    <row r="29" spans="4:9" x14ac:dyDescent="0.2">
      <c r="F29" s="4"/>
      <c r="I29" s="11"/>
    </row>
    <row r="30" spans="4:9" x14ac:dyDescent="0.2">
      <c r="D30" s="4"/>
      <c r="F30" s="4"/>
      <c r="I30" s="11"/>
    </row>
    <row r="31" spans="4:9" x14ac:dyDescent="0.2">
      <c r="D31" s="4"/>
      <c r="F31" s="4"/>
      <c r="I31" s="11"/>
    </row>
    <row r="32" spans="4:9" x14ac:dyDescent="0.2">
      <c r="D32" s="4"/>
      <c r="F32" s="4"/>
      <c r="I32" s="11"/>
    </row>
    <row r="33" spans="4:10" x14ac:dyDescent="0.2">
      <c r="D33" s="4"/>
      <c r="F33" s="4"/>
      <c r="I33" s="11"/>
    </row>
    <row r="34" spans="4:10" x14ac:dyDescent="0.2">
      <c r="D34" s="4"/>
      <c r="F34" s="4"/>
      <c r="I34" s="11"/>
    </row>
    <row r="35" spans="4:10" x14ac:dyDescent="0.2">
      <c r="D35" s="4"/>
      <c r="F35" s="4"/>
      <c r="I35" s="11"/>
    </row>
    <row r="36" spans="4:10" x14ac:dyDescent="0.2">
      <c r="D36" s="4"/>
      <c r="F36" s="4"/>
      <c r="I36" s="11"/>
    </row>
    <row r="37" spans="4:10" x14ac:dyDescent="0.2">
      <c r="F37" s="4"/>
      <c r="I37" s="11"/>
    </row>
    <row r="39" spans="4:10" x14ac:dyDescent="0.2">
      <c r="J3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6" sqref="G6"/>
    </sheetView>
  </sheetViews>
  <sheetFormatPr defaultRowHeight="12.75" x14ac:dyDescent="0.2"/>
  <cols>
    <col min="1" max="1" width="10.140625" bestFit="1" customWidth="1"/>
    <col min="2" max="2" width="12" bestFit="1" customWidth="1"/>
    <col min="5" max="5" width="12" bestFit="1" customWidth="1"/>
    <col min="7" max="7" width="15.28515625" bestFit="1" customWidth="1"/>
  </cols>
  <sheetData>
    <row r="1" spans="1:7" x14ac:dyDescent="0.2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 x14ac:dyDescent="0.2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 x14ac:dyDescent="0.2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 x14ac:dyDescent="0.2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 x14ac:dyDescent="0.2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 x14ac:dyDescent="0.2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 x14ac:dyDescent="0.2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 x14ac:dyDescent="0.2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 x14ac:dyDescent="0.2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 x14ac:dyDescent="0.2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 x14ac:dyDescent="0.2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I13" sqref="I13"/>
    </sheetView>
  </sheetViews>
  <sheetFormatPr defaultRowHeight="12.75" x14ac:dyDescent="0.2"/>
  <cols>
    <col min="1" max="1" width="16.85546875" bestFit="1" customWidth="1"/>
    <col min="2" max="2" width="10.5703125" customWidth="1"/>
    <col min="5" max="5" width="12.5703125" bestFit="1" customWidth="1"/>
    <col min="6" max="6" width="13.140625" bestFit="1" customWidth="1"/>
    <col min="7" max="7" width="14.7109375" bestFit="1" customWidth="1"/>
    <col min="9" max="9" width="15.7109375" bestFit="1" customWidth="1"/>
  </cols>
  <sheetData>
    <row r="1" spans="1:13" x14ac:dyDescent="0.2">
      <c r="D1" s="4">
        <v>41361</v>
      </c>
      <c r="E1">
        <v>1</v>
      </c>
      <c r="F1" s="18">
        <f>LN(E1)</f>
        <v>0</v>
      </c>
      <c r="I1" s="38">
        <v>1000000</v>
      </c>
      <c r="J1" s="38">
        <v>999988.35679138696</v>
      </c>
    </row>
    <row r="2" spans="1:13" x14ac:dyDescent="0.2">
      <c r="D2" s="4">
        <v>41366</v>
      </c>
      <c r="E2">
        <v>0.99999068542226699</v>
      </c>
      <c r="F2" s="18">
        <f>F1+(F3-F1)/(D3-D1)*(D2-D1)</f>
        <v>-9.7027303271602111E-6</v>
      </c>
      <c r="I2">
        <v>1.940547948729</v>
      </c>
      <c r="J2">
        <v>1.940525354524</v>
      </c>
      <c r="K2" s="19">
        <f>J2/I2</f>
        <v>0.99998835679117604</v>
      </c>
    </row>
    <row r="3" spans="1:13" x14ac:dyDescent="0.2">
      <c r="A3" t="s">
        <v>73</v>
      </c>
      <c r="B3">
        <v>7.0830000000000004E-2</v>
      </c>
      <c r="D3" s="4">
        <v>41367</v>
      </c>
      <c r="E3">
        <v>0.99998835679139009</v>
      </c>
      <c r="F3" s="18">
        <f>LN(E3)</f>
        <v>-1.1643276392592253E-5</v>
      </c>
      <c r="G3" s="11">
        <f>1/(1+1/365*B3/100)*E2</f>
        <v>0.99998874489616285</v>
      </c>
      <c r="J3" s="4">
        <v>41366</v>
      </c>
      <c r="K3" s="4">
        <v>41367</v>
      </c>
      <c r="L3">
        <v>1</v>
      </c>
      <c r="M3" s="4">
        <v>41367</v>
      </c>
    </row>
    <row r="4" spans="1:13" x14ac:dyDescent="0.2">
      <c r="A4" t="s">
        <v>74</v>
      </c>
      <c r="B4">
        <v>0.15817000000000001</v>
      </c>
      <c r="D4" s="4">
        <v>41373</v>
      </c>
      <c r="E4">
        <v>0.99995996455858005</v>
      </c>
      <c r="J4" s="4">
        <v>41366</v>
      </c>
      <c r="K4" s="4">
        <v>41373</v>
      </c>
      <c r="L4">
        <v>7</v>
      </c>
      <c r="M4" s="4">
        <v>41373</v>
      </c>
    </row>
    <row r="5" spans="1:13" x14ac:dyDescent="0.2">
      <c r="A5" t="s">
        <v>75</v>
      </c>
      <c r="B5">
        <v>0.20530999999999999</v>
      </c>
      <c r="D5" s="4">
        <v>41396</v>
      </c>
      <c r="E5">
        <v>0.99982157947965011</v>
      </c>
      <c r="J5" s="4">
        <v>41366</v>
      </c>
      <c r="K5" s="4">
        <v>41396</v>
      </c>
      <c r="L5">
        <v>30</v>
      </c>
      <c r="M5" s="4">
        <v>41396</v>
      </c>
    </row>
    <row r="6" spans="1:13" x14ac:dyDescent="0.2">
      <c r="A6" t="s">
        <v>76</v>
      </c>
      <c r="B6">
        <v>0.25178</v>
      </c>
      <c r="D6" s="4">
        <v>41428</v>
      </c>
      <c r="E6">
        <v>0.99956280320167001</v>
      </c>
      <c r="J6" s="4">
        <v>41366</v>
      </c>
      <c r="K6" s="4">
        <v>41428</v>
      </c>
      <c r="L6">
        <v>62</v>
      </c>
      <c r="M6" s="4">
        <v>41428</v>
      </c>
    </row>
    <row r="7" spans="1:13" x14ac:dyDescent="0.2">
      <c r="A7" t="s">
        <v>77</v>
      </c>
      <c r="B7">
        <v>0.28892000000000001</v>
      </c>
      <c r="D7" s="4">
        <v>41457</v>
      </c>
      <c r="E7">
        <v>0.99927050169389009</v>
      </c>
      <c r="J7" s="4">
        <v>41366</v>
      </c>
      <c r="K7" s="4">
        <v>41457</v>
      </c>
      <c r="L7">
        <v>91</v>
      </c>
      <c r="M7" s="4">
        <v>41457</v>
      </c>
    </row>
    <row r="8" spans="1:13" x14ac:dyDescent="0.2">
      <c r="A8" t="s">
        <v>78</v>
      </c>
      <c r="B8">
        <v>0.44768999999999998</v>
      </c>
      <c r="D8" s="4">
        <v>41549</v>
      </c>
      <c r="E8">
        <v>0.99775076317518996</v>
      </c>
      <c r="J8" s="4">
        <v>41366</v>
      </c>
      <c r="K8" s="4">
        <v>41549</v>
      </c>
      <c r="L8">
        <v>183</v>
      </c>
      <c r="M8" s="4">
        <v>41549</v>
      </c>
    </row>
    <row r="9" spans="1:13" x14ac:dyDescent="0.2">
      <c r="A9" t="s">
        <v>79</v>
      </c>
      <c r="B9">
        <v>0.59053999999999995</v>
      </c>
      <c r="D9" s="4">
        <v>41641</v>
      </c>
      <c r="E9">
        <v>0.99556077467386006</v>
      </c>
      <c r="J9" s="4">
        <v>41366</v>
      </c>
      <c r="K9" s="4">
        <v>41641</v>
      </c>
      <c r="L9">
        <v>275</v>
      </c>
      <c r="M9" s="4">
        <v>41641</v>
      </c>
    </row>
    <row r="10" spans="1:13" x14ac:dyDescent="0.2">
      <c r="A10" t="s">
        <v>80</v>
      </c>
      <c r="B10">
        <v>0.45</v>
      </c>
      <c r="D10" s="4">
        <v>41731</v>
      </c>
      <c r="E10">
        <v>0.99550545698047999</v>
      </c>
    </row>
    <row r="11" spans="1:13" x14ac:dyDescent="0.2">
      <c r="A11" t="s">
        <v>81</v>
      </c>
      <c r="B11">
        <v>0.48499999999999999</v>
      </c>
      <c r="D11" s="4">
        <v>42096</v>
      </c>
      <c r="E11">
        <v>0.99034720592929004</v>
      </c>
    </row>
    <row r="12" spans="1:13" x14ac:dyDescent="0.2">
      <c r="A12" t="s">
        <v>82</v>
      </c>
      <c r="B12">
        <v>0.57999999999999996</v>
      </c>
      <c r="D12" s="4">
        <v>42464</v>
      </c>
      <c r="E12">
        <v>0.98270068573583003</v>
      </c>
    </row>
    <row r="13" spans="1:13" x14ac:dyDescent="0.2">
      <c r="A13" t="s">
        <v>83</v>
      </c>
      <c r="B13">
        <v>0.72</v>
      </c>
      <c r="D13" s="4">
        <v>42828</v>
      </c>
      <c r="E13">
        <v>0.97153156439035004</v>
      </c>
      <c r="I13" s="19">
        <f>1000000*(B3/100/365)</f>
        <v>1.9405479452054797</v>
      </c>
    </row>
    <row r="14" spans="1:13" x14ac:dyDescent="0.2">
      <c r="A14" t="s">
        <v>84</v>
      </c>
      <c r="B14">
        <v>0.90500000000000003</v>
      </c>
      <c r="D14" s="4">
        <v>43192</v>
      </c>
      <c r="E14">
        <v>0.95555940268748008</v>
      </c>
    </row>
    <row r="15" spans="1:13" x14ac:dyDescent="0.2">
      <c r="A15" t="s">
        <v>85</v>
      </c>
      <c r="B15">
        <v>1.3149999999999999</v>
      </c>
      <c r="D15" s="4">
        <v>43923</v>
      </c>
      <c r="E15">
        <v>0.91100251206207006</v>
      </c>
    </row>
    <row r="16" spans="1:13" x14ac:dyDescent="0.2">
      <c r="A16" t="s">
        <v>86</v>
      </c>
      <c r="B16">
        <v>1.835</v>
      </c>
      <c r="D16" s="4">
        <v>45019</v>
      </c>
      <c r="E16">
        <v>0.82831104472345007</v>
      </c>
    </row>
    <row r="17" spans="1:5" x14ac:dyDescent="0.2">
      <c r="A17" t="s">
        <v>87</v>
      </c>
      <c r="B17">
        <v>2.0950000000000002</v>
      </c>
      <c r="D17" s="4">
        <v>45749</v>
      </c>
      <c r="E17">
        <v>0.7707998309184001</v>
      </c>
    </row>
    <row r="18" spans="1:5" x14ac:dyDescent="0.2">
      <c r="A18" t="s">
        <v>88</v>
      </c>
      <c r="B18">
        <v>2.3849999999999998</v>
      </c>
      <c r="D18" s="4">
        <v>46847</v>
      </c>
      <c r="E18">
        <v>0.68729545917257995</v>
      </c>
    </row>
    <row r="19" spans="1:5" x14ac:dyDescent="0.2">
      <c r="A19" t="s">
        <v>89</v>
      </c>
      <c r="B19">
        <v>2.6949999999999998</v>
      </c>
      <c r="D19" s="4">
        <v>48673</v>
      </c>
      <c r="E19">
        <v>0.56347458538136008</v>
      </c>
    </row>
    <row r="20" spans="1:5" x14ac:dyDescent="0.2">
      <c r="A20" t="s">
        <v>90</v>
      </c>
      <c r="B20">
        <v>2.915</v>
      </c>
      <c r="D20" s="4">
        <v>52323</v>
      </c>
      <c r="E20">
        <v>0.39143338480904999</v>
      </c>
    </row>
    <row r="23" spans="1:5" x14ac:dyDescent="0.2">
      <c r="D23" s="4">
        <v>41367</v>
      </c>
      <c r="E23">
        <v>100.000033124886</v>
      </c>
    </row>
    <row r="24" spans="1:5" x14ac:dyDescent="0.2">
      <c r="D24" s="4">
        <v>41373</v>
      </c>
      <c r="E24">
        <v>99.997193867606995</v>
      </c>
    </row>
    <row r="25" spans="1:5" x14ac:dyDescent="0.2">
      <c r="D25" s="4">
        <v>41396</v>
      </c>
      <c r="E25">
        <v>99.983355194002996</v>
      </c>
    </row>
    <row r="26" spans="1:5" x14ac:dyDescent="0.2">
      <c r="D26" s="4">
        <v>41428</v>
      </c>
      <c r="E26">
        <v>99.957477256331003</v>
      </c>
    </row>
    <row r="27" spans="1:5" x14ac:dyDescent="0.2">
      <c r="D27" s="4">
        <v>41457</v>
      </c>
      <c r="E27">
        <v>99.928246755534005</v>
      </c>
    </row>
    <row r="28" spans="1:5" x14ac:dyDescent="0.2">
      <c r="D28" s="4">
        <v>41549</v>
      </c>
      <c r="E28">
        <v>99.776271083837997</v>
      </c>
    </row>
    <row r="29" spans="1:5" x14ac:dyDescent="0.2">
      <c r="D29" s="4">
        <v>41641</v>
      </c>
      <c r="E29">
        <v>99.557269611283004</v>
      </c>
    </row>
    <row r="30" spans="1:5" x14ac:dyDescent="0.2">
      <c r="D30" s="4">
        <v>41731</v>
      </c>
      <c r="E30">
        <v>99.551737775703998</v>
      </c>
    </row>
    <row r="31" spans="1:5" x14ac:dyDescent="0.2">
      <c r="D31" s="4">
        <v>42096</v>
      </c>
      <c r="E31">
        <v>99.035883703690004</v>
      </c>
    </row>
    <row r="32" spans="1:5" x14ac:dyDescent="0.2">
      <c r="D32" s="4">
        <v>42464</v>
      </c>
      <c r="E32">
        <v>98.271149174507997</v>
      </c>
    </row>
    <row r="33" spans="4:5" x14ac:dyDescent="0.2">
      <c r="D33" s="4">
        <v>42828</v>
      </c>
      <c r="E33">
        <v>97.154266344435996</v>
      </c>
    </row>
    <row r="34" spans="4:5" x14ac:dyDescent="0.2">
      <c r="D34" s="4">
        <v>43192</v>
      </c>
      <c r="E34">
        <v>95.557013655421002</v>
      </c>
    </row>
    <row r="35" spans="4:5" x14ac:dyDescent="0.2">
      <c r="D35" s="4">
        <v>43923</v>
      </c>
      <c r="E35">
        <v>91.097871356517004</v>
      </c>
    </row>
    <row r="36" spans="4:5" x14ac:dyDescent="0.2">
      <c r="D36" s="4">
        <v>45019</v>
      </c>
      <c r="E36">
        <v>82.815336348301997</v>
      </c>
    </row>
    <row r="37" spans="4:5" x14ac:dyDescent="0.2">
      <c r="D37" s="4">
        <v>45749</v>
      </c>
      <c r="E37">
        <v>77.059650102053993</v>
      </c>
    </row>
    <row r="38" spans="4:5" x14ac:dyDescent="0.2">
      <c r="D38" s="4">
        <v>46847</v>
      </c>
      <c r="E38">
        <v>68.699120960604006</v>
      </c>
    </row>
    <row r="39" spans="4:5" x14ac:dyDescent="0.2">
      <c r="D39" s="4">
        <v>48673</v>
      </c>
      <c r="E39">
        <v>56.293937777121002</v>
      </c>
    </row>
    <row r="40" spans="4:5" x14ac:dyDescent="0.2">
      <c r="D40" s="4">
        <v>52323</v>
      </c>
      <c r="E40">
        <v>39.048347390521002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</vt:lpstr>
      <vt:lpstr>EUR</vt:lpstr>
      <vt:lpstr>03042013</vt:lpstr>
      <vt:lpstr>03122013</vt:lpstr>
      <vt:lpstr>Bond Linear RT</vt:lpstr>
      <vt:lpstr>Bond Linear Spot</vt:lpstr>
      <vt:lpstr>SG Swap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2013-03-28T08:33:40Z</dcterms:modified>
</cp:coreProperties>
</file>