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edelemam/Documents/MosesLab/IDRdesign2/"/>
    </mc:Choice>
  </mc:AlternateContent>
  <xr:revisionPtr revIDLastSave="0" documentId="13_ncr:40009_{ABB17526-2BE1-E74F-9150-B18D09E9110A}" xr6:coauthVersionLast="47" xr6:coauthVersionMax="47" xr10:uidLastSave="{00000000-0000-0000-0000-000000000000}"/>
  <bookViews>
    <workbookView xWindow="2680" yWindow="1140" windowWidth="28040" windowHeight="17440" activeTab="2"/>
  </bookViews>
  <sheets>
    <sheet name="algo" sheetId="1" r:id="rId1"/>
    <sheet name="mitofates" sheetId="3" r:id="rId2"/>
    <sheet name="solubility" sheetId="4" r:id="rId3"/>
    <sheet name="mean dist" sheetId="2" r:id="rId4"/>
    <sheet name="align" sheetId="5" r:id="rId5"/>
    <sheet name="align62" sheetId="6" r:id="rId6"/>
    <sheet name="align62%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C24" i="4"/>
  <c r="D23" i="4"/>
  <c r="D22" i="4"/>
  <c r="I24" i="7"/>
  <c r="I23" i="7"/>
  <c r="H24" i="7"/>
  <c r="G24" i="7"/>
  <c r="F24" i="7"/>
  <c r="D24" i="7"/>
  <c r="H23" i="7"/>
  <c r="G23" i="7"/>
  <c r="F23" i="7"/>
  <c r="I22" i="7"/>
  <c r="I4" i="7"/>
  <c r="I3" i="7"/>
  <c r="I2" i="7"/>
  <c r="H22" i="7"/>
  <c r="G22" i="7"/>
  <c r="F2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F15" i="7"/>
  <c r="F14" i="7"/>
  <c r="F13" i="7"/>
  <c r="F12" i="7"/>
  <c r="F11" i="7"/>
  <c r="F10" i="7"/>
  <c r="F4" i="7"/>
  <c r="F2" i="7"/>
  <c r="F7" i="7"/>
  <c r="F8" i="7"/>
  <c r="F9" i="7"/>
  <c r="F16" i="7"/>
  <c r="F17" i="7"/>
  <c r="F18" i="7"/>
  <c r="F19" i="7"/>
  <c r="F20" i="7"/>
  <c r="F21" i="7"/>
  <c r="F3" i="7"/>
  <c r="F5" i="7"/>
  <c r="F6" i="7"/>
  <c r="E23" i="7"/>
  <c r="E24" i="7" s="1"/>
  <c r="D23" i="7"/>
  <c r="C23" i="7"/>
  <c r="C24" i="7" s="1"/>
  <c r="B23" i="7"/>
  <c r="B24" i="7" s="1"/>
  <c r="E22" i="7"/>
  <c r="D22" i="7"/>
  <c r="C22" i="7"/>
  <c r="E23" i="6"/>
  <c r="E24" i="6" s="1"/>
  <c r="D23" i="6"/>
  <c r="D24" i="6" s="1"/>
  <c r="C23" i="6"/>
  <c r="C24" i="6" s="1"/>
  <c r="B23" i="6"/>
  <c r="B24" i="6" s="1"/>
  <c r="E22" i="6"/>
  <c r="D22" i="6"/>
  <c r="C22" i="6"/>
  <c r="B22" i="6"/>
  <c r="E24" i="5"/>
  <c r="D24" i="5"/>
  <c r="E23" i="5"/>
  <c r="E22" i="5"/>
  <c r="D23" i="5"/>
  <c r="D22" i="5"/>
  <c r="C23" i="5"/>
  <c r="C24" i="5" s="1"/>
  <c r="B23" i="5"/>
  <c r="B24" i="5" s="1"/>
  <c r="C22" i="5"/>
  <c r="B22" i="5"/>
  <c r="B24" i="4"/>
  <c r="C24" i="2"/>
  <c r="B24" i="2"/>
  <c r="C23" i="2"/>
  <c r="B23" i="2"/>
  <c r="C22" i="2"/>
  <c r="B22" i="2"/>
  <c r="C23" i="4"/>
  <c r="B23" i="4"/>
  <c r="C22" i="4"/>
  <c r="B22" i="4"/>
  <c r="D24" i="2"/>
  <c r="D23" i="2"/>
  <c r="D22" i="2"/>
  <c r="B22" i="7" l="1"/>
</calcChain>
</file>

<file path=xl/sharedStrings.xml><?xml version="1.0" encoding="utf-8"?>
<sst xmlns="http://schemas.openxmlformats.org/spreadsheetml/2006/main" count="83" uniqueCount="19">
  <si>
    <t>Iterations</t>
  </si>
  <si>
    <t>Distance</t>
  </si>
  <si>
    <t>random</t>
  </si>
  <si>
    <t>deisgned</t>
  </si>
  <si>
    <t>homologoues</t>
  </si>
  <si>
    <t>mean</t>
  </si>
  <si>
    <t>std dev</t>
  </si>
  <si>
    <t>std error</t>
  </si>
  <si>
    <t>Random</t>
  </si>
  <si>
    <t>Designed</t>
  </si>
  <si>
    <t>No</t>
  </si>
  <si>
    <t>Yes</t>
  </si>
  <si>
    <t>std err</t>
  </si>
  <si>
    <t>hom-same-length</t>
  </si>
  <si>
    <t>random%</t>
  </si>
  <si>
    <t>designed%</t>
  </si>
  <si>
    <t>homolg%</t>
  </si>
  <si>
    <t>hom-same-len%</t>
  </si>
  <si>
    <t>Homolog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</si>
</sst>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.5"/>
      <color rgb="FF201F1E"/>
      <name val="Arial"/>
      <family val="2"/>
    </font>
    <font>
      <sz val="12"/>
      <color rgb="FF201F1E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Greedy</a:t>
            </a:r>
            <a:r>
              <a:rPr lang="en-US" baseline="0"/>
              <a:t> algorithm distance minimization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78492710744397E-2"/>
          <c:y val="0.17747877974852014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algo!$B$1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algo!$A$2:$A$26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algo!$B$2:$B$26</c:f>
              <c:numCache>
                <c:formatCode>General</c:formatCode>
                <c:ptCount val="25"/>
                <c:pt idx="0">
                  <c:v>2.90854451095126</c:v>
                </c:pt>
                <c:pt idx="1">
                  <c:v>2.5143184536143699</c:v>
                </c:pt>
                <c:pt idx="2">
                  <c:v>2.2344786413978501</c:v>
                </c:pt>
                <c:pt idx="3">
                  <c:v>2.0146841909520399</c:v>
                </c:pt>
                <c:pt idx="4">
                  <c:v>1.7811553070775801</c:v>
                </c:pt>
                <c:pt idx="5">
                  <c:v>1.62118982714286</c:v>
                </c:pt>
                <c:pt idx="6">
                  <c:v>1.4848571094266001</c:v>
                </c:pt>
                <c:pt idx="7">
                  <c:v>1.3445418322793801</c:v>
                </c:pt>
                <c:pt idx="8">
                  <c:v>1.2396765330772901</c:v>
                </c:pt>
                <c:pt idx="9">
                  <c:v>1.0087556893038501</c:v>
                </c:pt>
                <c:pt idx="10">
                  <c:v>0.86432459004683104</c:v>
                </c:pt>
                <c:pt idx="11">
                  <c:v>0.71467618150430501</c:v>
                </c:pt>
                <c:pt idx="12">
                  <c:v>0.60753289281019895</c:v>
                </c:pt>
                <c:pt idx="13">
                  <c:v>0.49611627490863203</c:v>
                </c:pt>
                <c:pt idx="14">
                  <c:v>0.39514949593137999</c:v>
                </c:pt>
                <c:pt idx="15">
                  <c:v>0.34744017292459201</c:v>
                </c:pt>
                <c:pt idx="16">
                  <c:v>0.33188417617809801</c:v>
                </c:pt>
                <c:pt idx="17">
                  <c:v>0.32655996888811201</c:v>
                </c:pt>
                <c:pt idx="18">
                  <c:v>0.32275779999932702</c:v>
                </c:pt>
                <c:pt idx="19">
                  <c:v>0.31974709336513102</c:v>
                </c:pt>
                <c:pt idx="20">
                  <c:v>0.31749420382631699</c:v>
                </c:pt>
                <c:pt idx="21">
                  <c:v>0.29634490816653702</c:v>
                </c:pt>
                <c:pt idx="22">
                  <c:v>0.28780006337783798</c:v>
                </c:pt>
                <c:pt idx="23">
                  <c:v>0.280466098592212</c:v>
                </c:pt>
                <c:pt idx="24">
                  <c:v>0.280466098592212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C-C947-BC7A-B0BC6751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84208"/>
        <c:axId val="2126984527"/>
      </c:lineChart>
      <c:catAx>
        <c:axId val="18618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84527"/>
        <c:crosses val="autoZero"/>
        <c:auto val="1"/>
        <c:lblAlgn val="ctr"/>
        <c:lblOffset val="100"/>
        <c:noMultiLvlLbl val="0"/>
      </c:catAx>
      <c:valAx>
        <c:axId val="2126984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target sequence</a:t>
                </a:r>
              </a:p>
            </c:rich>
          </c:tx>
          <c:layout>
            <c:manualLayout>
              <c:xMode val="edge"/>
              <c:yMode val="edge"/>
              <c:x val="1.3435774299517613E-2"/>
              <c:y val="0.39198920451883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Mitochondrial</a:t>
            </a:r>
            <a:r>
              <a:rPr lang="en-US" baseline="0"/>
              <a:t> Targeting Signal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mitofates!$E$1:$F$1</c:f>
              <c:strCache>
                <c:ptCount val="2"/>
                <c:pt idx="0">
                  <c:v>Random</c:v>
                </c:pt>
                <c:pt idx="1">
                  <c:v>Designed</c:v>
                </c:pt>
              </c:strCache>
            </c:strRef>
          </c:cat>
          <c:val>
            <c:numRef>
              <c:f>mitofates!$E$2:$F$2</c:f>
              <c:numCache>
                <c:formatCode>0%</c:formatCode>
                <c:ptCount val="2"/>
                <c:pt idx="0">
                  <c:v>0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D-0B4A-954F-5DF9FB18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033327"/>
        <c:axId val="235777744"/>
      </c:barChart>
      <c:catAx>
        <c:axId val="191003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77744"/>
        <c:crosses val="autoZero"/>
        <c:auto val="1"/>
        <c:lblAlgn val="ctr"/>
        <c:lblOffset val="100"/>
        <c:noMultiLvlLbl val="0"/>
      </c:catAx>
      <c:valAx>
        <c:axId val="2357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solubility!$A$22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37-7B43-9551-25B47514ECC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37-7B43-9551-25B47514ECCF}"/>
              </c:ext>
            </c:extLst>
          </c:dPt>
          <c:errBars>
            <c:errBarType val="both"/>
            <c:errValType val="cust"/>
            <c:noEndCap val="0"/>
            <c:plus>
              <c:numRef>
                <c:f>solubility!$B$24:$C$24</c:f>
                <c:numCache>
                  <c:formatCode>General</c:formatCode>
                  <c:ptCount val="2"/>
                  <c:pt idx="0">
                    <c:v>0.23477302000241138</c:v>
                  </c:pt>
                  <c:pt idx="1">
                    <c:v>6.7606738219141718E-2</c:v>
                  </c:pt>
                </c:numCache>
              </c:numRef>
            </c:plus>
            <c:minus>
              <c:numRef>
                <c:f>solubility!$B$24:$C$24</c:f>
                <c:numCache>
                  <c:formatCode>General</c:formatCode>
                  <c:ptCount val="2"/>
                  <c:pt idx="0">
                    <c:v>0.23477302000241138</c:v>
                  </c:pt>
                  <c:pt idx="1">
                    <c:v>6.7606738219141718E-2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Random</c:v>
              </c:pt>
              <c:pt idx="1">
                <c:v>Designed</c:v>
              </c:pt>
            </c:strLit>
          </c:cat>
          <c:val>
            <c:numRef>
              <c:f>solubility!$B$22:$C$22</c:f>
              <c:numCache>
                <c:formatCode>General</c:formatCode>
                <c:ptCount val="2"/>
                <c:pt idx="0">
                  <c:v>0.55044999999999999</c:v>
                </c:pt>
                <c:pt idx="1">
                  <c:v>1.5435000000000001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7-7B43-9551-25B47514E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849983"/>
        <c:axId val="1920851631"/>
      </c:barChart>
      <c:catAx>
        <c:axId val="19208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51631"/>
        <c:crosses val="autoZero"/>
        <c:auto val="1"/>
        <c:lblAlgn val="ctr"/>
        <c:lblOffset val="100"/>
        <c:noMultiLvlLbl val="0"/>
      </c:catAx>
      <c:valAx>
        <c:axId val="19208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solubility!$B$24:$D$24</c:f>
                <c:numCache>
                  <c:formatCode>General</c:formatCode>
                  <c:ptCount val="3"/>
                  <c:pt idx="0">
                    <c:v>0.23477302000241138</c:v>
                  </c:pt>
                  <c:pt idx="1">
                    <c:v>6.7606738219141718E-2</c:v>
                  </c:pt>
                  <c:pt idx="2">
                    <c:v>4.8787637409633579E-2</c:v>
                  </c:pt>
                </c:numCache>
              </c:numRef>
            </c:plus>
            <c:minus>
              <c:numRef>
                <c:f>solubility!$B$24:$D$24</c:f>
                <c:numCache>
                  <c:formatCode>General</c:formatCode>
                  <c:ptCount val="3"/>
                  <c:pt idx="0">
                    <c:v>0.23477302000241138</c:v>
                  </c:pt>
                  <c:pt idx="1">
                    <c:v>6.7606738219141718E-2</c:v>
                  </c:pt>
                  <c:pt idx="2">
                    <c:v>4.8787637409633579E-2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Random</c:v>
              </c:pt>
              <c:pt idx="1">
                <c:v> Designed</c:v>
              </c:pt>
              <c:pt idx="2">
                <c:v> Homologs</c:v>
              </c:pt>
            </c:strLit>
          </c:cat>
          <c:val>
            <c:numRef>
              <c:f>solubility!$B$22:$D$22</c:f>
              <c:numCache>
                <c:formatCode>General</c:formatCode>
                <c:ptCount val="3"/>
                <c:pt idx="0">
                  <c:v>0.55044999999999999</c:v>
                </c:pt>
                <c:pt idx="1">
                  <c:v>1.5435000000000001</c:v>
                </c:pt>
                <c:pt idx="2">
                  <c:v>1.5352941176470587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5-944A-B8B4-536E8701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161375"/>
        <c:axId val="1880091583"/>
      </c:barChart>
      <c:catAx>
        <c:axId val="19771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91583"/>
        <c:crosses val="autoZero"/>
        <c:auto val="1"/>
        <c:lblAlgn val="ctr"/>
        <c:lblOffset val="100"/>
        <c:noMultiLvlLbl val="0"/>
      </c:catAx>
      <c:valAx>
        <c:axId val="1880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6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 to Cox-15</a:t>
            </a:r>
            <a:r>
              <a:rPr lang="en-US" baseline="0"/>
              <a:t> IDR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79449253926121E-2"/>
          <c:y val="0.18094925634295711"/>
          <c:w val="0.91600839604994122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'mean dist'!$A$22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'mean dist'!$B$24:$D$24</c:f>
                <c:numCache>
                  <c:formatCode>General</c:formatCode>
                  <c:ptCount val="3"/>
                  <c:pt idx="0">
                    <c:v>0.63580927505787621</c:v>
                  </c:pt>
                  <c:pt idx="1">
                    <c:v>5.7288661058396154E-2</c:v>
                  </c:pt>
                  <c:pt idx="2">
                    <c:v>0.26375813382335972</c:v>
                  </c:pt>
                </c:numCache>
              </c:numRef>
            </c:plus>
            <c:minus>
              <c:numRef>
                <c:f>'mean dist'!$B$24:$D$24</c:f>
                <c:numCache>
                  <c:formatCode>General</c:formatCode>
                  <c:ptCount val="3"/>
                  <c:pt idx="0">
                    <c:v>0.63580927505787621</c:v>
                  </c:pt>
                  <c:pt idx="1">
                    <c:v>5.7288661058396154E-2</c:v>
                  </c:pt>
                  <c:pt idx="2">
                    <c:v>0.26375813382335972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Random</c:v>
              </c:pt>
              <c:pt idx="1">
                <c:v>Designed</c:v>
              </c:pt>
              <c:pt idx="2">
                <c:v>Homologs</c:v>
              </c:pt>
            </c:strLit>
          </c:cat>
          <c:val>
            <c:numRef>
              <c:f>'mean dist'!$B$22:$D$22</c:f>
              <c:numCache>
                <c:formatCode>General</c:formatCode>
                <c:ptCount val="3"/>
                <c:pt idx="0">
                  <c:v>4.2973633529911677</c:v>
                </c:pt>
                <c:pt idx="1">
                  <c:v>0.34077559567457694</c:v>
                </c:pt>
                <c:pt idx="2">
                  <c:v>2.5815666158649342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1-0546-ADD8-AAA0FA06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28848"/>
        <c:axId val="235244448"/>
      </c:barChart>
      <c:catAx>
        <c:axId val="2355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44448"/>
        <c:crosses val="autoZero"/>
        <c:auto val="1"/>
        <c:lblAlgn val="ctr"/>
        <c:lblOffset val="100"/>
        <c:noMultiLvlLbl val="0"/>
      </c:catAx>
      <c:valAx>
        <c:axId val="235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Alignment to Cox-15</a:t>
            </a:r>
            <a:r>
              <a:rPr lang="en-US" baseline="0"/>
              <a:t> IDR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align!$A$22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align!$B$24:$E$24</c:f>
                <c:numCache>
                  <c:formatCode>General</c:formatCode>
                  <c:ptCount val="4"/>
                  <c:pt idx="0">
                    <c:v>0.58744687329780598</c:v>
                  </c:pt>
                  <c:pt idx="1">
                    <c:v>0.82912414155255587</c:v>
                  </c:pt>
                  <c:pt idx="2">
                    <c:v>3.4738659065990647</c:v>
                  </c:pt>
                  <c:pt idx="3">
                    <c:v>2.6707787333466175</c:v>
                  </c:pt>
                </c:numCache>
              </c:numRef>
            </c:plus>
            <c:minus>
              <c:numRef>
                <c:f>align!$B$24:$E$24</c:f>
                <c:numCache>
                  <c:formatCode>General</c:formatCode>
                  <c:ptCount val="4"/>
                  <c:pt idx="0">
                    <c:v>0.58744687329780598</c:v>
                  </c:pt>
                  <c:pt idx="1">
                    <c:v>0.82912414155255587</c:v>
                  </c:pt>
                  <c:pt idx="2">
                    <c:v>3.4738659065990647</c:v>
                  </c:pt>
                  <c:pt idx="3">
                    <c:v>2.6707787333466175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Random(45)</c:v>
              </c:pt>
              <c:pt idx="1">
                <c:v>Designed(45)</c:v>
              </c:pt>
              <c:pt idx="2">
                <c:v>Homologs</c:v>
              </c:pt>
              <c:pt idx="3">
                <c:v>Homologs(45)</c:v>
              </c:pt>
            </c:strLit>
          </c:cat>
          <c:val>
            <c:numRef>
              <c:f>align!$B$22:$E$22</c:f>
              <c:numCache>
                <c:formatCode>General</c:formatCode>
                <c:ptCount val="4"/>
                <c:pt idx="0">
                  <c:v>30.778499999999998</c:v>
                </c:pt>
                <c:pt idx="1">
                  <c:v>39.89</c:v>
                </c:pt>
                <c:pt idx="2">
                  <c:v>48.641975301233316</c:v>
                </c:pt>
                <c:pt idx="3">
                  <c:v>78.518518507400003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3-0248-9D3B-550A7BDD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836703"/>
        <c:axId val="219327520"/>
      </c:barChart>
      <c:catAx>
        <c:axId val="18618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7520"/>
        <c:crosses val="autoZero"/>
        <c:auto val="1"/>
        <c:lblAlgn val="ctr"/>
        <c:lblOffset val="100"/>
        <c:noMultiLvlLbl val="0"/>
      </c:catAx>
      <c:valAx>
        <c:axId val="219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3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Alignment to Cox-15</a:t>
            </a:r>
            <a:r>
              <a:rPr lang="en-US" baseline="0"/>
              <a:t> IDR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align62!$A$22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align62!$B$24:$E$24</c:f>
                <c:numCache>
                  <c:formatCode>General</c:formatCode>
                  <c:ptCount val="4"/>
                  <c:pt idx="0">
                    <c:v>1.3467309347179621</c:v>
                  </c:pt>
                  <c:pt idx="1">
                    <c:v>1.4936268117008273</c:v>
                  </c:pt>
                  <c:pt idx="2">
                    <c:v>7.7286496973139407</c:v>
                  </c:pt>
                  <c:pt idx="3">
                    <c:v>3.0000000000000004</c:v>
                  </c:pt>
                </c:numCache>
              </c:numRef>
            </c:plus>
            <c:minus>
              <c:numRef>
                <c:f>align62!$B$24:$E$24</c:f>
                <c:numCache>
                  <c:formatCode>General</c:formatCode>
                  <c:ptCount val="4"/>
                  <c:pt idx="0">
                    <c:v>1.3467309347179621</c:v>
                  </c:pt>
                  <c:pt idx="1">
                    <c:v>1.4936268117008273</c:v>
                  </c:pt>
                  <c:pt idx="2">
                    <c:v>7.7286496973139407</c:v>
                  </c:pt>
                  <c:pt idx="3">
                    <c:v>3.0000000000000004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Random(45)</c:v>
              </c:pt>
              <c:pt idx="1">
                <c:v>Designed(45)</c:v>
              </c:pt>
              <c:pt idx="2">
                <c:v>Homologs</c:v>
              </c:pt>
              <c:pt idx="3">
                <c:v>Homologs(45)</c:v>
              </c:pt>
            </c:strLit>
          </c:cat>
          <c:val>
            <c:numRef>
              <c:f>align62!$B$22:$E$22</c:f>
              <c:numCache>
                <c:formatCode>General</c:formatCode>
                <c:ptCount val="4"/>
                <c:pt idx="0">
                  <c:v>79.2</c:v>
                </c:pt>
                <c:pt idx="1">
                  <c:v>96.25</c:v>
                </c:pt>
                <c:pt idx="2">
                  <c:v>115.66666666666667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A-184F-B699-C35E0B666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836703"/>
        <c:axId val="219327520"/>
      </c:barChart>
      <c:catAx>
        <c:axId val="18618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7520"/>
        <c:crosses val="autoZero"/>
        <c:auto val="1"/>
        <c:lblAlgn val="ctr"/>
        <c:lblOffset val="100"/>
        <c:noMultiLvlLbl val="0"/>
      </c:catAx>
      <c:valAx>
        <c:axId val="219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3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Alignment to Cox-15</a:t>
            </a:r>
            <a:r>
              <a:rPr lang="en-US" baseline="0"/>
              <a:t> IDR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'align62%'!$A$22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'align62%'!$B$24:$E$24</c:f>
                <c:numCache>
                  <c:formatCode>General</c:formatCode>
                  <c:ptCount val="4"/>
                  <c:pt idx="0">
                    <c:v>1.3467309347179621</c:v>
                  </c:pt>
                  <c:pt idx="1">
                    <c:v>1.4936268117008273</c:v>
                  </c:pt>
                  <c:pt idx="2">
                    <c:v>7.7286496973139407</c:v>
                  </c:pt>
                  <c:pt idx="3">
                    <c:v>3.0000000000000004</c:v>
                  </c:pt>
                </c:numCache>
              </c:numRef>
            </c:plus>
            <c:minus>
              <c:numRef>
                <c:f>'align62%'!$B$24:$E$24</c:f>
                <c:numCache>
                  <c:formatCode>General</c:formatCode>
                  <c:ptCount val="4"/>
                  <c:pt idx="0">
                    <c:v>1.3467309347179621</c:v>
                  </c:pt>
                  <c:pt idx="1">
                    <c:v>1.4936268117008273</c:v>
                  </c:pt>
                  <c:pt idx="2">
                    <c:v>7.7286496973139407</c:v>
                  </c:pt>
                  <c:pt idx="3">
                    <c:v>3.0000000000000004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Random(45)</c:v>
              </c:pt>
              <c:pt idx="1">
                <c:v>Designed(45)</c:v>
              </c:pt>
              <c:pt idx="2">
                <c:v>Homologs</c:v>
              </c:pt>
              <c:pt idx="3">
                <c:v>Homologs(45)</c:v>
              </c:pt>
            </c:strLit>
          </c:cat>
          <c:val>
            <c:numRef>
              <c:f>'align62%'!$B$22:$E$22</c:f>
              <c:numCache>
                <c:formatCode>General</c:formatCode>
                <c:ptCount val="4"/>
                <c:pt idx="0">
                  <c:v>79.2</c:v>
                </c:pt>
                <c:pt idx="1">
                  <c:v>96.25</c:v>
                </c:pt>
                <c:pt idx="2">
                  <c:v>115.66666666666667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F-8A44-9973-3C8F6371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836703"/>
        <c:axId val="219327520"/>
      </c:barChart>
      <c:catAx>
        <c:axId val="18618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7520"/>
        <c:crosses val="autoZero"/>
        <c:auto val="1"/>
        <c:lblAlgn val="ctr"/>
        <c:lblOffset val="100"/>
        <c:noMultiLvlLbl val="0"/>
      </c:catAx>
      <c:valAx>
        <c:axId val="219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3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Alignment to Cox-15 IDR(%)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'align62%'!$F$24:$I$24</c:f>
                <c:numCache>
                  <c:formatCode>General</c:formatCode>
                  <c:ptCount val="4"/>
                  <c:pt idx="0">
                    <c:v>0.62061333397141094</c:v>
                  </c:pt>
                  <c:pt idx="1">
                    <c:v>0.68830728649807704</c:v>
                  </c:pt>
                  <c:pt idx="2">
                    <c:v>4.865476937302212</c:v>
                  </c:pt>
                  <c:pt idx="3">
                    <c:v>1.3824884792626764</c:v>
                  </c:pt>
                </c:numCache>
              </c:numRef>
            </c:plus>
            <c:minus>
              <c:numRef>
                <c:f>'align62%'!$F$24:$I$24</c:f>
                <c:numCache>
                  <c:formatCode>General</c:formatCode>
                  <c:ptCount val="4"/>
                  <c:pt idx="0">
                    <c:v>0.62061333397141094</c:v>
                  </c:pt>
                  <c:pt idx="1">
                    <c:v>0.68830728649807704</c:v>
                  </c:pt>
                  <c:pt idx="2">
                    <c:v>4.865476937302212</c:v>
                  </c:pt>
                  <c:pt idx="3">
                    <c:v>1.3824884792626764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Random(45)</c:v>
              </c:pt>
              <c:pt idx="1">
                <c:v>Desinged(45)</c:v>
              </c:pt>
              <c:pt idx="2">
                <c:v> Homologs</c:v>
              </c:pt>
              <c:pt idx="3">
                <c:v> Homologs(45)</c:v>
              </c:pt>
            </c:strLit>
          </c:cat>
          <c:val>
            <c:numRef>
              <c:f>'align62%'!$F$22:$I$22</c:f>
              <c:numCache>
                <c:formatCode>General</c:formatCode>
                <c:ptCount val="4"/>
                <c:pt idx="0">
                  <c:v>36.497695852534562</c:v>
                </c:pt>
                <c:pt idx="1">
                  <c:v>44.354838709677423</c:v>
                </c:pt>
                <c:pt idx="2">
                  <c:v>47.972350230414747</c:v>
                </c:pt>
                <c:pt idx="3">
                  <c:v>83.410138248847929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1-644C-9978-B55CC92E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789167"/>
        <c:axId val="1885163999"/>
      </c:barChart>
      <c:catAx>
        <c:axId val="18847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63999"/>
        <c:crosses val="autoZero"/>
        <c:auto val="1"/>
        <c:lblAlgn val="ctr"/>
        <c:lblOffset val="100"/>
        <c:noMultiLvlLbl val="0"/>
      </c:catAx>
      <c:valAx>
        <c:axId val="18851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8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174812</xdr:colOff>
      <xdr:row>4</xdr:row>
      <xdr:rowOff>38100</xdr:rowOff>
    </xdr:from>
    <xdr:to>
      <xdr:col>11</xdr:col>
      <xdr:colOff>187512</xdr:colOff>
      <xdr:row>22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64BC4-A574-4A42-928B-E43D032F9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8</xdr:row>
      <xdr:rowOff>165100</xdr:rowOff>
    </xdr:from>
    <xdr:to>
      <xdr:col>13</xdr:col>
      <xdr:colOff>298450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CA494-9D1A-EC47-87E5-3CCE5E9CA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751114</xdr:colOff>
      <xdr:row>13</xdr:row>
      <xdr:rowOff>48078</xdr:rowOff>
    </xdr:from>
    <xdr:to>
      <xdr:col>10</xdr:col>
      <xdr:colOff>370114</xdr:colOff>
      <xdr:row>26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8B0BD-B473-6D48-A6F1-3EEE47D38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783772</xdr:colOff>
      <xdr:row>18</xdr:row>
      <xdr:rowOff>29028</xdr:rowOff>
    </xdr:from>
    <xdr:to>
      <xdr:col>7</xdr:col>
      <xdr:colOff>391886</xdr:colOff>
      <xdr:row>31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035D4-AB77-494E-9B32-7DC22D79D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664632</xdr:colOff>
      <xdr:row>5</xdr:row>
      <xdr:rowOff>84667</xdr:rowOff>
    </xdr:from>
    <xdr:to>
      <xdr:col>11</xdr:col>
      <xdr:colOff>283632</xdr:colOff>
      <xdr:row>18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8B0A-D52D-BF44-A97C-4BB05F983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3</xdr:row>
      <xdr:rowOff>160866</xdr:rowOff>
    </xdr:from>
    <xdr:to>
      <xdr:col>11</xdr:col>
      <xdr:colOff>101600</xdr:colOff>
      <xdr:row>17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FF1CFD-618D-AC46-9DC8-F5EFF795B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3</xdr:row>
      <xdr:rowOff>160866</xdr:rowOff>
    </xdr:from>
    <xdr:to>
      <xdr:col>11</xdr:col>
      <xdr:colOff>101600</xdr:colOff>
      <xdr:row>17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2FC05-3826-334B-9CFF-6AEFFDB0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33867</xdr:colOff>
      <xdr:row>12</xdr:row>
      <xdr:rowOff>186266</xdr:rowOff>
    </xdr:from>
    <xdr:to>
      <xdr:col>15</xdr:col>
      <xdr:colOff>457200</xdr:colOff>
      <xdr:row>26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98A-50AB-4742-B18F-26BC8BD0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143934</xdr:colOff>
      <xdr:row>27</xdr:row>
      <xdr:rowOff>186267</xdr:rowOff>
    </xdr:from>
    <xdr:to>
      <xdr:col>9</xdr:col>
      <xdr:colOff>127001</xdr:colOff>
      <xdr:row>41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734FCF-861D-8E4E-B0C4-C67571FC1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85" workbookViewId="0">
      <selection activeCell="F32" sqref="F3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2.90854451095126</v>
      </c>
    </row>
    <row r="3" spans="1:2" x14ac:dyDescent="0.2">
      <c r="A3">
        <v>2</v>
      </c>
      <c r="B3">
        <v>2.5143184536143699</v>
      </c>
    </row>
    <row r="4" spans="1:2" x14ac:dyDescent="0.2">
      <c r="A4">
        <v>3</v>
      </c>
      <c r="B4">
        <v>2.2344786413978501</v>
      </c>
    </row>
    <row r="5" spans="1:2" x14ac:dyDescent="0.2">
      <c r="A5">
        <v>4</v>
      </c>
      <c r="B5">
        <v>2.0146841909520399</v>
      </c>
    </row>
    <row r="6" spans="1:2" x14ac:dyDescent="0.2">
      <c r="A6">
        <v>5</v>
      </c>
      <c r="B6">
        <v>1.7811553070775801</v>
      </c>
    </row>
    <row r="7" spans="1:2" x14ac:dyDescent="0.2">
      <c r="A7">
        <v>6</v>
      </c>
      <c r="B7">
        <v>1.62118982714286</v>
      </c>
    </row>
    <row r="8" spans="1:2" x14ac:dyDescent="0.2">
      <c r="A8">
        <v>7</v>
      </c>
      <c r="B8">
        <v>1.4848571094266001</v>
      </c>
    </row>
    <row r="9" spans="1:2" x14ac:dyDescent="0.2">
      <c r="A9">
        <v>8</v>
      </c>
      <c r="B9">
        <v>1.3445418322793801</v>
      </c>
    </row>
    <row r="10" spans="1:2" x14ac:dyDescent="0.2">
      <c r="A10">
        <v>9</v>
      </c>
      <c r="B10">
        <v>1.2396765330772901</v>
      </c>
    </row>
    <row r="11" spans="1:2" x14ac:dyDescent="0.2">
      <c r="A11">
        <v>10</v>
      </c>
      <c r="B11">
        <v>1.0087556893038501</v>
      </c>
    </row>
    <row r="12" spans="1:2" x14ac:dyDescent="0.2">
      <c r="A12">
        <v>11</v>
      </c>
      <c r="B12">
        <v>0.86432459004683104</v>
      </c>
    </row>
    <row r="13" spans="1:2" x14ac:dyDescent="0.2">
      <c r="A13">
        <v>12</v>
      </c>
      <c r="B13">
        <v>0.71467618150430501</v>
      </c>
    </row>
    <row r="14" spans="1:2" x14ac:dyDescent="0.2">
      <c r="A14">
        <v>13</v>
      </c>
      <c r="B14">
        <v>0.60753289281019895</v>
      </c>
    </row>
    <row r="15" spans="1:2" x14ac:dyDescent="0.2">
      <c r="A15">
        <v>14</v>
      </c>
      <c r="B15">
        <v>0.49611627490863203</v>
      </c>
    </row>
    <row r="16" spans="1:2" x14ac:dyDescent="0.2">
      <c r="A16">
        <v>15</v>
      </c>
      <c r="B16">
        <v>0.39514949593137999</v>
      </c>
    </row>
    <row r="17" spans="1:2" x14ac:dyDescent="0.2">
      <c r="A17">
        <v>16</v>
      </c>
      <c r="B17">
        <v>0.34744017292459201</v>
      </c>
    </row>
    <row r="18" spans="1:2" x14ac:dyDescent="0.2">
      <c r="A18">
        <v>17</v>
      </c>
      <c r="B18">
        <v>0.33188417617809801</v>
      </c>
    </row>
    <row r="19" spans="1:2" x14ac:dyDescent="0.2">
      <c r="A19">
        <v>18</v>
      </c>
      <c r="B19">
        <v>0.32655996888811201</v>
      </c>
    </row>
    <row r="20" spans="1:2" x14ac:dyDescent="0.2">
      <c r="A20">
        <v>19</v>
      </c>
      <c r="B20">
        <v>0.32275779999932702</v>
      </c>
    </row>
    <row r="21" spans="1:2" x14ac:dyDescent="0.2">
      <c r="A21">
        <v>20</v>
      </c>
      <c r="B21">
        <v>0.31974709336513102</v>
      </c>
    </row>
    <row r="22" spans="1:2" x14ac:dyDescent="0.2">
      <c r="A22">
        <v>21</v>
      </c>
      <c r="B22">
        <v>0.31749420382631699</v>
      </c>
    </row>
    <row r="23" spans="1:2" x14ac:dyDescent="0.2">
      <c r="A23">
        <v>22</v>
      </c>
      <c r="B23">
        <v>0.29634490816653702</v>
      </c>
    </row>
    <row r="24" spans="1:2" x14ac:dyDescent="0.2">
      <c r="A24">
        <v>23</v>
      </c>
      <c r="B24">
        <v>0.28780006337783798</v>
      </c>
    </row>
    <row r="25" spans="1:2" x14ac:dyDescent="0.2">
      <c r="A25">
        <v>24</v>
      </c>
      <c r="B25">
        <v>0.280466098592212</v>
      </c>
    </row>
    <row r="26" spans="1:2" x14ac:dyDescent="0.2">
      <c r="A26">
        <v>25</v>
      </c>
      <c r="B26">
        <v>0.280466098592212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zoomScale="125" workbookViewId="0">
      <selection activeCell="M7" sqref="M7"/>
    </sheetView>
  </sheetViews>
  <sheetFormatPr baseColWidth="10" defaultRowHeight="16" x14ac:dyDescent="0.2"/>
  <sheetData>
    <row r="1" spans="2:6" x14ac:dyDescent="0.2">
      <c r="B1" t="s">
        <v>8</v>
      </c>
      <c r="C1" t="s">
        <v>9</v>
      </c>
      <c r="E1" t="s">
        <v>8</v>
      </c>
      <c r="F1" t="s">
        <v>9</v>
      </c>
    </row>
    <row r="2" spans="2:6" x14ac:dyDescent="0.2">
      <c r="B2" t="s">
        <v>10</v>
      </c>
      <c r="C2" t="s">
        <v>11</v>
      </c>
      <c r="E2" s="3">
        <v>0</v>
      </c>
      <c r="F2" s="3">
        <v>0.55000000000000004</v>
      </c>
    </row>
    <row r="3" spans="2:6" x14ac:dyDescent="0.2">
      <c r="B3" t="s">
        <v>10</v>
      </c>
      <c r="C3" t="s">
        <v>11</v>
      </c>
    </row>
    <row r="4" spans="2:6" x14ac:dyDescent="0.2">
      <c r="B4" t="s">
        <v>10</v>
      </c>
      <c r="C4" t="s">
        <v>11</v>
      </c>
    </row>
    <row r="5" spans="2:6" x14ac:dyDescent="0.2">
      <c r="B5" t="s">
        <v>10</v>
      </c>
      <c r="C5" t="s">
        <v>11</v>
      </c>
    </row>
    <row r="6" spans="2:6" x14ac:dyDescent="0.2">
      <c r="B6" t="s">
        <v>10</v>
      </c>
      <c r="C6" t="s">
        <v>11</v>
      </c>
    </row>
    <row r="7" spans="2:6" x14ac:dyDescent="0.2">
      <c r="B7" t="s">
        <v>10</v>
      </c>
      <c r="C7" t="s">
        <v>11</v>
      </c>
    </row>
    <row r="8" spans="2:6" x14ac:dyDescent="0.2">
      <c r="B8" t="s">
        <v>10</v>
      </c>
      <c r="C8" t="s">
        <v>11</v>
      </c>
    </row>
    <row r="9" spans="2:6" x14ac:dyDescent="0.2">
      <c r="B9" t="s">
        <v>10</v>
      </c>
      <c r="C9" t="s">
        <v>11</v>
      </c>
    </row>
    <row r="10" spans="2:6" x14ac:dyDescent="0.2">
      <c r="B10" t="s">
        <v>10</v>
      </c>
      <c r="C10" t="s">
        <v>11</v>
      </c>
    </row>
    <row r="11" spans="2:6" x14ac:dyDescent="0.2">
      <c r="B11" t="s">
        <v>10</v>
      </c>
      <c r="C11" t="s">
        <v>11</v>
      </c>
    </row>
    <row r="12" spans="2:6" x14ac:dyDescent="0.2">
      <c r="B12" t="s">
        <v>10</v>
      </c>
      <c r="C12" t="s">
        <v>10</v>
      </c>
    </row>
    <row r="13" spans="2:6" x14ac:dyDescent="0.2">
      <c r="B13" t="s">
        <v>10</v>
      </c>
      <c r="C13" t="s">
        <v>10</v>
      </c>
    </row>
    <row r="14" spans="2:6" x14ac:dyDescent="0.2">
      <c r="B14" t="s">
        <v>10</v>
      </c>
      <c r="C14" t="s">
        <v>10</v>
      </c>
    </row>
    <row r="15" spans="2:6" x14ac:dyDescent="0.2">
      <c r="B15" t="s">
        <v>10</v>
      </c>
      <c r="C15" t="s">
        <v>10</v>
      </c>
    </row>
    <row r="16" spans="2:6" x14ac:dyDescent="0.2">
      <c r="B16" t="s">
        <v>10</v>
      </c>
      <c r="C16" t="s">
        <v>10</v>
      </c>
    </row>
    <row r="17" spans="2:3" x14ac:dyDescent="0.2">
      <c r="B17" t="s">
        <v>10</v>
      </c>
      <c r="C17" t="s">
        <v>10</v>
      </c>
    </row>
    <row r="18" spans="2:3" x14ac:dyDescent="0.2">
      <c r="B18" t="s">
        <v>10</v>
      </c>
      <c r="C18" t="s">
        <v>10</v>
      </c>
    </row>
    <row r="19" spans="2:3" x14ac:dyDescent="0.2">
      <c r="B19" t="s">
        <v>10</v>
      </c>
      <c r="C19" t="s">
        <v>10</v>
      </c>
    </row>
    <row r="20" spans="2:3" x14ac:dyDescent="0.2">
      <c r="B20" t="s">
        <v>10</v>
      </c>
      <c r="C20" t="s">
        <v>10</v>
      </c>
    </row>
    <row r="21" spans="2:3" x14ac:dyDescent="0.2">
      <c r="B21" t="s">
        <v>10</v>
      </c>
      <c r="C21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1" zoomScale="175" workbookViewId="0">
      <selection activeCell="D24" sqref="D24"/>
    </sheetView>
  </sheetViews>
  <sheetFormatPr baseColWidth="10" defaultRowHeight="16" x14ac:dyDescent="0.2"/>
  <sheetData>
    <row r="1" spans="2:4" x14ac:dyDescent="0.2">
      <c r="B1" t="s">
        <v>8</v>
      </c>
      <c r="C1" t="s">
        <v>9</v>
      </c>
      <c r="D1" t="s">
        <v>18</v>
      </c>
    </row>
    <row r="2" spans="2:4" x14ac:dyDescent="0.2">
      <c r="B2">
        <v>2.12</v>
      </c>
      <c r="C2">
        <v>1.43</v>
      </c>
      <c r="D2">
        <v>1.65</v>
      </c>
    </row>
    <row r="3" spans="2:4" x14ac:dyDescent="0.2">
      <c r="B3">
        <v>0.3</v>
      </c>
      <c r="C3">
        <v>1.49</v>
      </c>
      <c r="D3">
        <v>1.66</v>
      </c>
    </row>
    <row r="4" spans="2:4" x14ac:dyDescent="0.2">
      <c r="B4">
        <v>0.51</v>
      </c>
      <c r="C4">
        <v>1.56</v>
      </c>
      <c r="D4">
        <v>1.49</v>
      </c>
    </row>
    <row r="5" spans="2:4" x14ac:dyDescent="0.2">
      <c r="B5">
        <v>1.32</v>
      </c>
      <c r="C5">
        <v>1.31</v>
      </c>
      <c r="D5">
        <v>1.84</v>
      </c>
    </row>
    <row r="6" spans="2:4" x14ac:dyDescent="0.2">
      <c r="B6">
        <v>-5.7000000000000002E-2</v>
      </c>
      <c r="C6">
        <v>1.91</v>
      </c>
      <c r="D6">
        <v>1.61</v>
      </c>
    </row>
    <row r="7" spans="2:4" x14ac:dyDescent="0.2">
      <c r="B7">
        <v>-2.2000000000000002</v>
      </c>
      <c r="C7">
        <v>1.1599999999999999</v>
      </c>
      <c r="D7">
        <v>1.49</v>
      </c>
    </row>
    <row r="8" spans="2:4" x14ac:dyDescent="0.2">
      <c r="B8">
        <v>1.32</v>
      </c>
      <c r="C8">
        <v>1.88</v>
      </c>
      <c r="D8">
        <v>1.53</v>
      </c>
    </row>
    <row r="9" spans="2:4" x14ac:dyDescent="0.2">
      <c r="B9">
        <v>0.13</v>
      </c>
      <c r="C9">
        <v>1.24</v>
      </c>
      <c r="D9">
        <v>1.37</v>
      </c>
    </row>
    <row r="10" spans="2:4" x14ac:dyDescent="0.2">
      <c r="B10">
        <v>-0.65</v>
      </c>
      <c r="C10">
        <v>1.93</v>
      </c>
      <c r="D10">
        <v>1.39</v>
      </c>
    </row>
    <row r="11" spans="2:4" x14ac:dyDescent="0.2">
      <c r="B11">
        <v>1.51</v>
      </c>
      <c r="C11">
        <v>1.29</v>
      </c>
      <c r="D11">
        <v>1.75</v>
      </c>
    </row>
    <row r="12" spans="2:4" x14ac:dyDescent="0.2">
      <c r="B12">
        <v>1.02</v>
      </c>
      <c r="C12">
        <v>1.75</v>
      </c>
      <c r="D12">
        <v>1.28</v>
      </c>
    </row>
    <row r="13" spans="2:4" x14ac:dyDescent="0.2">
      <c r="B13">
        <v>1.57</v>
      </c>
      <c r="C13">
        <v>1.39</v>
      </c>
      <c r="D13">
        <v>1.38</v>
      </c>
    </row>
    <row r="14" spans="2:4" x14ac:dyDescent="0.2">
      <c r="B14">
        <v>0.3</v>
      </c>
      <c r="C14">
        <v>1.02</v>
      </c>
      <c r="D14">
        <v>1.74</v>
      </c>
    </row>
    <row r="15" spans="2:4" x14ac:dyDescent="0.2">
      <c r="B15">
        <v>5.6000000000000001E-2</v>
      </c>
      <c r="C15">
        <v>1.91</v>
      </c>
      <c r="D15">
        <v>1.07</v>
      </c>
    </row>
    <row r="16" spans="2:4" x14ac:dyDescent="0.2">
      <c r="B16">
        <v>0.4</v>
      </c>
      <c r="C16">
        <v>1.02</v>
      </c>
      <c r="D16">
        <v>1.74</v>
      </c>
    </row>
    <row r="17" spans="1:4" x14ac:dyDescent="0.2">
      <c r="B17">
        <v>-1.1299999999999999</v>
      </c>
      <c r="C17">
        <v>1.56</v>
      </c>
      <c r="D17">
        <v>1.68</v>
      </c>
    </row>
    <row r="18" spans="1:4" x14ac:dyDescent="0.2">
      <c r="B18">
        <v>1.29</v>
      </c>
      <c r="C18">
        <v>1.59</v>
      </c>
      <c r="D18">
        <v>1.43</v>
      </c>
    </row>
    <row r="19" spans="1:4" x14ac:dyDescent="0.2">
      <c r="B19">
        <v>1.31</v>
      </c>
      <c r="C19">
        <v>1.78</v>
      </c>
    </row>
    <row r="20" spans="1:4" x14ac:dyDescent="0.2">
      <c r="B20">
        <v>0.27</v>
      </c>
      <c r="C20">
        <v>1.84</v>
      </c>
    </row>
    <row r="21" spans="1:4" x14ac:dyDescent="0.2">
      <c r="B21">
        <v>1.62</v>
      </c>
      <c r="C21">
        <v>1.81</v>
      </c>
    </row>
    <row r="22" spans="1:4" x14ac:dyDescent="0.2">
      <c r="A22" t="s">
        <v>5</v>
      </c>
      <c r="B22">
        <f>AVERAGE(B2:B21)</f>
        <v>0.55044999999999999</v>
      </c>
      <c r="C22">
        <f>AVERAGE(C2:C21)</f>
        <v>1.5435000000000001</v>
      </c>
      <c r="D22">
        <f>AVERAGE(D2:D21)</f>
        <v>1.5352941176470587</v>
      </c>
    </row>
    <row r="23" spans="1:4" x14ac:dyDescent="0.2">
      <c r="A23" t="s">
        <v>6</v>
      </c>
      <c r="B23">
        <f>STDEV(B2:B21)</f>
        <v>1.0499368640166193</v>
      </c>
      <c r="C23">
        <f>STDEV(C2:C21)</f>
        <v>0.30234652479006791</v>
      </c>
      <c r="D23">
        <f>STDEV(D2:D18)</f>
        <v>0.20115658226425484</v>
      </c>
    </row>
    <row r="24" spans="1:4" x14ac:dyDescent="0.2">
      <c r="A24" t="s">
        <v>12</v>
      </c>
      <c r="B24">
        <f>B23/SQRT(COUNT(B2:B21))</f>
        <v>0.23477302000241138</v>
      </c>
      <c r="C24">
        <f>C23/SQRT(COUNT(C2:C21))</f>
        <v>6.7606738219141718E-2</v>
      </c>
      <c r="D24">
        <f>D23/SQRT(COUNT(D2:D21))</f>
        <v>4.8787637409633579E-2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50" workbookViewId="0">
      <selection activeCell="E17" sqref="E17"/>
    </sheetView>
  </sheetViews>
  <sheetFormatPr baseColWidth="10" defaultRowHeight="16" x14ac:dyDescent="0.2"/>
  <cols>
    <col min="1" max="1" width="19.83203125" customWidth="1"/>
    <col min="2" max="3" width="10.83203125" customWidth="1"/>
  </cols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s="1"/>
      <c r="B2" s="1">
        <v>3.0776186899449698</v>
      </c>
      <c r="C2" s="1">
        <v>0.73734331569855605</v>
      </c>
      <c r="D2" s="2">
        <v>1.0247914693535201</v>
      </c>
    </row>
    <row r="3" spans="1:4" x14ac:dyDescent="0.2">
      <c r="A3" s="1"/>
      <c r="B3" s="1">
        <v>3.1317594544697198</v>
      </c>
      <c r="C3" s="1">
        <v>3.1569743477838502E-2</v>
      </c>
      <c r="D3" s="2">
        <v>1.2527758559573601</v>
      </c>
    </row>
    <row r="4" spans="1:4" x14ac:dyDescent="0.2">
      <c r="A4" s="1"/>
      <c r="B4" s="1">
        <v>15.9305429066057</v>
      </c>
      <c r="C4" s="1">
        <v>0.74549768582710596</v>
      </c>
      <c r="D4" s="2">
        <v>1.3769369562279601</v>
      </c>
    </row>
    <row r="5" spans="1:4" x14ac:dyDescent="0.2">
      <c r="A5" s="1"/>
      <c r="B5" s="1">
        <v>2.8375189755918599</v>
      </c>
      <c r="C5" s="1">
        <v>0.20840787745921999</v>
      </c>
      <c r="D5">
        <v>1.92145800304106</v>
      </c>
    </row>
    <row r="6" spans="1:4" x14ac:dyDescent="0.2">
      <c r="A6" s="1"/>
      <c r="B6" s="1">
        <v>4.3481671922079004</v>
      </c>
      <c r="C6" s="1">
        <v>0.63755861838505701</v>
      </c>
      <c r="D6" s="2">
        <v>2.4981448919173799</v>
      </c>
    </row>
    <row r="7" spans="1:4" x14ac:dyDescent="0.2">
      <c r="A7" s="1"/>
      <c r="B7" s="1">
        <v>4.2430715913590999</v>
      </c>
      <c r="C7" s="1">
        <v>9.6406806482600804E-2</v>
      </c>
      <c r="D7" s="2">
        <v>1.5426831800142899</v>
      </c>
    </row>
    <row r="8" spans="1:4" x14ac:dyDescent="0.2">
      <c r="A8" s="1"/>
      <c r="B8" s="1">
        <v>2.3125280327137898</v>
      </c>
      <c r="C8" s="1">
        <v>0.41245435337763903</v>
      </c>
      <c r="D8" s="2">
        <v>2.44409183291789</v>
      </c>
    </row>
    <row r="9" spans="1:4" x14ac:dyDescent="0.2">
      <c r="A9" s="1"/>
      <c r="B9" s="1">
        <v>3.7819112718257402</v>
      </c>
      <c r="C9" s="1">
        <v>0.280466098592212</v>
      </c>
      <c r="D9" s="2">
        <v>5.0575063498393202</v>
      </c>
    </row>
    <row r="10" spans="1:4" x14ac:dyDescent="0.2">
      <c r="A10" s="1"/>
      <c r="B10" s="1">
        <v>5.0472133614503996</v>
      </c>
      <c r="C10" s="1">
        <v>0.67477911261504997</v>
      </c>
      <c r="D10" s="2">
        <v>2.4443544754860498</v>
      </c>
    </row>
    <row r="11" spans="1:4" x14ac:dyDescent="0.2">
      <c r="A11" s="1"/>
      <c r="B11" s="1">
        <v>3.3523994195642199</v>
      </c>
      <c r="C11" s="1">
        <v>0.130959226356024</v>
      </c>
      <c r="D11" s="2">
        <v>2.85237733188232</v>
      </c>
    </row>
    <row r="12" spans="1:4" x14ac:dyDescent="0.2">
      <c r="A12" s="1"/>
      <c r="B12" s="1">
        <v>3.921691462309</v>
      </c>
      <c r="C12" s="1">
        <v>0.35993612030336802</v>
      </c>
      <c r="D12" s="2">
        <v>4.4960785626103998</v>
      </c>
    </row>
    <row r="13" spans="1:4" x14ac:dyDescent="0.2">
      <c r="A13" s="1"/>
      <c r="B13" s="1">
        <v>2.5261317688803899</v>
      </c>
      <c r="C13" s="1">
        <v>0.10204902767186801</v>
      </c>
      <c r="D13" s="2">
        <v>2.8442385366425502</v>
      </c>
    </row>
    <row r="14" spans="1:4" x14ac:dyDescent="0.2">
      <c r="A14" s="1"/>
      <c r="B14" s="1">
        <v>3.3533450221180501</v>
      </c>
      <c r="C14" s="1">
        <v>0.20901755027028601</v>
      </c>
      <c r="D14" s="2">
        <v>2.58130930909909</v>
      </c>
    </row>
    <row r="15" spans="1:4" x14ac:dyDescent="0.2">
      <c r="A15" s="1"/>
      <c r="B15" s="1">
        <v>4.4046191956421303</v>
      </c>
      <c r="C15" s="1">
        <v>0.22006900448797301</v>
      </c>
      <c r="D15" s="2">
        <v>3.11716365803579</v>
      </c>
    </row>
    <row r="16" spans="1:4" x14ac:dyDescent="0.2">
      <c r="A16" s="1"/>
      <c r="B16" s="1">
        <v>4.20103352468883</v>
      </c>
      <c r="C16" s="1">
        <v>9.3402219249798801E-2</v>
      </c>
      <c r="D16" s="2">
        <v>3.7531308149000902</v>
      </c>
    </row>
    <row r="17" spans="1:4" x14ac:dyDescent="0.2">
      <c r="A17" s="1"/>
      <c r="B17" s="1">
        <v>2.9358761765659498</v>
      </c>
      <c r="C17" s="1">
        <v>0.67296619977910899</v>
      </c>
      <c r="D17" s="2">
        <v>2.4038891290684998</v>
      </c>
    </row>
    <row r="18" spans="1:4" x14ac:dyDescent="0.2">
      <c r="A18" s="1"/>
      <c r="B18" s="1">
        <v>3.8937715079772799</v>
      </c>
      <c r="C18" s="1">
        <v>8.3445675689889795E-2</v>
      </c>
      <c r="D18" s="2">
        <v>2.2757021127103099</v>
      </c>
    </row>
    <row r="19" spans="1:4" x14ac:dyDescent="0.2">
      <c r="A19" s="1"/>
      <c r="B19" s="1">
        <v>3.35311915629834</v>
      </c>
      <c r="C19" s="1">
        <v>0.30718587586610202</v>
      </c>
    </row>
    <row r="20" spans="1:4" x14ac:dyDescent="0.2">
      <c r="A20" s="1"/>
      <c r="B20" s="1">
        <v>4.2613198945327397</v>
      </c>
      <c r="C20" s="1">
        <v>0.69246112775618196</v>
      </c>
    </row>
    <row r="21" spans="1:4" x14ac:dyDescent="0.2">
      <c r="B21" s="1">
        <v>5.0336284550772703</v>
      </c>
      <c r="C21" s="1">
        <v>0.119536274145658</v>
      </c>
    </row>
    <row r="22" spans="1:4" x14ac:dyDescent="0.2">
      <c r="A22" t="s">
        <v>5</v>
      </c>
      <c r="B22">
        <f>AVERAGE(B2:B21)</f>
        <v>4.2973633529911677</v>
      </c>
      <c r="C22">
        <f>AVERAGE(C2:C21)</f>
        <v>0.34077559567457694</v>
      </c>
      <c r="D22">
        <f>AVERAGE(D2:D18)</f>
        <v>2.5815666158649342</v>
      </c>
    </row>
    <row r="23" spans="1:4" x14ac:dyDescent="0.2">
      <c r="A23" t="s">
        <v>6</v>
      </c>
      <c r="B23">
        <f>STDEV(B2:B21)</f>
        <v>2.8434255195085458</v>
      </c>
      <c r="C23">
        <f>STDEV(C2:C21)</f>
        <v>0.25620268093303772</v>
      </c>
      <c r="D23">
        <f>STDEV(D2:D18)</f>
        <v>1.0875026453695102</v>
      </c>
    </row>
    <row r="24" spans="1:4" x14ac:dyDescent="0.2">
      <c r="A24" t="s">
        <v>7</v>
      </c>
      <c r="B24">
        <f>B23/SQRT(COUNT(B2:B21))</f>
        <v>0.63580927505787621</v>
      </c>
      <c r="C24">
        <f>C23/SQRT(COUNT(C2:C21))</f>
        <v>5.7288661058396154E-2</v>
      </c>
      <c r="D24">
        <f>D23/SQRT(COUNT(D2:D20))</f>
        <v>0.26375813382335972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150" workbookViewId="0">
      <selection activeCell="B24" sqref="B24"/>
    </sheetView>
  </sheetViews>
  <sheetFormatPr baseColWidth="10" defaultRowHeight="16" x14ac:dyDescent="0.2"/>
  <cols>
    <col min="4" max="4" width="14.33203125" customWidth="1"/>
  </cols>
  <sheetData>
    <row r="1" spans="1:5" x14ac:dyDescent="0.2">
      <c r="B1" t="s">
        <v>2</v>
      </c>
      <c r="C1" t="s">
        <v>3</v>
      </c>
      <c r="D1" t="s">
        <v>4</v>
      </c>
      <c r="E1" t="s">
        <v>13</v>
      </c>
    </row>
    <row r="2" spans="1:5" x14ac:dyDescent="0.2">
      <c r="A2" s="1"/>
      <c r="B2" s="1">
        <v>35.56</v>
      </c>
      <c r="C2" s="1">
        <v>42.22</v>
      </c>
      <c r="D2">
        <v>82.222222222200003</v>
      </c>
      <c r="E2">
        <v>82.222222222200003</v>
      </c>
    </row>
    <row r="3" spans="1:5" x14ac:dyDescent="0.2">
      <c r="A3" s="1"/>
      <c r="B3" s="1">
        <v>31.11</v>
      </c>
      <c r="C3" s="1">
        <v>44.44</v>
      </c>
      <c r="D3">
        <v>73.333333300000007</v>
      </c>
      <c r="E3">
        <v>73.333333300000007</v>
      </c>
    </row>
    <row r="4" spans="1:5" x14ac:dyDescent="0.2">
      <c r="A4" s="1"/>
      <c r="B4" s="1">
        <v>31.11</v>
      </c>
      <c r="C4" s="1">
        <v>35.56</v>
      </c>
      <c r="D4">
        <v>80</v>
      </c>
      <c r="E4">
        <v>80</v>
      </c>
    </row>
    <row r="5" spans="1:5" x14ac:dyDescent="0.2">
      <c r="A5" s="1"/>
      <c r="B5" s="1">
        <v>35.56</v>
      </c>
      <c r="C5" s="1">
        <v>40</v>
      </c>
      <c r="D5">
        <v>44.444444400000002</v>
      </c>
    </row>
    <row r="6" spans="1:5" x14ac:dyDescent="0.2">
      <c r="A6" s="1"/>
      <c r="B6" s="1">
        <v>31.11</v>
      </c>
      <c r="C6" s="1">
        <v>46.67</v>
      </c>
      <c r="D6">
        <v>33.3333333</v>
      </c>
    </row>
    <row r="7" spans="1:5" x14ac:dyDescent="0.2">
      <c r="A7" s="1"/>
      <c r="B7" s="1">
        <v>31.11</v>
      </c>
      <c r="C7" s="1">
        <v>35.56</v>
      </c>
      <c r="D7">
        <v>28.888888900000001</v>
      </c>
    </row>
    <row r="8" spans="1:5" x14ac:dyDescent="0.2">
      <c r="A8" s="1"/>
      <c r="B8" s="1">
        <v>31.11</v>
      </c>
      <c r="C8" s="1">
        <v>37.78</v>
      </c>
      <c r="D8">
        <v>46.6666667</v>
      </c>
    </row>
    <row r="9" spans="1:5" x14ac:dyDescent="0.2">
      <c r="A9" s="1"/>
      <c r="B9" s="1">
        <v>28.89</v>
      </c>
      <c r="C9" s="1">
        <v>35.56</v>
      </c>
      <c r="D9">
        <v>48.888888899999998</v>
      </c>
    </row>
    <row r="10" spans="1:5" x14ac:dyDescent="0.2">
      <c r="A10" s="1"/>
      <c r="B10" s="1">
        <v>26.67</v>
      </c>
      <c r="C10" s="1">
        <v>42.22</v>
      </c>
      <c r="D10">
        <v>48.888888899999998</v>
      </c>
    </row>
    <row r="11" spans="1:5" x14ac:dyDescent="0.2">
      <c r="A11" s="1"/>
      <c r="B11" s="1">
        <v>28.89</v>
      </c>
      <c r="C11" s="1">
        <v>35.56</v>
      </c>
      <c r="D11">
        <v>40</v>
      </c>
    </row>
    <row r="12" spans="1:5" x14ac:dyDescent="0.2">
      <c r="A12" s="1"/>
      <c r="B12" s="1">
        <v>31.11</v>
      </c>
      <c r="C12" s="1">
        <v>44.44</v>
      </c>
      <c r="D12">
        <v>42.222222199999997</v>
      </c>
    </row>
    <row r="13" spans="1:5" x14ac:dyDescent="0.2">
      <c r="A13" s="1"/>
      <c r="B13" s="1">
        <v>35.56</v>
      </c>
      <c r="C13" s="1">
        <v>46.67</v>
      </c>
      <c r="D13">
        <v>40</v>
      </c>
    </row>
    <row r="14" spans="1:5" x14ac:dyDescent="0.2">
      <c r="A14" s="1"/>
      <c r="B14" s="1">
        <v>28.89</v>
      </c>
      <c r="C14" s="1">
        <v>35.56</v>
      </c>
      <c r="D14">
        <v>44.444444400000002</v>
      </c>
    </row>
    <row r="15" spans="1:5" x14ac:dyDescent="0.2">
      <c r="A15" s="1"/>
      <c r="B15" s="1">
        <v>33.33</v>
      </c>
      <c r="C15" s="1">
        <v>40</v>
      </c>
      <c r="D15">
        <v>44.444444400000002</v>
      </c>
    </row>
    <row r="16" spans="1:5" x14ac:dyDescent="0.2">
      <c r="A16" s="1"/>
      <c r="B16" s="1">
        <v>28.89</v>
      </c>
      <c r="C16" s="1">
        <v>40</v>
      </c>
      <c r="D16">
        <v>40</v>
      </c>
    </row>
    <row r="17" spans="1:5" x14ac:dyDescent="0.2">
      <c r="A17" s="1"/>
      <c r="B17" s="1">
        <v>26.67</v>
      </c>
      <c r="C17" s="1">
        <v>35.56</v>
      </c>
      <c r="D17">
        <v>46.6666667</v>
      </c>
    </row>
    <row r="18" spans="1:5" x14ac:dyDescent="0.2">
      <c r="A18" s="1"/>
      <c r="B18" s="1">
        <v>31.11</v>
      </c>
      <c r="C18" s="1">
        <v>40</v>
      </c>
      <c r="D18">
        <v>46.6666667</v>
      </c>
    </row>
    <row r="19" spans="1:5" x14ac:dyDescent="0.2">
      <c r="A19" s="1"/>
      <c r="B19" s="1">
        <v>28.89</v>
      </c>
      <c r="C19" s="1">
        <v>40</v>
      </c>
      <c r="D19">
        <v>44.444444400000002</v>
      </c>
    </row>
    <row r="20" spans="1:5" x14ac:dyDescent="0.2">
      <c r="A20" s="1"/>
      <c r="B20" s="1">
        <v>31.11</v>
      </c>
      <c r="C20" s="1">
        <v>40</v>
      </c>
    </row>
    <row r="21" spans="1:5" x14ac:dyDescent="0.2">
      <c r="B21" s="1">
        <v>28.89</v>
      </c>
      <c r="C21" s="1">
        <v>40</v>
      </c>
    </row>
    <row r="22" spans="1:5" x14ac:dyDescent="0.2">
      <c r="A22" t="s">
        <v>5</v>
      </c>
      <c r="B22">
        <f>AVERAGE(B2:B21)</f>
        <v>30.778499999999998</v>
      </c>
      <c r="C22">
        <f>AVERAGE(C2:C21)</f>
        <v>39.89</v>
      </c>
      <c r="D22">
        <f>AVERAGE(D2:D19)</f>
        <v>48.641975301233316</v>
      </c>
      <c r="E22">
        <f>AVERAGE(E2:E4)</f>
        <v>78.518518507400003</v>
      </c>
    </row>
    <row r="23" spans="1:5" x14ac:dyDescent="0.2">
      <c r="A23" t="s">
        <v>6</v>
      </c>
      <c r="B23">
        <f>STDEV(B2:B21)</f>
        <v>2.6271422837272005</v>
      </c>
      <c r="C23">
        <f>STDEV(C2:C21)</f>
        <v>3.707955884595346</v>
      </c>
      <c r="D23">
        <f>STDEV(D2:D19)</f>
        <v>14.738364836933712</v>
      </c>
      <c r="E23">
        <f>STDEV(E2:E4)</f>
        <v>4.6259244619307918</v>
      </c>
    </row>
    <row r="24" spans="1:5" x14ac:dyDescent="0.2">
      <c r="A24" t="s">
        <v>7</v>
      </c>
      <c r="B24">
        <f>B23/SQRT(COUNT(B2:B21))</f>
        <v>0.58744687329780598</v>
      </c>
      <c r="C24">
        <f>C23/SQRT(COUNT(C2:C21))</f>
        <v>0.82912414155255587</v>
      </c>
      <c r="D24">
        <f>D23/SQRT(COUNT(D2:D19))</f>
        <v>3.4738659065990647</v>
      </c>
      <c r="E24">
        <f>E23/SQRT(COUNT(E2:E4))</f>
        <v>2.6707787333466175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150" workbookViewId="0">
      <selection activeCell="D2" sqref="D2:D19"/>
    </sheetView>
  </sheetViews>
  <sheetFormatPr baseColWidth="10" defaultRowHeight="16" x14ac:dyDescent="0.2"/>
  <cols>
    <col min="4" max="4" width="14.33203125" customWidth="1"/>
  </cols>
  <sheetData>
    <row r="1" spans="1:5" x14ac:dyDescent="0.2">
      <c r="B1" t="s">
        <v>2</v>
      </c>
      <c r="C1" t="s">
        <v>3</v>
      </c>
      <c r="D1" t="s">
        <v>4</v>
      </c>
      <c r="E1" t="s">
        <v>13</v>
      </c>
    </row>
    <row r="2" spans="1:5" x14ac:dyDescent="0.2">
      <c r="A2" s="1"/>
      <c r="B2">
        <v>87</v>
      </c>
      <c r="C2">
        <v>99</v>
      </c>
      <c r="D2">
        <v>184</v>
      </c>
      <c r="E2">
        <v>184</v>
      </c>
    </row>
    <row r="3" spans="1:5" x14ac:dyDescent="0.2">
      <c r="A3" s="1"/>
      <c r="B3">
        <v>81</v>
      </c>
      <c r="C3">
        <v>115</v>
      </c>
      <c r="D3">
        <v>175</v>
      </c>
      <c r="E3">
        <v>175</v>
      </c>
    </row>
    <row r="4" spans="1:5" x14ac:dyDescent="0.2">
      <c r="A4" s="1"/>
      <c r="B4">
        <v>85</v>
      </c>
      <c r="C4">
        <v>92</v>
      </c>
      <c r="D4">
        <v>184</v>
      </c>
      <c r="E4">
        <v>184</v>
      </c>
    </row>
    <row r="5" spans="1:5" x14ac:dyDescent="0.2">
      <c r="A5" s="1"/>
      <c r="B5">
        <v>82</v>
      </c>
      <c r="C5">
        <v>89</v>
      </c>
      <c r="D5">
        <v>109</v>
      </c>
    </row>
    <row r="6" spans="1:5" x14ac:dyDescent="0.2">
      <c r="A6" s="1"/>
      <c r="B6">
        <v>78</v>
      </c>
      <c r="C6">
        <v>103</v>
      </c>
      <c r="D6">
        <v>82</v>
      </c>
    </row>
    <row r="7" spans="1:5" x14ac:dyDescent="0.2">
      <c r="A7" s="1"/>
      <c r="B7">
        <v>88</v>
      </c>
      <c r="C7">
        <v>97</v>
      </c>
      <c r="D7">
        <v>65</v>
      </c>
    </row>
    <row r="8" spans="1:5" x14ac:dyDescent="0.2">
      <c r="A8" s="1"/>
      <c r="B8">
        <v>72</v>
      </c>
      <c r="C8">
        <v>90</v>
      </c>
      <c r="D8">
        <v>108</v>
      </c>
    </row>
    <row r="9" spans="1:5" x14ac:dyDescent="0.2">
      <c r="A9" s="1"/>
      <c r="B9">
        <v>72</v>
      </c>
      <c r="C9">
        <v>88</v>
      </c>
      <c r="D9">
        <v>119</v>
      </c>
    </row>
    <row r="10" spans="1:5" x14ac:dyDescent="0.2">
      <c r="A10" s="1"/>
      <c r="B10">
        <v>66</v>
      </c>
      <c r="C10">
        <v>95</v>
      </c>
      <c r="D10">
        <v>116</v>
      </c>
    </row>
    <row r="11" spans="1:5" x14ac:dyDescent="0.2">
      <c r="A11" s="1"/>
      <c r="B11">
        <v>78</v>
      </c>
      <c r="C11">
        <v>91</v>
      </c>
      <c r="D11">
        <v>101</v>
      </c>
    </row>
    <row r="12" spans="1:5" x14ac:dyDescent="0.2">
      <c r="A12" s="1"/>
      <c r="B12">
        <v>79</v>
      </c>
      <c r="C12">
        <v>104</v>
      </c>
      <c r="D12">
        <v>100</v>
      </c>
    </row>
    <row r="13" spans="1:5" x14ac:dyDescent="0.2">
      <c r="A13" s="1"/>
      <c r="B13">
        <v>84</v>
      </c>
      <c r="C13">
        <v>106</v>
      </c>
      <c r="D13">
        <v>99</v>
      </c>
    </row>
    <row r="14" spans="1:5" x14ac:dyDescent="0.2">
      <c r="A14" s="1"/>
      <c r="B14">
        <v>83</v>
      </c>
      <c r="C14">
        <v>90</v>
      </c>
      <c r="D14">
        <v>106</v>
      </c>
    </row>
    <row r="15" spans="1:5" x14ac:dyDescent="0.2">
      <c r="A15" s="1"/>
      <c r="B15">
        <v>85</v>
      </c>
      <c r="C15">
        <v>95</v>
      </c>
      <c r="D15">
        <v>100</v>
      </c>
    </row>
    <row r="16" spans="1:5" x14ac:dyDescent="0.2">
      <c r="A16" s="1"/>
      <c r="B16">
        <v>69</v>
      </c>
      <c r="C16">
        <v>95</v>
      </c>
      <c r="D16">
        <v>95</v>
      </c>
    </row>
    <row r="17" spans="1:5" x14ac:dyDescent="0.2">
      <c r="A17" s="1"/>
      <c r="B17">
        <v>79</v>
      </c>
      <c r="C17">
        <v>97</v>
      </c>
      <c r="D17">
        <v>111</v>
      </c>
    </row>
    <row r="18" spans="1:5" x14ac:dyDescent="0.2">
      <c r="A18" s="1"/>
      <c r="B18">
        <v>85</v>
      </c>
      <c r="C18">
        <v>95</v>
      </c>
      <c r="D18">
        <v>120</v>
      </c>
    </row>
    <row r="19" spans="1:5" x14ac:dyDescent="0.2">
      <c r="A19" s="1"/>
      <c r="B19">
        <v>78</v>
      </c>
      <c r="C19">
        <v>99</v>
      </c>
      <c r="D19">
        <v>108</v>
      </c>
    </row>
    <row r="20" spans="1:5" x14ac:dyDescent="0.2">
      <c r="A20" s="1"/>
      <c r="B20">
        <v>77</v>
      </c>
      <c r="C20">
        <v>93</v>
      </c>
    </row>
    <row r="21" spans="1:5" x14ac:dyDescent="0.2">
      <c r="B21">
        <v>76</v>
      </c>
      <c r="C21">
        <v>92</v>
      </c>
    </row>
    <row r="22" spans="1:5" x14ac:dyDescent="0.2">
      <c r="A22" t="s">
        <v>5</v>
      </c>
      <c r="B22">
        <f>AVERAGE(B2:B21)</f>
        <v>79.2</v>
      </c>
      <c r="C22">
        <f>AVERAGE(C2:C21)</f>
        <v>96.25</v>
      </c>
      <c r="D22">
        <f>AVERAGE(D2:D19)</f>
        <v>115.66666666666667</v>
      </c>
      <c r="E22">
        <f>AVERAGE(E2:E4)</f>
        <v>181</v>
      </c>
    </row>
    <row r="23" spans="1:5" x14ac:dyDescent="0.2">
      <c r="A23" t="s">
        <v>6</v>
      </c>
      <c r="B23">
        <f>STDEV(B2:B21)</f>
        <v>6.0227638348623902</v>
      </c>
      <c r="C23">
        <f>STDEV(C2:C21)</f>
        <v>6.6797021679586566</v>
      </c>
      <c r="D23">
        <f>STDEV(D2:D19)</f>
        <v>32.789883662316271</v>
      </c>
      <c r="E23">
        <f>STDEV(E2:E4)</f>
        <v>5.196152422706632</v>
      </c>
    </row>
    <row r="24" spans="1:5" x14ac:dyDescent="0.2">
      <c r="A24" t="s">
        <v>7</v>
      </c>
      <c r="B24">
        <f>B23/SQRT(COUNT(B2:B21))</f>
        <v>1.3467309347179621</v>
      </c>
      <c r="C24">
        <f>C23/SQRT(COUNT(C2:C21))</f>
        <v>1.4936268117008273</v>
      </c>
      <c r="D24">
        <f>D23/SQRT(COUNT(D2:D19))</f>
        <v>7.7286496973139407</v>
      </c>
      <c r="E24">
        <f>E23/SQRT(COUNT(E2:E4))</f>
        <v>3.0000000000000004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5" zoomScale="150" workbookViewId="0">
      <selection activeCell="I1" sqref="I1"/>
    </sheetView>
  </sheetViews>
  <sheetFormatPr baseColWidth="10" defaultRowHeight="16" x14ac:dyDescent="0.2"/>
  <cols>
    <col min="4" max="4" width="14.33203125" customWidth="1"/>
    <col min="5" max="5" width="16.6640625" customWidth="1"/>
  </cols>
  <sheetData>
    <row r="1" spans="1:9" x14ac:dyDescent="0.2">
      <c r="B1" t="s">
        <v>2</v>
      </c>
      <c r="C1" t="s">
        <v>3</v>
      </c>
      <c r="D1" t="s">
        <v>4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 s="1"/>
      <c r="B2">
        <v>87</v>
      </c>
      <c r="C2">
        <v>99</v>
      </c>
      <c r="D2">
        <v>184</v>
      </c>
      <c r="E2">
        <v>184</v>
      </c>
      <c r="F2">
        <f>(B2/217)*100</f>
        <v>40.092165898617509</v>
      </c>
      <c r="G2">
        <f>(C2/217)*100</f>
        <v>45.622119815668206</v>
      </c>
      <c r="H2">
        <f>(D2/217)*100</f>
        <v>84.792626728110605</v>
      </c>
      <c r="I2">
        <f>(E2/217)*100</f>
        <v>84.792626728110605</v>
      </c>
    </row>
    <row r="3" spans="1:9" x14ac:dyDescent="0.2">
      <c r="A3" s="1"/>
      <c r="B3">
        <v>81</v>
      </c>
      <c r="C3">
        <v>115</v>
      </c>
      <c r="D3">
        <v>175</v>
      </c>
      <c r="E3">
        <v>175</v>
      </c>
      <c r="F3">
        <f t="shared" ref="F3:F21" si="0">(B3/217)*100</f>
        <v>37.327188940092164</v>
      </c>
      <c r="G3">
        <f t="shared" ref="G3:G21" si="1">(C3/217)*100</f>
        <v>52.995391705069125</v>
      </c>
      <c r="H3">
        <f t="shared" ref="H3:I21" si="2">(D3/217)*100</f>
        <v>80.645161290322577</v>
      </c>
      <c r="I3">
        <f t="shared" si="2"/>
        <v>80.645161290322577</v>
      </c>
    </row>
    <row r="4" spans="1:9" x14ac:dyDescent="0.2">
      <c r="A4" s="1"/>
      <c r="B4">
        <v>85</v>
      </c>
      <c r="C4">
        <v>92</v>
      </c>
      <c r="D4">
        <v>184</v>
      </c>
      <c r="E4">
        <v>184</v>
      </c>
      <c r="F4">
        <f t="shared" si="0"/>
        <v>39.170506912442399</v>
      </c>
      <c r="G4">
        <f t="shared" si="1"/>
        <v>42.396313364055302</v>
      </c>
      <c r="H4">
        <f t="shared" si="2"/>
        <v>84.792626728110605</v>
      </c>
      <c r="I4">
        <f t="shared" si="2"/>
        <v>84.792626728110605</v>
      </c>
    </row>
    <row r="5" spans="1:9" x14ac:dyDescent="0.2">
      <c r="A5" s="1"/>
      <c r="B5">
        <v>82</v>
      </c>
      <c r="C5">
        <v>89</v>
      </c>
      <c r="D5">
        <v>109</v>
      </c>
      <c r="F5">
        <f t="shared" si="0"/>
        <v>37.788018433179722</v>
      </c>
      <c r="G5">
        <f t="shared" si="1"/>
        <v>41.013824884792626</v>
      </c>
      <c r="H5">
        <f t="shared" si="2"/>
        <v>50.230414746543786</v>
      </c>
    </row>
    <row r="6" spans="1:9" x14ac:dyDescent="0.2">
      <c r="A6" s="1"/>
      <c r="B6">
        <v>78</v>
      </c>
      <c r="C6">
        <v>103</v>
      </c>
      <c r="D6">
        <v>82</v>
      </c>
      <c r="F6">
        <f t="shared" si="0"/>
        <v>35.944700460829495</v>
      </c>
      <c r="G6">
        <f t="shared" si="1"/>
        <v>47.465437788018434</v>
      </c>
      <c r="H6">
        <f t="shared" si="2"/>
        <v>37.788018433179722</v>
      </c>
    </row>
    <row r="7" spans="1:9" x14ac:dyDescent="0.2">
      <c r="A7" s="1"/>
      <c r="B7">
        <v>88</v>
      </c>
      <c r="C7">
        <v>97</v>
      </c>
      <c r="D7">
        <v>65</v>
      </c>
      <c r="F7">
        <f t="shared" si="0"/>
        <v>40.552995391705068</v>
      </c>
      <c r="G7">
        <f t="shared" si="1"/>
        <v>44.700460829493089</v>
      </c>
      <c r="H7">
        <f t="shared" si="2"/>
        <v>29.953917050691242</v>
      </c>
    </row>
    <row r="8" spans="1:9" x14ac:dyDescent="0.2">
      <c r="A8" s="1"/>
      <c r="B8">
        <v>72</v>
      </c>
      <c r="C8">
        <v>90</v>
      </c>
      <c r="D8">
        <v>108</v>
      </c>
      <c r="F8">
        <f t="shared" si="0"/>
        <v>33.179723502304149</v>
      </c>
      <c r="G8">
        <f t="shared" si="1"/>
        <v>41.474654377880185</v>
      </c>
      <c r="H8">
        <f t="shared" si="2"/>
        <v>49.769585253456221</v>
      </c>
    </row>
    <row r="9" spans="1:9" x14ac:dyDescent="0.2">
      <c r="A9" s="1"/>
      <c r="B9">
        <v>72</v>
      </c>
      <c r="C9">
        <v>88</v>
      </c>
      <c r="D9">
        <v>119</v>
      </c>
      <c r="F9">
        <f t="shared" si="0"/>
        <v>33.179723502304149</v>
      </c>
      <c r="G9">
        <f t="shared" si="1"/>
        <v>40.552995391705068</v>
      </c>
      <c r="H9">
        <f t="shared" si="2"/>
        <v>54.838709677419352</v>
      </c>
    </row>
    <row r="10" spans="1:9" x14ac:dyDescent="0.2">
      <c r="A10" s="1"/>
      <c r="B10">
        <v>66</v>
      </c>
      <c r="C10">
        <v>95</v>
      </c>
      <c r="D10">
        <v>116</v>
      </c>
      <c r="F10">
        <f t="shared" si="0"/>
        <v>30.414746543778804</v>
      </c>
      <c r="G10">
        <f t="shared" si="1"/>
        <v>43.778801843317972</v>
      </c>
      <c r="H10">
        <f t="shared" si="2"/>
        <v>53.456221198156683</v>
      </c>
    </row>
    <row r="11" spans="1:9" x14ac:dyDescent="0.2">
      <c r="A11" s="1"/>
      <c r="B11">
        <v>78</v>
      </c>
      <c r="C11">
        <v>91</v>
      </c>
      <c r="D11">
        <v>101</v>
      </c>
      <c r="F11">
        <f t="shared" si="0"/>
        <v>35.944700460829495</v>
      </c>
      <c r="G11">
        <f t="shared" si="1"/>
        <v>41.935483870967744</v>
      </c>
      <c r="H11">
        <f t="shared" si="2"/>
        <v>46.543778801843317</v>
      </c>
    </row>
    <row r="12" spans="1:9" x14ac:dyDescent="0.2">
      <c r="A12" s="1"/>
      <c r="B12">
        <v>79</v>
      </c>
      <c r="C12">
        <v>104</v>
      </c>
      <c r="D12">
        <v>100</v>
      </c>
      <c r="F12">
        <f t="shared" si="0"/>
        <v>36.405529953917046</v>
      </c>
      <c r="G12">
        <f t="shared" si="1"/>
        <v>47.926267281105986</v>
      </c>
      <c r="H12">
        <f t="shared" si="2"/>
        <v>46.082949308755758</v>
      </c>
    </row>
    <row r="13" spans="1:9" x14ac:dyDescent="0.2">
      <c r="A13" s="1"/>
      <c r="B13">
        <v>84</v>
      </c>
      <c r="C13">
        <v>106</v>
      </c>
      <c r="D13">
        <v>99</v>
      </c>
      <c r="F13">
        <f t="shared" si="0"/>
        <v>38.70967741935484</v>
      </c>
      <c r="G13">
        <f t="shared" si="1"/>
        <v>48.847926267281103</v>
      </c>
      <c r="H13">
        <f t="shared" si="2"/>
        <v>45.622119815668206</v>
      </c>
    </row>
    <row r="14" spans="1:9" x14ac:dyDescent="0.2">
      <c r="A14" s="1"/>
      <c r="B14">
        <v>83</v>
      </c>
      <c r="C14">
        <v>90</v>
      </c>
      <c r="D14">
        <v>106</v>
      </c>
      <c r="F14">
        <f t="shared" si="0"/>
        <v>38.248847926267281</v>
      </c>
      <c r="G14">
        <f t="shared" si="1"/>
        <v>41.474654377880185</v>
      </c>
      <c r="H14">
        <f t="shared" si="2"/>
        <v>48.847926267281103</v>
      </c>
    </row>
    <row r="15" spans="1:9" x14ac:dyDescent="0.2">
      <c r="A15" s="1"/>
      <c r="B15">
        <v>85</v>
      </c>
      <c r="C15">
        <v>95</v>
      </c>
      <c r="D15">
        <v>100</v>
      </c>
      <c r="F15">
        <f t="shared" si="0"/>
        <v>39.170506912442399</v>
      </c>
      <c r="G15">
        <f t="shared" si="1"/>
        <v>43.778801843317972</v>
      </c>
      <c r="H15">
        <f t="shared" si="2"/>
        <v>46.082949308755758</v>
      </c>
    </row>
    <row r="16" spans="1:9" x14ac:dyDescent="0.2">
      <c r="A16" s="1"/>
      <c r="B16">
        <v>69</v>
      </c>
      <c r="C16">
        <v>95</v>
      </c>
      <c r="D16">
        <v>95</v>
      </c>
      <c r="F16">
        <f t="shared" si="0"/>
        <v>31.797235023041477</v>
      </c>
      <c r="G16">
        <f t="shared" si="1"/>
        <v>43.778801843317972</v>
      </c>
      <c r="H16">
        <f t="shared" si="2"/>
        <v>43.778801843317972</v>
      </c>
    </row>
    <row r="17" spans="1:9" x14ac:dyDescent="0.2">
      <c r="A17" s="1"/>
      <c r="B17">
        <v>79</v>
      </c>
      <c r="C17">
        <v>97</v>
      </c>
      <c r="D17">
        <v>111</v>
      </c>
      <c r="F17">
        <f t="shared" si="0"/>
        <v>36.405529953917046</v>
      </c>
      <c r="G17">
        <f t="shared" si="1"/>
        <v>44.700460829493089</v>
      </c>
      <c r="H17">
        <f t="shared" si="2"/>
        <v>51.152073732718897</v>
      </c>
    </row>
    <row r="18" spans="1:9" x14ac:dyDescent="0.2">
      <c r="A18" s="1"/>
      <c r="B18">
        <v>85</v>
      </c>
      <c r="C18">
        <v>95</v>
      </c>
      <c r="D18">
        <v>120</v>
      </c>
      <c r="F18">
        <f t="shared" si="0"/>
        <v>39.170506912442399</v>
      </c>
      <c r="G18">
        <f t="shared" si="1"/>
        <v>43.778801843317972</v>
      </c>
      <c r="H18">
        <f t="shared" si="2"/>
        <v>55.299539170506918</v>
      </c>
    </row>
    <row r="19" spans="1:9" x14ac:dyDescent="0.2">
      <c r="A19" s="1"/>
      <c r="B19">
        <v>78</v>
      </c>
      <c r="C19">
        <v>99</v>
      </c>
      <c r="D19">
        <v>108</v>
      </c>
      <c r="F19">
        <f t="shared" si="0"/>
        <v>35.944700460829495</v>
      </c>
      <c r="G19">
        <f t="shared" si="1"/>
        <v>45.622119815668206</v>
      </c>
      <c r="H19">
        <f t="shared" si="2"/>
        <v>49.769585253456221</v>
      </c>
    </row>
    <row r="20" spans="1:9" x14ac:dyDescent="0.2">
      <c r="A20" s="1"/>
      <c r="B20">
        <v>77</v>
      </c>
      <c r="C20">
        <v>93</v>
      </c>
      <c r="F20">
        <f t="shared" si="0"/>
        <v>35.483870967741936</v>
      </c>
      <c r="G20">
        <f t="shared" si="1"/>
        <v>42.857142857142854</v>
      </c>
      <c r="H20">
        <f t="shared" si="2"/>
        <v>0</v>
      </c>
    </row>
    <row r="21" spans="1:9" x14ac:dyDescent="0.2">
      <c r="B21">
        <v>76</v>
      </c>
      <c r="C21">
        <v>92</v>
      </c>
      <c r="F21">
        <f t="shared" si="0"/>
        <v>35.023041474654377</v>
      </c>
      <c r="G21">
        <f t="shared" si="1"/>
        <v>42.396313364055302</v>
      </c>
      <c r="H21">
        <f t="shared" si="2"/>
        <v>0</v>
      </c>
    </row>
    <row r="22" spans="1:9" x14ac:dyDescent="0.2">
      <c r="A22" t="s">
        <v>5</v>
      </c>
      <c r="B22">
        <f>AVERAGE(B2:B21)</f>
        <v>79.2</v>
      </c>
      <c r="C22">
        <f>AVERAGE(C2:C21)</f>
        <v>96.25</v>
      </c>
      <c r="D22">
        <f>AVERAGE(D2:D19)</f>
        <v>115.66666666666667</v>
      </c>
      <c r="E22">
        <f>AVERAGE(E2:E4)</f>
        <v>181</v>
      </c>
      <c r="F22">
        <f>AVERAGE(F2:F21)</f>
        <v>36.497695852534562</v>
      </c>
      <c r="G22">
        <f>AVERAGE(G2:G21)</f>
        <v>44.354838709677423</v>
      </c>
      <c r="H22">
        <f>AVERAGE(H2:H21)</f>
        <v>47.972350230414747</v>
      </c>
      <c r="I22">
        <f>AVERAGE(I2:I4)</f>
        <v>83.410138248847929</v>
      </c>
    </row>
    <row r="23" spans="1:9" x14ac:dyDescent="0.2">
      <c r="A23" t="s">
        <v>6</v>
      </c>
      <c r="B23">
        <f>STDEV(B2:B21)</f>
        <v>6.0227638348623902</v>
      </c>
      <c r="C23">
        <f>STDEV(C2:C21)</f>
        <v>6.6797021679586566</v>
      </c>
      <c r="D23">
        <f>STDEV(D2:D19)</f>
        <v>32.789883662316271</v>
      </c>
      <c r="E23">
        <f>STDEV(E2:E4)</f>
        <v>5.196152422706632</v>
      </c>
      <c r="F23">
        <f>STDEV(F2:F21)</f>
        <v>2.7754672050057088</v>
      </c>
      <c r="G23">
        <f>STDEV(G2:G21)</f>
        <v>3.078203764036247</v>
      </c>
      <c r="H23">
        <f>STDEV(H2:H21)</f>
        <v>21.759074349530458</v>
      </c>
      <c r="I23">
        <f>STDEV(I2:I4)</f>
        <v>2.3945402869615875</v>
      </c>
    </row>
    <row r="24" spans="1:9" x14ac:dyDescent="0.2">
      <c r="A24" t="s">
        <v>7</v>
      </c>
      <c r="B24">
        <f>B23/SQRT(COUNT(B2:B21))</f>
        <v>1.3467309347179621</v>
      </c>
      <c r="C24">
        <f>C23/SQRT(COUNT(C2:C21))</f>
        <v>1.4936268117008273</v>
      </c>
      <c r="D24">
        <f>D23/SQRT(COUNT(D2:D19))</f>
        <v>7.7286496973139407</v>
      </c>
      <c r="E24">
        <f>E23/SQRT(COUNT(E2:E4))</f>
        <v>3.0000000000000004</v>
      </c>
      <c r="F24">
        <f>F23/SQRT(COUNT(F2:F21))</f>
        <v>0.62061333397141094</v>
      </c>
      <c r="G24">
        <f>G23/SQRT(COUNT(G2:G21))</f>
        <v>0.68830728649807704</v>
      </c>
      <c r="H24">
        <f>H23/SQRT(COUNT(H2:H21))</f>
        <v>4.865476937302212</v>
      </c>
      <c r="I24">
        <f>I23/SQRT(COUNT(I2:I4))</f>
        <v>1.3824884792626764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algo</vt:lpstr>
      <vt:lpstr>mitofates</vt:lpstr>
      <vt:lpstr>solubility</vt:lpstr>
      <vt:lpstr>mean dist</vt:lpstr>
      <vt:lpstr>align</vt:lpstr>
      <vt:lpstr>align62</vt:lpstr>
      <vt:lpstr>align62%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2021-08-18T15:58:27Z</dcterms:created>
  <dcterms:modified xsi:type="dcterms:W3CDTF">2021-08-23T23:29:58Z</dcterms:modified>
</cp:coreProperties>
</file>