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edelemam/Documents/MosesLab/IDRdesign2/"/>
    </mc:Choice>
  </mc:AlternateContent>
  <xr:revisionPtr revIDLastSave="0" documentId="13_ncr:1_{968C0C37-DDBB-1F42-8256-6F7DA35A2DDE}" xr6:coauthVersionLast="47" xr6:coauthVersionMax="47" xr10:uidLastSave="{00000000-0000-0000-0000-000000000000}"/>
  <bookViews>
    <workbookView xWindow="2740" yWindow="1560" windowWidth="28040" windowHeight="17440" activeTab="1" xr2:uid="{00000000-000D-0000-FFFF-FFFF00000000}"/>
  </bookViews>
  <sheets>
    <sheet name="mean dist" sheetId="2" r:id="rId1"/>
    <sheet name="solubility" sheetId="4" r:id="rId2"/>
    <sheet name="pscore" sheetId="5" r:id="rId3"/>
    <sheet name="align" sheetId="7" r:id="rId4"/>
    <sheet name="align62" sheetId="8" r:id="rId5"/>
    <sheet name="align62%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C24" i="4"/>
  <c r="D23" i="4"/>
  <c r="D22" i="4"/>
  <c r="F24" i="9"/>
  <c r="G24" i="9"/>
  <c r="E24" i="9"/>
  <c r="G23" i="9"/>
  <c r="F23" i="9"/>
  <c r="E23" i="9"/>
  <c r="G22" i="9"/>
  <c r="F22" i="9"/>
  <c r="E2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D23" i="9"/>
  <c r="D24" i="9" s="1"/>
  <c r="C23" i="9"/>
  <c r="C24" i="9" s="1"/>
  <c r="B23" i="9"/>
  <c r="B24" i="9" s="1"/>
  <c r="D22" i="9"/>
  <c r="C22" i="9"/>
  <c r="B22" i="9"/>
  <c r="D23" i="8"/>
  <c r="D24" i="8" s="1"/>
  <c r="C23" i="8"/>
  <c r="C24" i="8" s="1"/>
  <c r="B23" i="8"/>
  <c r="B24" i="8" s="1"/>
  <c r="D22" i="8"/>
  <c r="C22" i="8"/>
  <c r="B22" i="8"/>
  <c r="C24" i="7"/>
  <c r="B24" i="7"/>
  <c r="C24" i="5"/>
  <c r="B24" i="5"/>
  <c r="B24" i="4"/>
  <c r="D24" i="7"/>
  <c r="D23" i="7"/>
  <c r="D22" i="7"/>
  <c r="C23" i="7"/>
  <c r="B23" i="7"/>
  <c r="C22" i="7"/>
  <c r="B22" i="7"/>
  <c r="D23" i="2"/>
  <c r="D24" i="2" s="1"/>
  <c r="D22" i="2"/>
  <c r="C23" i="5"/>
  <c r="B23" i="5"/>
  <c r="C22" i="5"/>
  <c r="B22" i="5"/>
  <c r="C23" i="2"/>
  <c r="C24" i="2" s="1"/>
  <c r="B23" i="2"/>
  <c r="B24" i="2" s="1"/>
  <c r="C22" i="2"/>
  <c r="B22" i="2"/>
  <c r="C23" i="4"/>
  <c r="B23" i="4"/>
  <c r="C22" i="4"/>
  <c r="B22" i="4"/>
</calcChain>
</file>

<file path=xl/sharedStrings.xml><?xml version="1.0" encoding="utf-8"?>
<sst xmlns="http://schemas.openxmlformats.org/spreadsheetml/2006/main" count="38" uniqueCount="14">
  <si>
    <t>random</t>
  </si>
  <si>
    <t>deisgned</t>
  </si>
  <si>
    <t>homologoues</t>
  </si>
  <si>
    <t>mean</t>
  </si>
  <si>
    <t>std dev</t>
  </si>
  <si>
    <t>std error</t>
  </si>
  <si>
    <t>Random</t>
  </si>
  <si>
    <t>Designed</t>
  </si>
  <si>
    <t>std err</t>
  </si>
  <si>
    <t>Homologs</t>
  </si>
  <si>
    <t>Random%</t>
  </si>
  <si>
    <t>Designed%</t>
  </si>
  <si>
    <t>Homolog%</t>
  </si>
  <si>
    <t>Homolog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</si>
</sst>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.5"/>
      <color rgb="FF201F1E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to Ded1</a:t>
            </a:r>
            <a:r>
              <a:rPr lang="en-US" baseline="0"/>
              <a:t> IDR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79449253926121E-2"/>
          <c:y val="0.18094925634295711"/>
          <c:w val="0.91600839604994122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'mean dist'!$A$22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'mean dist'!$B$24:$D$24</c:f>
                <c:numCache>
                  <c:formatCode>General</c:formatCode>
                  <c:ptCount val="3"/>
                  <c:pt idx="0">
                    <c:v>0.2304624908263212</c:v>
                  </c:pt>
                  <c:pt idx="1">
                    <c:v>0.2039455344961312</c:v>
                  </c:pt>
                  <c:pt idx="2">
                    <c:v>1.0132830142339284</c:v>
                  </c:pt>
                </c:numCache>
              </c:numRef>
            </c:plus>
            <c:minus>
              <c:numRef>
                <c:f>'mean dist'!$B$24:$D$24</c:f>
                <c:numCache>
                  <c:formatCode>General</c:formatCode>
                  <c:ptCount val="3"/>
                  <c:pt idx="0">
                    <c:v>0.2304624908263212</c:v>
                  </c:pt>
                  <c:pt idx="1">
                    <c:v>0.2039455344961312</c:v>
                  </c:pt>
                  <c:pt idx="2">
                    <c:v>1.0132830142339284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'mean dist'!$B$22:$D$22</c:f>
              <c:numCache>
                <c:formatCode>General</c:formatCode>
                <c:ptCount val="3"/>
                <c:pt idx="0">
                  <c:v>14.203040224721764</c:v>
                </c:pt>
                <c:pt idx="1">
                  <c:v>0.98266912734520717</c:v>
                </c:pt>
                <c:pt idx="2">
                  <c:v>10.374970258133089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1-0546-ADD8-AAA0FA06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8848"/>
        <c:axId val="235244448"/>
      </c:barChart>
      <c:catAx>
        <c:axId val="2355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4448"/>
        <c:crosses val="autoZero"/>
        <c:auto val="1"/>
        <c:lblAlgn val="ctr"/>
        <c:lblOffset val="100"/>
        <c:noMultiLvlLbl val="0"/>
      </c:catAx>
      <c:valAx>
        <c:axId val="235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Ded1 IDR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'align62%'!$E$24:$G$24</c:f>
                <c:numCache>
                  <c:formatCode>General</c:formatCode>
                  <c:ptCount val="3"/>
                  <c:pt idx="0">
                    <c:v>0.59118820721510068</c:v>
                  </c:pt>
                  <c:pt idx="1">
                    <c:v>0.96137225461212872</c:v>
                  </c:pt>
                  <c:pt idx="2">
                    <c:v>2.9452487508264831</c:v>
                  </c:pt>
                </c:numCache>
              </c:numRef>
            </c:plus>
            <c:minus>
              <c:numRef>
                <c:f>'align62%'!$E$24:$G$24</c:f>
                <c:numCache>
                  <c:formatCode>General</c:formatCode>
                  <c:ptCount val="3"/>
                  <c:pt idx="0">
                    <c:v>0.59118820721510068</c:v>
                  </c:pt>
                  <c:pt idx="1">
                    <c:v>0.96137225461212872</c:v>
                  </c:pt>
                  <c:pt idx="2">
                    <c:v>2.9452487508264831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'align62%'!$E$22:$G$22</c:f>
              <c:numCache>
                <c:formatCode>General</c:formatCode>
                <c:ptCount val="3"/>
                <c:pt idx="0">
                  <c:v>31.142857142857139</c:v>
                </c:pt>
                <c:pt idx="1">
                  <c:v>47.520408163265301</c:v>
                </c:pt>
                <c:pt idx="2">
                  <c:v>67.142857142857139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C-984F-84F6-7471D65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797135"/>
        <c:axId val="1967444991"/>
      </c:barChart>
      <c:catAx>
        <c:axId val="19677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44991"/>
        <c:crosses val="autoZero"/>
        <c:auto val="1"/>
        <c:lblAlgn val="ctr"/>
        <c:lblOffset val="100"/>
        <c:noMultiLvlLbl val="0"/>
      </c:catAx>
      <c:valAx>
        <c:axId val="1967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solubility!$A$22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7-7B43-9551-25B47514ECC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37-7B43-9551-25B47514ECCF}"/>
              </c:ext>
            </c:extLst>
          </c:dPt>
          <c:errBars>
            <c:errBarType val="both"/>
            <c:errValType val="cust"/>
            <c:noEndCap val="0"/>
            <c:plus>
              <c:numRef>
                <c:f>solubility!$B$24:$C$24</c:f>
                <c:numCache>
                  <c:formatCode>General</c:formatCode>
                  <c:ptCount val="2"/>
                  <c:pt idx="0">
                    <c:v>0.18001008743664162</c:v>
                  </c:pt>
                  <c:pt idx="1">
                    <c:v>1.9077059797733914E-2</c:v>
                  </c:pt>
                </c:numCache>
              </c:numRef>
            </c:plus>
            <c:minus>
              <c:numRef>
                <c:f>solubility!$B$24:$C$24</c:f>
                <c:numCache>
                  <c:formatCode>General</c:formatCode>
                  <c:ptCount val="2"/>
                  <c:pt idx="0">
                    <c:v>0.18001008743664162</c:v>
                  </c:pt>
                  <c:pt idx="1">
                    <c:v>1.9077059797733914E-2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Random</c:v>
              </c:pt>
              <c:pt idx="1">
                <c:v>Designed</c:v>
              </c:pt>
            </c:strLit>
          </c:cat>
          <c:val>
            <c:numRef>
              <c:f>solubility!$B$22:$C$22</c:f>
              <c:numCache>
                <c:formatCode>General</c:formatCode>
                <c:ptCount val="2"/>
                <c:pt idx="0">
                  <c:v>0.16899999999999996</c:v>
                </c:pt>
                <c:pt idx="1">
                  <c:v>2.5204999999999997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7-7B43-9551-25B47514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49983"/>
        <c:axId val="1920851631"/>
      </c:barChart>
      <c:catAx>
        <c:axId val="19208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51631"/>
        <c:crosses val="autoZero"/>
        <c:auto val="1"/>
        <c:lblAlgn val="ctr"/>
        <c:lblOffset val="100"/>
        <c:noMultiLvlLbl val="0"/>
      </c:catAx>
      <c:valAx>
        <c:axId val="19208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Solubility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solubility!$B$24:$D$24</c:f>
                <c:numCache>
                  <c:formatCode>General</c:formatCode>
                  <c:ptCount val="3"/>
                  <c:pt idx="0">
                    <c:v>0.18001008743664162</c:v>
                  </c:pt>
                  <c:pt idx="1">
                    <c:v>1.9077059797733914E-2</c:v>
                  </c:pt>
                  <c:pt idx="2">
                    <c:v>3.4716404741417781E-2</c:v>
                  </c:pt>
                </c:numCache>
              </c:numRef>
            </c:plus>
            <c:minus>
              <c:numRef>
                <c:f>solubility!$B$24:$D$24</c:f>
                <c:numCache>
                  <c:formatCode>General</c:formatCode>
                  <c:ptCount val="3"/>
                  <c:pt idx="0">
                    <c:v>0.18001008743664162</c:v>
                  </c:pt>
                  <c:pt idx="1">
                    <c:v>1.9077059797733914E-2</c:v>
                  </c:pt>
                  <c:pt idx="2">
                    <c:v>3.4716404741417781E-2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solubility!$B$22:$D$22</c:f>
              <c:numCache>
                <c:formatCode>General</c:formatCode>
                <c:ptCount val="3"/>
                <c:pt idx="0">
                  <c:v>0.16899999999999996</c:v>
                </c:pt>
                <c:pt idx="1">
                  <c:v>2.5204999999999997</c:v>
                </c:pt>
                <c:pt idx="2">
                  <c:v>2.6466666666666665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3-3940-A70D-2BFDF8EA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614319"/>
        <c:axId val="1939554223"/>
      </c:barChart>
      <c:catAx>
        <c:axId val="19396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4223"/>
        <c:crosses val="autoZero"/>
        <c:auto val="1"/>
        <c:lblAlgn val="ctr"/>
        <c:lblOffset val="100"/>
        <c:noMultiLvlLbl val="0"/>
      </c:catAx>
      <c:valAx>
        <c:axId val="19395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pscore!$A$22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F-E44C-ADD0-8B13F0C94B5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F-E44C-ADD0-8B13F0C94B5F}"/>
              </c:ext>
            </c:extLst>
          </c:dPt>
          <c:errBars>
            <c:errBarType val="both"/>
            <c:errValType val="cust"/>
            <c:noEndCap val="0"/>
            <c:plus>
              <c:numRef>
                <c:f>pscore!$B$24:$C$24</c:f>
                <c:numCache>
                  <c:formatCode>General</c:formatCode>
                  <c:ptCount val="2"/>
                  <c:pt idx="0">
                    <c:v>3.3825208600127207E-2</c:v>
                  </c:pt>
                  <c:pt idx="1">
                    <c:v>0.23661372029444824</c:v>
                  </c:pt>
                </c:numCache>
              </c:numRef>
            </c:plus>
            <c:minus>
              <c:numRef>
                <c:f>pscore!$B$24:$C$24</c:f>
                <c:numCache>
                  <c:formatCode>General</c:formatCode>
                  <c:ptCount val="2"/>
                  <c:pt idx="0">
                    <c:v>3.3825208600127207E-2</c:v>
                  </c:pt>
                  <c:pt idx="1">
                    <c:v>0.23661372029444824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Random</c:v>
              </c:pt>
              <c:pt idx="1">
                <c:v>Designed</c:v>
              </c:pt>
            </c:strLit>
          </c:cat>
          <c:val>
            <c:numRef>
              <c:f>pscore!$B$22:$C$22</c:f>
              <c:numCache>
                <c:formatCode>General</c:formatCode>
                <c:ptCount val="2"/>
                <c:pt idx="0">
                  <c:v>0.94249999999999989</c:v>
                </c:pt>
                <c:pt idx="1">
                  <c:v>6.5749999999999984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F-E44C-ADD0-8B13F0C9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49983"/>
        <c:axId val="1920851631"/>
      </c:barChart>
      <c:catAx>
        <c:axId val="19208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51631"/>
        <c:crosses val="autoZero"/>
        <c:auto val="1"/>
        <c:lblAlgn val="ctr"/>
        <c:lblOffset val="100"/>
        <c:noMultiLvlLbl val="0"/>
      </c:catAx>
      <c:valAx>
        <c:axId val="19208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align!$A$22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3-3244-B3AA-0BD9BEE0E9F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3-3244-B3AA-0BD9BEE0E9FC}"/>
              </c:ext>
            </c:extLst>
          </c:dPt>
          <c:errBars>
            <c:errBarType val="both"/>
            <c:errValType val="cust"/>
            <c:noEndCap val="0"/>
            <c:plus>
              <c:numRef>
                <c:f>align!$B$24:$C$24</c:f>
                <c:numCache>
                  <c:formatCode>General</c:formatCode>
                  <c:ptCount val="2"/>
                  <c:pt idx="0">
                    <c:v>0.61918669066343557</c:v>
                  </c:pt>
                  <c:pt idx="1">
                    <c:v>0.92869163059480742</c:v>
                  </c:pt>
                </c:numCache>
              </c:numRef>
            </c:plus>
            <c:minus>
              <c:numRef>
                <c:f>align!$B$24:$C$24</c:f>
                <c:numCache>
                  <c:formatCode>General</c:formatCode>
                  <c:ptCount val="2"/>
                  <c:pt idx="0">
                    <c:v>0.61918669066343557</c:v>
                  </c:pt>
                  <c:pt idx="1">
                    <c:v>0.92869163059480742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Random</c:v>
              </c:pt>
              <c:pt idx="1">
                <c:v>Designed</c:v>
              </c:pt>
            </c:strLit>
          </c:cat>
          <c:val>
            <c:numRef>
              <c:f>align!$B$22:$C$22</c:f>
              <c:numCache>
                <c:formatCode>General</c:formatCode>
                <c:ptCount val="2"/>
                <c:pt idx="0">
                  <c:v>27.727000000000004</c:v>
                </c:pt>
                <c:pt idx="1">
                  <c:v>44.430500000000002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3-3244-B3AA-0BD9BEE0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49983"/>
        <c:axId val="1920851631"/>
      </c:barChart>
      <c:catAx>
        <c:axId val="19208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51631"/>
        <c:crosses val="autoZero"/>
        <c:auto val="1"/>
        <c:lblAlgn val="ctr"/>
        <c:lblOffset val="100"/>
        <c:noMultiLvlLbl val="0"/>
      </c:catAx>
      <c:valAx>
        <c:axId val="19208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Ded1 IDR </a:t>
            </a:r>
            <a:r>
              <a:rPr lang="en-US" baseline="0"/>
              <a:t>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align!$A$22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align!$B$24:$D$24</c:f>
                <c:numCache>
                  <c:formatCode>General</c:formatCode>
                  <c:ptCount val="3"/>
                  <c:pt idx="0">
                    <c:v>0.61918669066343557</c:v>
                  </c:pt>
                  <c:pt idx="1">
                    <c:v>0.92869163059480742</c:v>
                  </c:pt>
                  <c:pt idx="2">
                    <c:v>3.2439262855694286</c:v>
                  </c:pt>
                </c:numCache>
              </c:numRef>
            </c:plus>
            <c:minus>
              <c:numRef>
                <c:f>align!$B$24:$D$24</c:f>
                <c:numCache>
                  <c:formatCode>General</c:formatCode>
                  <c:ptCount val="3"/>
                  <c:pt idx="0">
                    <c:v>0.61918669066343557</c:v>
                  </c:pt>
                  <c:pt idx="1">
                    <c:v>0.92869163059480742</c:v>
                  </c:pt>
                  <c:pt idx="2">
                    <c:v>3.2439262855694286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align!$B$22:$D$22</c:f>
              <c:numCache>
                <c:formatCode>General</c:formatCode>
                <c:ptCount val="3"/>
                <c:pt idx="0">
                  <c:v>27.727000000000004</c:v>
                </c:pt>
                <c:pt idx="1">
                  <c:v>44.430500000000002</c:v>
                </c:pt>
                <c:pt idx="2">
                  <c:v>63.32070707070703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A-DA45-AD6B-A6ECE036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956863"/>
        <c:axId val="1963036831"/>
      </c:barChart>
      <c:catAx>
        <c:axId val="19109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36831"/>
        <c:crosses val="autoZero"/>
        <c:auto val="1"/>
        <c:lblAlgn val="ctr"/>
        <c:lblOffset val="100"/>
        <c:noMultiLvlLbl val="0"/>
      </c:catAx>
      <c:valAx>
        <c:axId val="19630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align62!$A$22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8-3F4E-BC19-31FEACE68A5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8-3F4E-BC19-31FEACE68A53}"/>
              </c:ext>
            </c:extLst>
          </c:dPt>
          <c:errBars>
            <c:errBarType val="both"/>
            <c:errValType val="cust"/>
            <c:noEndCap val="0"/>
            <c:plus>
              <c:numRef>
                <c:f>align62!$B$24:$C$24</c:f>
                <c:numCache>
                  <c:formatCode>General</c:formatCode>
                  <c:ptCount val="2"/>
                  <c:pt idx="0">
                    <c:v>2.896822215353994</c:v>
                  </c:pt>
                  <c:pt idx="1">
                    <c:v>4.7107240475994319</c:v>
                  </c:pt>
                </c:numCache>
              </c:numRef>
            </c:plus>
            <c:minus>
              <c:numRef>
                <c:f>align62!$B$24:$C$24</c:f>
                <c:numCache>
                  <c:formatCode>General</c:formatCode>
                  <c:ptCount val="2"/>
                  <c:pt idx="0">
                    <c:v>2.896822215353994</c:v>
                  </c:pt>
                  <c:pt idx="1">
                    <c:v>4.7107240475994319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Random</c:v>
              </c:pt>
              <c:pt idx="1">
                <c:v>Designed</c:v>
              </c:pt>
            </c:strLit>
          </c:cat>
          <c:val>
            <c:numRef>
              <c:f>align62!$B$22:$C$22</c:f>
              <c:numCache>
                <c:formatCode>General</c:formatCode>
                <c:ptCount val="2"/>
                <c:pt idx="0">
                  <c:v>152.6</c:v>
                </c:pt>
                <c:pt idx="1">
                  <c:v>232.85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8-3F4E-BC19-31FEACE6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49983"/>
        <c:axId val="1920851631"/>
      </c:barChart>
      <c:catAx>
        <c:axId val="19208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51631"/>
        <c:crosses val="autoZero"/>
        <c:auto val="1"/>
        <c:lblAlgn val="ctr"/>
        <c:lblOffset val="100"/>
        <c:noMultiLvlLbl val="0"/>
      </c:catAx>
      <c:valAx>
        <c:axId val="19208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Ded1 IDR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align62!$A$22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align62!$B$24:$D$24</c:f>
                <c:numCache>
                  <c:formatCode>General</c:formatCode>
                  <c:ptCount val="3"/>
                  <c:pt idx="0">
                    <c:v>2.896822215353994</c:v>
                  </c:pt>
                  <c:pt idx="1">
                    <c:v>4.7107240475994319</c:v>
                  </c:pt>
                  <c:pt idx="2">
                    <c:v>14.431718879049772</c:v>
                  </c:pt>
                </c:numCache>
              </c:numRef>
            </c:plus>
            <c:minus>
              <c:numRef>
                <c:f>align62!$B$24:$D$24</c:f>
                <c:numCache>
                  <c:formatCode>General</c:formatCode>
                  <c:ptCount val="3"/>
                  <c:pt idx="0">
                    <c:v>2.896822215353994</c:v>
                  </c:pt>
                  <c:pt idx="1">
                    <c:v>4.7107240475994319</c:v>
                  </c:pt>
                  <c:pt idx="2">
                    <c:v>14.431718879049772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align62!$B$22:$D$22</c:f>
              <c:numCache>
                <c:formatCode>General</c:formatCode>
                <c:ptCount val="3"/>
                <c:pt idx="0">
                  <c:v>152.6</c:v>
                </c:pt>
                <c:pt idx="1">
                  <c:v>232.85</c:v>
                </c:pt>
                <c:pt idx="2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F-6449-AFFF-4D188D2F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956863"/>
        <c:axId val="1963036831"/>
      </c:barChart>
      <c:catAx>
        <c:axId val="19109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36831"/>
        <c:crosses val="autoZero"/>
        <c:auto val="1"/>
        <c:lblAlgn val="ctr"/>
        <c:lblOffset val="100"/>
        <c:noMultiLvlLbl val="0"/>
      </c:catAx>
      <c:valAx>
        <c:axId val="19630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Ded1 IDR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'align62%'!$A$22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'align62%'!$B$24:$D$24</c:f>
                <c:numCache>
                  <c:formatCode>General</c:formatCode>
                  <c:ptCount val="3"/>
                  <c:pt idx="0">
                    <c:v>2.896822215353994</c:v>
                  </c:pt>
                  <c:pt idx="1">
                    <c:v>4.7107240475994319</c:v>
                  </c:pt>
                  <c:pt idx="2">
                    <c:v>14.431718879049772</c:v>
                  </c:pt>
                </c:numCache>
              </c:numRef>
            </c:plus>
            <c:minus>
              <c:numRef>
                <c:f>'align62%'!$B$24:$D$24</c:f>
                <c:numCache>
                  <c:formatCode>General</c:formatCode>
                  <c:ptCount val="3"/>
                  <c:pt idx="0">
                    <c:v>2.896822215353994</c:v>
                  </c:pt>
                  <c:pt idx="1">
                    <c:v>4.7107240475994319</c:v>
                  </c:pt>
                  <c:pt idx="2">
                    <c:v>14.431718879049772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'align62%'!$B$22:$D$22</c:f>
              <c:numCache>
                <c:formatCode>General</c:formatCode>
                <c:ptCount val="3"/>
                <c:pt idx="0">
                  <c:v>152.6</c:v>
                </c:pt>
                <c:pt idx="1">
                  <c:v>232.85</c:v>
                </c:pt>
                <c:pt idx="2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C-EA4D-9A7F-50D6BEB2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956863"/>
        <c:axId val="1963036831"/>
      </c:barChart>
      <c:catAx>
        <c:axId val="19109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36831"/>
        <c:crosses val="autoZero"/>
        <c:auto val="1"/>
        <c:lblAlgn val="ctr"/>
        <c:lblOffset val="100"/>
        <c:noMultiLvlLbl val="0"/>
      </c:catAx>
      <c:valAx>
        <c:axId val="19630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292099</xdr:colOff>
      <xdr:row>6</xdr:row>
      <xdr:rowOff>33867</xdr:rowOff>
    </xdr:from>
    <xdr:to>
      <xdr:col>11</xdr:col>
      <xdr:colOff>740832</xdr:colOff>
      <xdr:row>19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8B0A-D52D-BF44-A97C-4BB05F983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404750</xdr:colOff>
      <xdr:row>7</xdr:row>
      <xdr:rowOff>144290</xdr:rowOff>
    </xdr:from>
    <xdr:to>
      <xdr:col>11</xdr:col>
      <xdr:colOff>23749</xdr:colOff>
      <xdr:row>21</xdr:row>
      <xdr:rowOff>43844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8B0BD-B473-6D48-A6F1-3EEE47D3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42334</xdr:colOff>
      <xdr:row>4</xdr:row>
      <xdr:rowOff>158174</xdr:rowOff>
    </xdr:from>
    <xdr:to>
      <xdr:col>9</xdr:col>
      <xdr:colOff>477213</xdr:colOff>
      <xdr:row>18</xdr:row>
      <xdr:rowOff>72738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F1499-94F2-C44C-B5FD-AD5953D2A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722085</xdr:colOff>
      <xdr:row>11</xdr:row>
      <xdr:rowOff>19050</xdr:rowOff>
    </xdr:from>
    <xdr:to>
      <xdr:col>10</xdr:col>
      <xdr:colOff>341085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5A2EA-7347-674E-A78A-42C0E6811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351971</xdr:colOff>
      <xdr:row>12</xdr:row>
      <xdr:rowOff>26307</xdr:rowOff>
    </xdr:from>
    <xdr:to>
      <xdr:col>10</xdr:col>
      <xdr:colOff>798285</xdr:colOff>
      <xdr:row>25</xdr:row>
      <xdr:rowOff>127907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B9980-09D7-4D4E-92F1-75D52BD0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631372</xdr:colOff>
      <xdr:row>3</xdr:row>
      <xdr:rowOff>58058</xdr:rowOff>
    </xdr:from>
    <xdr:to>
      <xdr:col>10</xdr:col>
      <xdr:colOff>239486</xdr:colOff>
      <xdr:row>16</xdr:row>
      <xdr:rowOff>159658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B895E-8AAE-3743-9BBA-6FF910018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351971</xdr:colOff>
      <xdr:row>12</xdr:row>
      <xdr:rowOff>26307</xdr:rowOff>
    </xdr:from>
    <xdr:to>
      <xdr:col>10</xdr:col>
      <xdr:colOff>798285</xdr:colOff>
      <xdr:row>25</xdr:row>
      <xdr:rowOff>127907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7B0F3-F58D-6A48-B5FA-EFE62A66A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762001</xdr:colOff>
      <xdr:row>7</xdr:row>
      <xdr:rowOff>166915</xdr:rowOff>
    </xdr:from>
    <xdr:to>
      <xdr:col>10</xdr:col>
      <xdr:colOff>370115</xdr:colOff>
      <xdr:row>21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0B0A5-16E2-384F-A09F-8DBA3725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690881</xdr:colOff>
      <xdr:row>26</xdr:row>
      <xdr:rowOff>14515</xdr:rowOff>
    </xdr:from>
    <xdr:to>
      <xdr:col>11</xdr:col>
      <xdr:colOff>298995</xdr:colOff>
      <xdr:row>39</xdr:row>
      <xdr:rowOff>116115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35D07-155A-E44C-B29E-853D2177D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321734</xdr:colOff>
      <xdr:row>2</xdr:row>
      <xdr:rowOff>160867</xdr:rowOff>
    </xdr:from>
    <xdr:to>
      <xdr:col>12</xdr:col>
      <xdr:colOff>745067</xdr:colOff>
      <xdr:row>16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B4A5A-0723-2C4A-A4BE-B1259264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="150" workbookViewId="0">
      <selection activeCell="B22" sqref="B22:D22"/>
    </sheetView>
  </sheetViews>
  <sheetFormatPr baseColWidth="10" defaultRowHeight="16" x14ac:dyDescent="0.2"/>
  <cols>
    <col min="1" max="1" width="19.83203125" customWidth="1"/>
    <col min="2" max="3" width="10.832031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1"/>
      <c r="B2" s="1">
        <v>13.831469425071599</v>
      </c>
      <c r="C2" s="1">
        <v>0.113410320912444</v>
      </c>
      <c r="D2">
        <v>3.4042360164891901</v>
      </c>
    </row>
    <row r="3" spans="1:4" x14ac:dyDescent="0.2">
      <c r="A3" s="1"/>
      <c r="B3" s="1">
        <v>13.7170590877592</v>
      </c>
      <c r="C3" s="1">
        <v>0.44322170761308199</v>
      </c>
      <c r="D3">
        <v>4.34066119426718</v>
      </c>
    </row>
    <row r="4" spans="1:4" x14ac:dyDescent="0.2">
      <c r="A4" s="1"/>
      <c r="B4" s="1">
        <v>14.777978991797999</v>
      </c>
      <c r="C4" s="1">
        <v>2.2097495432470802</v>
      </c>
      <c r="D4">
        <v>3.1935760783387899</v>
      </c>
    </row>
    <row r="5" spans="1:4" x14ac:dyDescent="0.2">
      <c r="A5" s="1"/>
      <c r="B5" s="1">
        <v>13.837872212482599</v>
      </c>
      <c r="C5" s="1">
        <v>0.34822624703115401</v>
      </c>
      <c r="D5">
        <v>18.5963928901629</v>
      </c>
    </row>
    <row r="6" spans="1:4" x14ac:dyDescent="0.2">
      <c r="A6" s="1"/>
      <c r="B6" s="1">
        <v>15.4068422870365</v>
      </c>
      <c r="C6" s="1">
        <v>0.466345987002386</v>
      </c>
      <c r="D6">
        <v>9.3471339592178104</v>
      </c>
    </row>
    <row r="7" spans="1:4" x14ac:dyDescent="0.2">
      <c r="A7" s="1"/>
      <c r="B7" s="1">
        <v>14.8574558952375</v>
      </c>
      <c r="C7" s="1">
        <v>0.34472035134046403</v>
      </c>
      <c r="D7">
        <v>12.037980251086999</v>
      </c>
    </row>
    <row r="8" spans="1:4" x14ac:dyDescent="0.2">
      <c r="A8" s="1"/>
      <c r="B8" s="1">
        <v>15.7336594170221</v>
      </c>
      <c r="C8" s="1">
        <v>0.13188713002296701</v>
      </c>
      <c r="D8">
        <v>12.4179683514262</v>
      </c>
    </row>
    <row r="9" spans="1:4" x14ac:dyDescent="0.2">
      <c r="A9" s="1"/>
      <c r="B9" s="1">
        <v>13.260907125983101</v>
      </c>
      <c r="C9" s="1">
        <v>0.79664287572742998</v>
      </c>
      <c r="D9">
        <v>16.852206683239601</v>
      </c>
    </row>
    <row r="10" spans="1:4" x14ac:dyDescent="0.2">
      <c r="A10" s="1"/>
      <c r="B10" s="1">
        <v>16.020309430332698</v>
      </c>
      <c r="C10" s="1">
        <v>2.1556685025457498</v>
      </c>
      <c r="D10">
        <v>7.0968405422220302</v>
      </c>
    </row>
    <row r="11" spans="1:4" x14ac:dyDescent="0.2">
      <c r="A11" s="1"/>
      <c r="B11" s="1">
        <v>12.385564777070901</v>
      </c>
      <c r="C11" s="1">
        <v>2.19583273388962</v>
      </c>
      <c r="D11">
        <v>7.2481424661383498</v>
      </c>
    </row>
    <row r="12" spans="1:4" x14ac:dyDescent="0.2">
      <c r="A12" s="1"/>
      <c r="B12" s="1">
        <v>14.556256091077699</v>
      </c>
      <c r="C12" s="1">
        <v>0.22475570551871599</v>
      </c>
      <c r="D12">
        <v>11.604065002881899</v>
      </c>
    </row>
    <row r="13" spans="1:4" x14ac:dyDescent="0.2">
      <c r="A13" s="1"/>
      <c r="B13" s="1">
        <v>13.414412324667801</v>
      </c>
      <c r="C13" s="1">
        <v>0.105549911996416</v>
      </c>
      <c r="D13">
        <v>11.905017946969499</v>
      </c>
    </row>
    <row r="14" spans="1:4" x14ac:dyDescent="0.2">
      <c r="A14" s="1"/>
      <c r="B14" s="1">
        <v>14.0565895829239</v>
      </c>
      <c r="C14" s="1">
        <v>0.13864560474444801</v>
      </c>
      <c r="D14">
        <v>12.4448682026479</v>
      </c>
    </row>
    <row r="15" spans="1:4" x14ac:dyDescent="0.2">
      <c r="A15" s="1"/>
      <c r="B15" s="1">
        <v>15.486343189942399</v>
      </c>
      <c r="C15" s="1">
        <v>2.1581122935394199</v>
      </c>
      <c r="D15">
        <v>11.8782883482962</v>
      </c>
    </row>
    <row r="16" spans="1:4" x14ac:dyDescent="0.2">
      <c r="A16" s="1"/>
      <c r="B16" s="1">
        <v>14.6673729265068</v>
      </c>
      <c r="C16" s="1">
        <v>0.73902387242401102</v>
      </c>
      <c r="D16">
        <v>11.2029079664792</v>
      </c>
    </row>
    <row r="17" spans="1:4" x14ac:dyDescent="0.2">
      <c r="A17" s="1"/>
      <c r="B17" s="1">
        <v>13.435590569470699</v>
      </c>
      <c r="C17" s="1">
        <v>0.50834571135611795</v>
      </c>
      <c r="D17">
        <v>6.8601046431256796</v>
      </c>
    </row>
    <row r="18" spans="1:4" x14ac:dyDescent="0.2">
      <c r="A18" s="1"/>
      <c r="B18" s="1">
        <v>13.712888142336601</v>
      </c>
      <c r="C18" s="1">
        <v>2.1501143965424898</v>
      </c>
      <c r="D18">
        <v>12.6128454602486</v>
      </c>
    </row>
    <row r="19" spans="1:4" x14ac:dyDescent="0.2">
      <c r="A19" s="1"/>
      <c r="B19" s="1">
        <v>14.4918086786356</v>
      </c>
      <c r="C19" s="1">
        <v>2.1501143965424898</v>
      </c>
      <c r="D19">
        <v>13.706228643157599</v>
      </c>
    </row>
    <row r="20" spans="1:4" x14ac:dyDescent="0.2">
      <c r="A20" s="1"/>
      <c r="B20" s="1">
        <v>12.181314009507201</v>
      </c>
      <c r="C20" s="1">
        <v>0.117750441484869</v>
      </c>
    </row>
    <row r="21" spans="1:4" x14ac:dyDescent="0.2">
      <c r="B21" s="1">
        <v>14.2291103295724</v>
      </c>
      <c r="C21" s="1">
        <v>2.1552648134227899</v>
      </c>
    </row>
    <row r="22" spans="1:4" x14ac:dyDescent="0.2">
      <c r="A22" t="s">
        <v>3</v>
      </c>
      <c r="B22">
        <f>AVERAGE(B2:B21)</f>
        <v>14.203040224721764</v>
      </c>
      <c r="C22">
        <f>AVERAGE(C2:C21)</f>
        <v>0.98266912734520717</v>
      </c>
      <c r="D22">
        <f>AVERAGE(D2:D19)</f>
        <v>10.374970258133089</v>
      </c>
    </row>
    <row r="23" spans="1:4" x14ac:dyDescent="0.2">
      <c r="A23" t="s">
        <v>4</v>
      </c>
      <c r="B23">
        <f>STDEV(B2:B21)</f>
        <v>1.0306595915031518</v>
      </c>
      <c r="C23">
        <f>STDEV(C2:C21)</f>
        <v>0.91207215768175542</v>
      </c>
      <c r="D23">
        <f>STDEV(D2:D19)</f>
        <v>4.298995743755734</v>
      </c>
    </row>
    <row r="24" spans="1:4" x14ac:dyDescent="0.2">
      <c r="A24" t="s">
        <v>5</v>
      </c>
      <c r="B24">
        <f>B23/SQRT(COUNT(B2:B21))</f>
        <v>0.2304624908263212</v>
      </c>
      <c r="C24">
        <f>C23/SQRT(COUNT(C2:C21))</f>
        <v>0.2039455344961312</v>
      </c>
      <c r="D24">
        <f>D23/SQRT(COUNT(D2:D20))</f>
        <v>1.0132830142339284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tabSelected="1" zoomScale="132" workbookViewId="0">
      <selection activeCell="B22" sqref="B22:D22"/>
    </sheetView>
  </sheetViews>
  <sheetFormatPr baseColWidth="10" defaultRowHeight="16" x14ac:dyDescent="0.2"/>
  <sheetData>
    <row r="1" spans="2:4" x14ac:dyDescent="0.2">
      <c r="B1" t="s">
        <v>6</v>
      </c>
      <c r="C1" t="s">
        <v>7</v>
      </c>
      <c r="D1" t="s">
        <v>13</v>
      </c>
    </row>
    <row r="2" spans="2:4" x14ac:dyDescent="0.2">
      <c r="B2">
        <v>0.19</v>
      </c>
      <c r="C2">
        <v>2.62</v>
      </c>
      <c r="D2">
        <v>2.64</v>
      </c>
    </row>
    <row r="3" spans="2:4" x14ac:dyDescent="0.2">
      <c r="B3">
        <v>1.41</v>
      </c>
      <c r="C3">
        <v>2.65</v>
      </c>
      <c r="D3">
        <v>2.63</v>
      </c>
    </row>
    <row r="4" spans="2:4" x14ac:dyDescent="0.2">
      <c r="B4">
        <v>-0.13</v>
      </c>
      <c r="C4">
        <v>2.61</v>
      </c>
      <c r="D4">
        <v>2.61</v>
      </c>
    </row>
    <row r="5" spans="2:4" x14ac:dyDescent="0.2">
      <c r="B5">
        <v>0.87</v>
      </c>
      <c r="C5">
        <v>2.59</v>
      </c>
      <c r="D5">
        <v>2.46</v>
      </c>
    </row>
    <row r="6" spans="2:4" x14ac:dyDescent="0.2">
      <c r="B6">
        <v>-0.62</v>
      </c>
      <c r="C6">
        <v>2.52</v>
      </c>
      <c r="D6">
        <v>2.4900000000000002</v>
      </c>
    </row>
    <row r="7" spans="2:4" x14ac:dyDescent="0.2">
      <c r="B7">
        <v>0.85</v>
      </c>
      <c r="C7">
        <v>2.5299999999999998</v>
      </c>
      <c r="D7">
        <v>2.65</v>
      </c>
    </row>
    <row r="8" spans="2:4" x14ac:dyDescent="0.2">
      <c r="B8">
        <v>0.35</v>
      </c>
      <c r="C8">
        <v>2.5499999999999998</v>
      </c>
      <c r="D8">
        <v>2.79</v>
      </c>
    </row>
    <row r="9" spans="2:4" x14ac:dyDescent="0.2">
      <c r="B9">
        <v>1.38</v>
      </c>
      <c r="C9">
        <v>2.57</v>
      </c>
      <c r="D9">
        <v>2.62</v>
      </c>
    </row>
    <row r="10" spans="2:4" x14ac:dyDescent="0.2">
      <c r="B10">
        <v>0.02</v>
      </c>
      <c r="C10">
        <v>2.54</v>
      </c>
      <c r="D10">
        <v>2.83</v>
      </c>
    </row>
    <row r="11" spans="2:4" x14ac:dyDescent="0.2">
      <c r="B11">
        <v>0.7</v>
      </c>
      <c r="C11">
        <v>2.5</v>
      </c>
      <c r="D11">
        <v>2.86</v>
      </c>
    </row>
    <row r="12" spans="2:4" x14ac:dyDescent="0.2">
      <c r="B12">
        <v>-7.0000000000000007E-2</v>
      </c>
      <c r="C12">
        <v>2.37</v>
      </c>
      <c r="D12">
        <v>2.6</v>
      </c>
    </row>
    <row r="13" spans="2:4" x14ac:dyDescent="0.2">
      <c r="B13">
        <v>-0.4</v>
      </c>
      <c r="C13">
        <v>2.6</v>
      </c>
      <c r="D13">
        <v>2.4</v>
      </c>
    </row>
    <row r="14" spans="2:4" x14ac:dyDescent="0.2">
      <c r="B14">
        <v>-0.23</v>
      </c>
      <c r="C14">
        <v>2.56</v>
      </c>
      <c r="D14">
        <v>2.54</v>
      </c>
    </row>
    <row r="15" spans="2:4" x14ac:dyDescent="0.2">
      <c r="B15">
        <v>-0.6</v>
      </c>
      <c r="C15">
        <v>2.29</v>
      </c>
      <c r="D15">
        <v>2.65</v>
      </c>
    </row>
    <row r="16" spans="2:4" x14ac:dyDescent="0.2">
      <c r="B16">
        <v>-1.45</v>
      </c>
      <c r="C16">
        <v>2.5099999999999998</v>
      </c>
      <c r="D16">
        <v>2.5099999999999998</v>
      </c>
    </row>
    <row r="17" spans="1:4" x14ac:dyDescent="0.2">
      <c r="B17">
        <v>1.44</v>
      </c>
      <c r="C17">
        <v>2.5</v>
      </c>
      <c r="D17">
        <v>2.6</v>
      </c>
    </row>
    <row r="18" spans="1:4" x14ac:dyDescent="0.2">
      <c r="B18">
        <v>-0.66</v>
      </c>
      <c r="C18">
        <v>2.46</v>
      </c>
      <c r="D18">
        <v>2.92</v>
      </c>
    </row>
    <row r="19" spans="1:4" x14ac:dyDescent="0.2">
      <c r="B19">
        <v>0.77</v>
      </c>
      <c r="C19">
        <v>2.48</v>
      </c>
      <c r="D19">
        <v>2.84</v>
      </c>
    </row>
    <row r="20" spans="1:4" x14ac:dyDescent="0.2">
      <c r="B20">
        <v>0.32</v>
      </c>
      <c r="C20">
        <v>2.4500000000000002</v>
      </c>
    </row>
    <row r="21" spans="1:4" x14ac:dyDescent="0.2">
      <c r="B21">
        <v>-0.76</v>
      </c>
      <c r="C21">
        <v>2.5099999999999998</v>
      </c>
    </row>
    <row r="22" spans="1:4" x14ac:dyDescent="0.2">
      <c r="A22" t="s">
        <v>3</v>
      </c>
      <c r="B22">
        <f>AVERAGE(B2:B21)</f>
        <v>0.16899999999999996</v>
      </c>
      <c r="C22">
        <f>AVERAGE(C2:C21)</f>
        <v>2.5204999999999997</v>
      </c>
      <c r="D22">
        <f>AVERAGE(D2:D19)</f>
        <v>2.6466666666666665</v>
      </c>
    </row>
    <row r="23" spans="1:4" x14ac:dyDescent="0.2">
      <c r="A23" t="s">
        <v>4</v>
      </c>
      <c r="B23">
        <f>STDEV(B2:B21)</f>
        <v>0.80502958428802318</v>
      </c>
      <c r="C23">
        <f>STDEV(C2:C21)</f>
        <v>8.5315205037122838E-2</v>
      </c>
      <c r="D23">
        <f>STDEV(D2:D19)</f>
        <v>0.14728923126643992</v>
      </c>
    </row>
    <row r="24" spans="1:4" x14ac:dyDescent="0.2">
      <c r="A24" t="s">
        <v>8</v>
      </c>
      <c r="B24">
        <f>B23/SQRT(COUNT(B2:B21))</f>
        <v>0.18001008743664162</v>
      </c>
      <c r="C24">
        <f>C23/SQRT(COUNT(C2:C21))</f>
        <v>1.9077059797733914E-2</v>
      </c>
      <c r="D24">
        <f>D23/SQRT(COUNT(D2:D21))</f>
        <v>3.4716404741417781E-2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006D-1CFC-234D-BA08-AD494DA2B36C}">
  <dimension ref="A1:C24"/>
  <sheetViews>
    <sheetView zoomScale="175" workbookViewId="0">
      <selection activeCell="C2" sqref="C2:C21"/>
    </sheetView>
  </sheetViews>
  <sheetFormatPr baseColWidth="10" defaultRowHeight="16" x14ac:dyDescent="0.2"/>
  <sheetData>
    <row r="1" spans="2:3" x14ac:dyDescent="0.2">
      <c r="B1" t="s">
        <v>6</v>
      </c>
      <c r="C1" t="s">
        <v>7</v>
      </c>
    </row>
    <row r="2" spans="2:3" x14ac:dyDescent="0.2">
      <c r="B2">
        <v>1.1399999999999999</v>
      </c>
      <c r="C2">
        <v>8.35</v>
      </c>
    </row>
    <row r="3" spans="2:3" x14ac:dyDescent="0.2">
      <c r="B3">
        <v>1</v>
      </c>
      <c r="C3">
        <v>5.22</v>
      </c>
    </row>
    <row r="4" spans="2:3" x14ac:dyDescent="0.2">
      <c r="B4">
        <v>0.93</v>
      </c>
      <c r="C4">
        <v>6.43</v>
      </c>
    </row>
    <row r="5" spans="2:3" x14ac:dyDescent="0.2">
      <c r="B5">
        <v>0.94</v>
      </c>
      <c r="C5">
        <v>6.37</v>
      </c>
    </row>
    <row r="6" spans="2:3" x14ac:dyDescent="0.2">
      <c r="B6">
        <v>0.8</v>
      </c>
      <c r="C6">
        <v>6.48</v>
      </c>
    </row>
    <row r="7" spans="2:3" x14ac:dyDescent="0.2">
      <c r="B7">
        <v>1.3</v>
      </c>
      <c r="C7">
        <v>8.4600000000000009</v>
      </c>
    </row>
    <row r="8" spans="2:3" x14ac:dyDescent="0.2">
      <c r="B8">
        <v>0.81</v>
      </c>
      <c r="C8">
        <v>7.93</v>
      </c>
    </row>
    <row r="9" spans="2:3" x14ac:dyDescent="0.2">
      <c r="B9">
        <v>0.74</v>
      </c>
      <c r="C9">
        <v>5.75</v>
      </c>
    </row>
    <row r="10" spans="2:3" x14ac:dyDescent="0.2">
      <c r="B10">
        <v>1.07</v>
      </c>
      <c r="C10">
        <v>5.76</v>
      </c>
    </row>
    <row r="11" spans="2:3" x14ac:dyDescent="0.2">
      <c r="B11">
        <v>1.03</v>
      </c>
      <c r="C11">
        <v>6.49</v>
      </c>
    </row>
    <row r="12" spans="2:3" x14ac:dyDescent="0.2">
      <c r="B12">
        <v>0.95</v>
      </c>
      <c r="C12">
        <v>5.99</v>
      </c>
    </row>
    <row r="13" spans="2:3" x14ac:dyDescent="0.2">
      <c r="B13">
        <v>1.1399999999999999</v>
      </c>
      <c r="C13">
        <v>5.19</v>
      </c>
    </row>
    <row r="14" spans="2:3" x14ac:dyDescent="0.2">
      <c r="B14">
        <v>0.73</v>
      </c>
      <c r="C14">
        <v>5.63</v>
      </c>
    </row>
    <row r="15" spans="2:3" x14ac:dyDescent="0.2">
      <c r="B15">
        <v>0.85</v>
      </c>
      <c r="C15">
        <v>6.75</v>
      </c>
    </row>
    <row r="16" spans="2:3" x14ac:dyDescent="0.2">
      <c r="B16">
        <v>0.91</v>
      </c>
      <c r="C16">
        <v>6.58</v>
      </c>
    </row>
    <row r="17" spans="1:3" x14ac:dyDescent="0.2">
      <c r="B17">
        <v>0.99</v>
      </c>
      <c r="C17">
        <v>5.34</v>
      </c>
    </row>
    <row r="18" spans="1:3" x14ac:dyDescent="0.2">
      <c r="B18">
        <v>0.85</v>
      </c>
      <c r="C18">
        <v>7.16</v>
      </c>
    </row>
    <row r="19" spans="1:3" x14ac:dyDescent="0.2">
      <c r="B19">
        <v>0.71</v>
      </c>
      <c r="C19">
        <v>6.26</v>
      </c>
    </row>
    <row r="20" spans="1:3" x14ac:dyDescent="0.2">
      <c r="B20">
        <v>0.99</v>
      </c>
      <c r="C20">
        <v>6.71</v>
      </c>
    </row>
    <row r="21" spans="1:3" x14ac:dyDescent="0.2">
      <c r="B21">
        <v>0.97</v>
      </c>
      <c r="C21">
        <v>8.65</v>
      </c>
    </row>
    <row r="22" spans="1:3" x14ac:dyDescent="0.2">
      <c r="A22" t="s">
        <v>3</v>
      </c>
      <c r="B22">
        <f>AVERAGE(B2:B21)</f>
        <v>0.94249999999999989</v>
      </c>
      <c r="C22">
        <f>AVERAGE(C2:C21)</f>
        <v>6.5749999999999984</v>
      </c>
    </row>
    <row r="23" spans="1:3" x14ac:dyDescent="0.2">
      <c r="A23" t="s">
        <v>4</v>
      </c>
      <c r="B23">
        <f>STDEV(B2:B21)</f>
        <v>0.15127093156598989</v>
      </c>
      <c r="C23">
        <f>STDEV(C2:C21)</f>
        <v>1.0581687259750157</v>
      </c>
    </row>
    <row r="24" spans="1:3" x14ac:dyDescent="0.2">
      <c r="A24" t="s">
        <v>8</v>
      </c>
      <c r="B24">
        <f>B23/SQRT(COUNT(B2:B21))</f>
        <v>3.3825208600127207E-2</v>
      </c>
      <c r="C24">
        <f>C23/SQRT(COUNT(C2:C21))</f>
        <v>0.23661372029444824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B620-C5BD-3A48-A132-9EEE1C0B12A1}">
  <dimension ref="A1:D24"/>
  <sheetViews>
    <sheetView topLeftCell="A4" zoomScale="175" workbookViewId="0">
      <selection activeCell="B22" sqref="B22:D22"/>
    </sheetView>
  </sheetViews>
  <sheetFormatPr baseColWidth="10" defaultRowHeight="16" x14ac:dyDescent="0.2"/>
  <sheetData>
    <row r="1" spans="2:4" x14ac:dyDescent="0.2">
      <c r="B1" t="s">
        <v>6</v>
      </c>
      <c r="C1" t="s">
        <v>7</v>
      </c>
      <c r="D1" t="s">
        <v>9</v>
      </c>
    </row>
    <row r="2" spans="2:4" x14ac:dyDescent="0.2">
      <c r="B2">
        <v>32.950000000000003</v>
      </c>
      <c r="C2">
        <v>45.45</v>
      </c>
      <c r="D2">
        <v>94.318181818181799</v>
      </c>
    </row>
    <row r="3" spans="2:4" x14ac:dyDescent="0.2">
      <c r="B3">
        <v>28.41</v>
      </c>
      <c r="C3">
        <v>39.770000000000003</v>
      </c>
      <c r="D3">
        <v>90.909090909090907</v>
      </c>
    </row>
    <row r="4" spans="2:4" x14ac:dyDescent="0.2">
      <c r="B4">
        <v>29.55</v>
      </c>
      <c r="C4">
        <v>43.18</v>
      </c>
      <c r="D4">
        <v>90.909090909090907</v>
      </c>
    </row>
    <row r="5" spans="2:4" x14ac:dyDescent="0.2">
      <c r="B5">
        <v>27.27</v>
      </c>
      <c r="C5">
        <v>45.45</v>
      </c>
      <c r="D5">
        <v>57.954545454545404</v>
      </c>
    </row>
    <row r="6" spans="2:4" x14ac:dyDescent="0.2">
      <c r="B6">
        <v>27.27</v>
      </c>
      <c r="C6">
        <v>51.14</v>
      </c>
      <c r="D6">
        <v>61.363636363636303</v>
      </c>
    </row>
    <row r="7" spans="2:4" x14ac:dyDescent="0.2">
      <c r="B7">
        <v>31.82</v>
      </c>
      <c r="C7">
        <v>45.45</v>
      </c>
      <c r="D7">
        <v>57.954545454545404</v>
      </c>
    </row>
    <row r="8" spans="2:4" x14ac:dyDescent="0.2">
      <c r="B8">
        <v>27.27</v>
      </c>
      <c r="C8">
        <v>45.45</v>
      </c>
      <c r="D8">
        <v>67.045454545454504</v>
      </c>
    </row>
    <row r="9" spans="2:4" x14ac:dyDescent="0.2">
      <c r="B9">
        <v>25</v>
      </c>
      <c r="C9">
        <v>50</v>
      </c>
      <c r="D9">
        <v>53.409090909090899</v>
      </c>
    </row>
    <row r="10" spans="2:4" x14ac:dyDescent="0.2">
      <c r="B10">
        <v>31.82</v>
      </c>
      <c r="C10">
        <v>43.18</v>
      </c>
      <c r="D10">
        <v>53.409090909090899</v>
      </c>
    </row>
    <row r="11" spans="2:4" x14ac:dyDescent="0.2">
      <c r="B11">
        <v>26.14</v>
      </c>
      <c r="C11">
        <v>47.73</v>
      </c>
      <c r="D11">
        <v>64.772727272727195</v>
      </c>
    </row>
    <row r="12" spans="2:4" x14ac:dyDescent="0.2">
      <c r="B12">
        <v>26.14</v>
      </c>
      <c r="C12">
        <v>40.909999999999997</v>
      </c>
      <c r="D12">
        <v>55.681818181818102</v>
      </c>
    </row>
    <row r="13" spans="2:4" x14ac:dyDescent="0.2">
      <c r="B13">
        <v>29.55</v>
      </c>
      <c r="C13">
        <v>47.73</v>
      </c>
      <c r="D13">
        <v>57.954545454545404</v>
      </c>
    </row>
    <row r="14" spans="2:4" x14ac:dyDescent="0.2">
      <c r="B14">
        <v>30.68</v>
      </c>
      <c r="C14">
        <v>36.36</v>
      </c>
      <c r="D14">
        <v>59.090909090909001</v>
      </c>
    </row>
    <row r="15" spans="2:4" x14ac:dyDescent="0.2">
      <c r="B15">
        <v>23.86</v>
      </c>
      <c r="C15">
        <v>44.32</v>
      </c>
      <c r="D15">
        <v>53.409090909090899</v>
      </c>
    </row>
    <row r="16" spans="2:4" x14ac:dyDescent="0.2">
      <c r="B16">
        <v>23.86</v>
      </c>
      <c r="C16">
        <v>38.64</v>
      </c>
      <c r="D16">
        <v>53.409090909090899</v>
      </c>
    </row>
    <row r="17" spans="1:4" x14ac:dyDescent="0.2">
      <c r="B17">
        <v>22.73</v>
      </c>
      <c r="C17">
        <v>48.86</v>
      </c>
      <c r="D17">
        <v>54.545454545454497</v>
      </c>
    </row>
    <row r="18" spans="1:4" x14ac:dyDescent="0.2">
      <c r="B18">
        <v>27.27</v>
      </c>
      <c r="C18">
        <v>42.05</v>
      </c>
      <c r="D18">
        <v>56.818181818181799</v>
      </c>
    </row>
    <row r="19" spans="1:4" x14ac:dyDescent="0.2">
      <c r="B19">
        <v>28.41</v>
      </c>
      <c r="C19">
        <v>38.64</v>
      </c>
      <c r="D19">
        <v>56.818181818181799</v>
      </c>
    </row>
    <row r="20" spans="1:4" x14ac:dyDescent="0.2">
      <c r="B20">
        <v>27.27</v>
      </c>
      <c r="C20">
        <v>50</v>
      </c>
    </row>
    <row r="21" spans="1:4" x14ac:dyDescent="0.2">
      <c r="B21">
        <v>27.27</v>
      </c>
      <c r="C21">
        <v>44.3</v>
      </c>
    </row>
    <row r="22" spans="1:4" x14ac:dyDescent="0.2">
      <c r="A22" t="s">
        <v>3</v>
      </c>
      <c r="B22">
        <f>AVERAGE(B2:B21)</f>
        <v>27.727000000000004</v>
      </c>
      <c r="C22">
        <f>AVERAGE(C2:C21)</f>
        <v>44.430500000000002</v>
      </c>
      <c r="D22">
        <f>AVERAGE(D2:D19)</f>
        <v>63.32070707070703</v>
      </c>
    </row>
    <row r="23" spans="1:4" x14ac:dyDescent="0.2">
      <c r="A23" t="s">
        <v>4</v>
      </c>
      <c r="B23">
        <f>STDEV(B2:B21)</f>
        <v>2.7690870621731527</v>
      </c>
      <c r="C23">
        <f>STDEV(C2:C21)</f>
        <v>4.1532352322902257</v>
      </c>
      <c r="D23">
        <f>STDEV(D2:D19)</f>
        <v>13.76281364517259</v>
      </c>
    </row>
    <row r="24" spans="1:4" x14ac:dyDescent="0.2">
      <c r="A24" t="s">
        <v>8</v>
      </c>
      <c r="B24">
        <f>B23/SQRT(COUNT(B2:B21))</f>
        <v>0.61918669066343557</v>
      </c>
      <c r="C24">
        <f>C23/SQRT(COUNT(C2:C21))</f>
        <v>0.92869163059480742</v>
      </c>
      <c r="D24">
        <f>D23/SQRT(COUNT(D2:D19))</f>
        <v>3.2439262855694286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1492-768B-B849-8F0F-183ED167089D}">
  <dimension ref="A1:D24"/>
  <sheetViews>
    <sheetView topLeftCell="A6" zoomScale="175" workbookViewId="0">
      <selection activeCell="D2" sqref="D2:D19"/>
    </sheetView>
  </sheetViews>
  <sheetFormatPr baseColWidth="10" defaultRowHeight="16" x14ac:dyDescent="0.2"/>
  <sheetData>
    <row r="1" spans="2:4" x14ac:dyDescent="0.2">
      <c r="B1" t="s">
        <v>6</v>
      </c>
      <c r="C1" t="s">
        <v>7</v>
      </c>
      <c r="D1" t="s">
        <v>9</v>
      </c>
    </row>
    <row r="2" spans="2:4" x14ac:dyDescent="0.2">
      <c r="B2">
        <v>174</v>
      </c>
      <c r="C2">
        <v>240</v>
      </c>
      <c r="D2">
        <v>467</v>
      </c>
    </row>
    <row r="3" spans="2:4" x14ac:dyDescent="0.2">
      <c r="B3">
        <v>158</v>
      </c>
      <c r="C3">
        <v>212</v>
      </c>
      <c r="D3">
        <v>451</v>
      </c>
    </row>
    <row r="4" spans="2:4" x14ac:dyDescent="0.2">
      <c r="B4">
        <v>133</v>
      </c>
      <c r="C4">
        <v>231</v>
      </c>
      <c r="D4">
        <v>452</v>
      </c>
    </row>
    <row r="5" spans="2:4" x14ac:dyDescent="0.2">
      <c r="B5">
        <v>157</v>
      </c>
      <c r="C5">
        <v>223</v>
      </c>
      <c r="D5">
        <v>305</v>
      </c>
    </row>
    <row r="6" spans="2:4" x14ac:dyDescent="0.2">
      <c r="B6">
        <v>148</v>
      </c>
      <c r="C6">
        <v>235</v>
      </c>
      <c r="D6">
        <v>322</v>
      </c>
    </row>
    <row r="7" spans="2:4" x14ac:dyDescent="0.2">
      <c r="B7">
        <v>160</v>
      </c>
      <c r="C7">
        <v>271</v>
      </c>
      <c r="D7">
        <v>299</v>
      </c>
    </row>
    <row r="8" spans="2:4" x14ac:dyDescent="0.2">
      <c r="B8">
        <v>174</v>
      </c>
      <c r="C8">
        <v>245</v>
      </c>
      <c r="D8">
        <v>346</v>
      </c>
    </row>
    <row r="9" spans="2:4" x14ac:dyDescent="0.2">
      <c r="B9">
        <v>157</v>
      </c>
      <c r="C9">
        <v>231</v>
      </c>
      <c r="D9">
        <v>281</v>
      </c>
    </row>
    <row r="10" spans="2:4" x14ac:dyDescent="0.2">
      <c r="B10">
        <v>149</v>
      </c>
      <c r="C10">
        <v>264</v>
      </c>
      <c r="D10">
        <v>278</v>
      </c>
    </row>
    <row r="11" spans="2:4" x14ac:dyDescent="0.2">
      <c r="B11">
        <v>173</v>
      </c>
      <c r="C11">
        <v>218</v>
      </c>
      <c r="D11">
        <v>335</v>
      </c>
    </row>
    <row r="12" spans="2:4" x14ac:dyDescent="0.2">
      <c r="B12">
        <v>140</v>
      </c>
      <c r="C12">
        <v>248</v>
      </c>
      <c r="D12">
        <v>295</v>
      </c>
    </row>
    <row r="13" spans="2:4" x14ac:dyDescent="0.2">
      <c r="B13">
        <v>144</v>
      </c>
      <c r="C13">
        <v>210</v>
      </c>
      <c r="D13">
        <v>296</v>
      </c>
    </row>
    <row r="14" spans="2:4" x14ac:dyDescent="0.2">
      <c r="B14">
        <v>166</v>
      </c>
      <c r="C14">
        <v>245</v>
      </c>
      <c r="D14">
        <v>312</v>
      </c>
    </row>
    <row r="15" spans="2:4" x14ac:dyDescent="0.2">
      <c r="B15">
        <v>156</v>
      </c>
      <c r="C15">
        <v>198</v>
      </c>
      <c r="D15">
        <v>289</v>
      </c>
    </row>
    <row r="16" spans="2:4" x14ac:dyDescent="0.2">
      <c r="B16">
        <v>139</v>
      </c>
      <c r="C16">
        <v>233</v>
      </c>
      <c r="D16">
        <v>293</v>
      </c>
    </row>
    <row r="17" spans="1:4" x14ac:dyDescent="0.2">
      <c r="B17">
        <v>134</v>
      </c>
      <c r="C17">
        <v>210</v>
      </c>
      <c r="D17">
        <v>300</v>
      </c>
    </row>
    <row r="18" spans="1:4" x14ac:dyDescent="0.2">
      <c r="B18">
        <v>136</v>
      </c>
      <c r="C18">
        <v>251</v>
      </c>
      <c r="D18">
        <v>297</v>
      </c>
    </row>
    <row r="19" spans="1:4" x14ac:dyDescent="0.2">
      <c r="B19">
        <v>144</v>
      </c>
      <c r="C19">
        <v>219</v>
      </c>
      <c r="D19">
        <v>304</v>
      </c>
    </row>
    <row r="20" spans="1:4" x14ac:dyDescent="0.2">
      <c r="B20">
        <v>155</v>
      </c>
      <c r="C20">
        <v>206</v>
      </c>
    </row>
    <row r="21" spans="1:4" x14ac:dyDescent="0.2">
      <c r="B21">
        <v>155</v>
      </c>
      <c r="C21">
        <v>267</v>
      </c>
    </row>
    <row r="22" spans="1:4" x14ac:dyDescent="0.2">
      <c r="A22" t="s">
        <v>3</v>
      </c>
      <c r="B22">
        <f>AVERAGE(B2:B21)</f>
        <v>152.6</v>
      </c>
      <c r="C22">
        <f>AVERAGE(C2:C21)</f>
        <v>232.85</v>
      </c>
      <c r="D22">
        <f>AVERAGE(D2:D19)</f>
        <v>329</v>
      </c>
    </row>
    <row r="23" spans="1:4" x14ac:dyDescent="0.2">
      <c r="A23" t="s">
        <v>4</v>
      </c>
      <c r="B23">
        <f>STDEV(B2:B21)</f>
        <v>12.954982784526132</v>
      </c>
      <c r="C23">
        <f>STDEV(C2:C21)</f>
        <v>21.066998387350569</v>
      </c>
      <c r="D23">
        <f>STDEV(D2:D19)</f>
        <v>61.228597701324077</v>
      </c>
    </row>
    <row r="24" spans="1:4" x14ac:dyDescent="0.2">
      <c r="A24" t="s">
        <v>8</v>
      </c>
      <c r="B24">
        <f>B23/SQRT(COUNT(B2:B21))</f>
        <v>2.896822215353994</v>
      </c>
      <c r="C24">
        <f>C23/SQRT(COUNT(C2:C21))</f>
        <v>4.7107240475994319</v>
      </c>
      <c r="D24">
        <f>D23/SQRT(COUNT(D2:D19))</f>
        <v>14.431718879049772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A684-98F5-FA40-9B5C-4EA91BF0B989}">
  <dimension ref="A1:G24"/>
  <sheetViews>
    <sheetView topLeftCell="C1" zoomScale="150" workbookViewId="0">
      <selection activeCell="J22" sqref="J22"/>
    </sheetView>
  </sheetViews>
  <sheetFormatPr baseColWidth="10" defaultRowHeight="16" x14ac:dyDescent="0.2"/>
  <sheetData>
    <row r="1" spans="2:7" x14ac:dyDescent="0.2">
      <c r="B1" t="s">
        <v>6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2:7" x14ac:dyDescent="0.2">
      <c r="B2">
        <v>174</v>
      </c>
      <c r="C2">
        <v>240</v>
      </c>
      <c r="D2">
        <v>467</v>
      </c>
      <c r="E2">
        <f>(B2/490)*100</f>
        <v>35.510204081632651</v>
      </c>
      <c r="F2">
        <f>(C2/490)*100</f>
        <v>48.979591836734691</v>
      </c>
      <c r="G2">
        <f>(D2/490)*100</f>
        <v>95.306122448979593</v>
      </c>
    </row>
    <row r="3" spans="2:7" x14ac:dyDescent="0.2">
      <c r="B3">
        <v>158</v>
      </c>
      <c r="C3">
        <v>212</v>
      </c>
      <c r="D3">
        <v>451</v>
      </c>
      <c r="E3">
        <f t="shared" ref="E3:E21" si="0">(B3/490)*100</f>
        <v>32.244897959183675</v>
      </c>
      <c r="F3">
        <f t="shared" ref="F3:F21" si="1">(C3/490)*100</f>
        <v>43.265306122448983</v>
      </c>
      <c r="G3">
        <f t="shared" ref="G3:G19" si="2">(D3/490)*100</f>
        <v>92.040816326530617</v>
      </c>
    </row>
    <row r="4" spans="2:7" x14ac:dyDescent="0.2">
      <c r="B4">
        <v>133</v>
      </c>
      <c r="C4">
        <v>231</v>
      </c>
      <c r="D4">
        <v>452</v>
      </c>
      <c r="E4">
        <f t="shared" si="0"/>
        <v>27.142857142857142</v>
      </c>
      <c r="F4">
        <f t="shared" si="1"/>
        <v>47.142857142857139</v>
      </c>
      <c r="G4">
        <f t="shared" si="2"/>
        <v>92.244897959183675</v>
      </c>
    </row>
    <row r="5" spans="2:7" x14ac:dyDescent="0.2">
      <c r="B5">
        <v>157</v>
      </c>
      <c r="C5">
        <v>223</v>
      </c>
      <c r="D5">
        <v>305</v>
      </c>
      <c r="E5">
        <f t="shared" si="0"/>
        <v>32.04081632653061</v>
      </c>
      <c r="F5">
        <f t="shared" si="1"/>
        <v>45.510204081632658</v>
      </c>
      <c r="G5">
        <f t="shared" si="2"/>
        <v>62.244897959183675</v>
      </c>
    </row>
    <row r="6" spans="2:7" x14ac:dyDescent="0.2">
      <c r="B6">
        <v>148</v>
      </c>
      <c r="C6">
        <v>235</v>
      </c>
      <c r="D6">
        <v>322</v>
      </c>
      <c r="E6">
        <f t="shared" si="0"/>
        <v>30.204081632653061</v>
      </c>
      <c r="F6">
        <f t="shared" si="1"/>
        <v>47.959183673469383</v>
      </c>
      <c r="G6">
        <f t="shared" si="2"/>
        <v>65.714285714285708</v>
      </c>
    </row>
    <row r="7" spans="2:7" x14ac:dyDescent="0.2">
      <c r="B7">
        <v>160</v>
      </c>
      <c r="C7">
        <v>271</v>
      </c>
      <c r="D7">
        <v>299</v>
      </c>
      <c r="E7">
        <f t="shared" si="0"/>
        <v>32.653061224489797</v>
      </c>
      <c r="F7">
        <f t="shared" si="1"/>
        <v>55.306122448979586</v>
      </c>
      <c r="G7">
        <f t="shared" si="2"/>
        <v>61.020408163265301</v>
      </c>
    </row>
    <row r="8" spans="2:7" x14ac:dyDescent="0.2">
      <c r="B8">
        <v>174</v>
      </c>
      <c r="C8">
        <v>245</v>
      </c>
      <c r="D8">
        <v>346</v>
      </c>
      <c r="E8">
        <f t="shared" si="0"/>
        <v>35.510204081632651</v>
      </c>
      <c r="F8">
        <f t="shared" si="1"/>
        <v>50</v>
      </c>
      <c r="G8">
        <f t="shared" si="2"/>
        <v>70.612244897959187</v>
      </c>
    </row>
    <row r="9" spans="2:7" x14ac:dyDescent="0.2">
      <c r="B9">
        <v>157</v>
      </c>
      <c r="C9">
        <v>231</v>
      </c>
      <c r="D9">
        <v>281</v>
      </c>
      <c r="E9">
        <f t="shared" si="0"/>
        <v>32.04081632653061</v>
      </c>
      <c r="F9">
        <f t="shared" si="1"/>
        <v>47.142857142857139</v>
      </c>
      <c r="G9">
        <f t="shared" si="2"/>
        <v>57.346938775510203</v>
      </c>
    </row>
    <row r="10" spans="2:7" x14ac:dyDescent="0.2">
      <c r="B10">
        <v>149</v>
      </c>
      <c r="C10">
        <v>264</v>
      </c>
      <c r="D10">
        <v>278</v>
      </c>
      <c r="E10">
        <f t="shared" si="0"/>
        <v>30.408163265306122</v>
      </c>
      <c r="F10">
        <f t="shared" si="1"/>
        <v>53.877551020408163</v>
      </c>
      <c r="G10">
        <f t="shared" si="2"/>
        <v>56.734693877551024</v>
      </c>
    </row>
    <row r="11" spans="2:7" x14ac:dyDescent="0.2">
      <c r="B11">
        <v>173</v>
      </c>
      <c r="C11">
        <v>218</v>
      </c>
      <c r="D11">
        <v>335</v>
      </c>
      <c r="E11">
        <f t="shared" si="0"/>
        <v>35.306122448979593</v>
      </c>
      <c r="F11">
        <f t="shared" si="1"/>
        <v>44.489795918367349</v>
      </c>
      <c r="G11">
        <f t="shared" si="2"/>
        <v>68.367346938775512</v>
      </c>
    </row>
    <row r="12" spans="2:7" x14ac:dyDescent="0.2">
      <c r="B12">
        <v>140</v>
      </c>
      <c r="C12">
        <v>248</v>
      </c>
      <c r="D12">
        <v>295</v>
      </c>
      <c r="E12">
        <f t="shared" si="0"/>
        <v>28.571428571428569</v>
      </c>
      <c r="F12">
        <f t="shared" si="1"/>
        <v>50.612244897959179</v>
      </c>
      <c r="G12">
        <f t="shared" si="2"/>
        <v>60.204081632653065</v>
      </c>
    </row>
    <row r="13" spans="2:7" x14ac:dyDescent="0.2">
      <c r="B13">
        <v>144</v>
      </c>
      <c r="C13">
        <v>210</v>
      </c>
      <c r="D13">
        <v>296</v>
      </c>
      <c r="E13">
        <f t="shared" si="0"/>
        <v>29.387755102040821</v>
      </c>
      <c r="F13">
        <f t="shared" si="1"/>
        <v>42.857142857142854</v>
      </c>
      <c r="G13">
        <f t="shared" si="2"/>
        <v>60.408163265306122</v>
      </c>
    </row>
    <row r="14" spans="2:7" x14ac:dyDescent="0.2">
      <c r="B14">
        <v>166</v>
      </c>
      <c r="C14">
        <v>245</v>
      </c>
      <c r="D14">
        <v>312</v>
      </c>
      <c r="E14">
        <f t="shared" si="0"/>
        <v>33.877551020408163</v>
      </c>
      <c r="F14">
        <f t="shared" si="1"/>
        <v>50</v>
      </c>
      <c r="G14">
        <f t="shared" si="2"/>
        <v>63.673469387755098</v>
      </c>
    </row>
    <row r="15" spans="2:7" x14ac:dyDescent="0.2">
      <c r="B15">
        <v>156</v>
      </c>
      <c r="C15">
        <v>198</v>
      </c>
      <c r="D15">
        <v>289</v>
      </c>
      <c r="E15">
        <f t="shared" si="0"/>
        <v>31.836734693877549</v>
      </c>
      <c r="F15">
        <f t="shared" si="1"/>
        <v>40.408163265306122</v>
      </c>
      <c r="G15">
        <f t="shared" si="2"/>
        <v>58.979591836734691</v>
      </c>
    </row>
    <row r="16" spans="2:7" x14ac:dyDescent="0.2">
      <c r="B16">
        <v>139</v>
      </c>
      <c r="C16">
        <v>233</v>
      </c>
      <c r="D16">
        <v>293</v>
      </c>
      <c r="E16">
        <f t="shared" si="0"/>
        <v>28.367346938775512</v>
      </c>
      <c r="F16">
        <f t="shared" si="1"/>
        <v>47.551020408163261</v>
      </c>
      <c r="G16">
        <f t="shared" si="2"/>
        <v>59.795918367346935</v>
      </c>
    </row>
    <row r="17" spans="1:7" x14ac:dyDescent="0.2">
      <c r="B17">
        <v>134</v>
      </c>
      <c r="C17">
        <v>210</v>
      </c>
      <c r="D17">
        <v>300</v>
      </c>
      <c r="E17">
        <f t="shared" si="0"/>
        <v>27.346938775510203</v>
      </c>
      <c r="F17">
        <f t="shared" si="1"/>
        <v>42.857142857142854</v>
      </c>
      <c r="G17">
        <f t="shared" si="2"/>
        <v>61.224489795918366</v>
      </c>
    </row>
    <row r="18" spans="1:7" x14ac:dyDescent="0.2">
      <c r="B18">
        <v>136</v>
      </c>
      <c r="C18">
        <v>251</v>
      </c>
      <c r="D18">
        <v>297</v>
      </c>
      <c r="E18">
        <f t="shared" si="0"/>
        <v>27.755102040816325</v>
      </c>
      <c r="F18">
        <f t="shared" si="1"/>
        <v>51.224489795918373</v>
      </c>
      <c r="G18">
        <f t="shared" si="2"/>
        <v>60.612244897959187</v>
      </c>
    </row>
    <row r="19" spans="1:7" x14ac:dyDescent="0.2">
      <c r="B19">
        <v>144</v>
      </c>
      <c r="C19">
        <v>219</v>
      </c>
      <c r="D19">
        <v>304</v>
      </c>
      <c r="E19">
        <f t="shared" si="0"/>
        <v>29.387755102040821</v>
      </c>
      <c r="F19">
        <f t="shared" si="1"/>
        <v>44.693877551020407</v>
      </c>
      <c r="G19">
        <f t="shared" si="2"/>
        <v>62.04081632653061</v>
      </c>
    </row>
    <row r="20" spans="1:7" x14ac:dyDescent="0.2">
      <c r="B20">
        <v>155</v>
      </c>
      <c r="C20">
        <v>206</v>
      </c>
      <c r="E20">
        <f t="shared" si="0"/>
        <v>31.632653061224492</v>
      </c>
      <c r="F20">
        <f t="shared" si="1"/>
        <v>42.04081632653061</v>
      </c>
    </row>
    <row r="21" spans="1:7" x14ac:dyDescent="0.2">
      <c r="B21">
        <v>155</v>
      </c>
      <c r="C21">
        <v>267</v>
      </c>
      <c r="E21">
        <f t="shared" si="0"/>
        <v>31.632653061224492</v>
      </c>
      <c r="F21">
        <f t="shared" si="1"/>
        <v>54.489795918367342</v>
      </c>
    </row>
    <row r="22" spans="1:7" x14ac:dyDescent="0.2">
      <c r="A22" t="s">
        <v>3</v>
      </c>
      <c r="B22">
        <f>AVERAGE(B2:B21)</f>
        <v>152.6</v>
      </c>
      <c r="C22">
        <f>AVERAGE(C2:C21)</f>
        <v>232.85</v>
      </c>
      <c r="D22">
        <f>AVERAGE(D2:D19)</f>
        <v>329</v>
      </c>
      <c r="E22">
        <f>AVERAGE(E2:E21)</f>
        <v>31.142857142857139</v>
      </c>
      <c r="F22">
        <f>AVERAGE(F2:F21)</f>
        <v>47.520408163265301</v>
      </c>
      <c r="G22">
        <f>AVERAGE(G2:G21)</f>
        <v>67.142857142857139</v>
      </c>
    </row>
    <row r="23" spans="1:7" x14ac:dyDescent="0.2">
      <c r="A23" t="s">
        <v>4</v>
      </c>
      <c r="B23">
        <f>STDEV(B2:B21)</f>
        <v>12.954982784526132</v>
      </c>
      <c r="C23">
        <f>STDEV(C2:C21)</f>
        <v>21.066998387350569</v>
      </c>
      <c r="D23">
        <f>STDEV(D2:D19)</f>
        <v>61.228597701324077</v>
      </c>
      <c r="E23">
        <f>STDEV(E2:E21)</f>
        <v>2.6438740376583936</v>
      </c>
      <c r="F23">
        <f>STDEV(F2:F21)</f>
        <v>4.2993874259899112</v>
      </c>
      <c r="G23">
        <f>STDEV(G2:G21)</f>
        <v>12.495632183943686</v>
      </c>
    </row>
    <row r="24" spans="1:7" x14ac:dyDescent="0.2">
      <c r="A24" t="s">
        <v>8</v>
      </c>
      <c r="B24">
        <f>B23/SQRT(COUNT(B2:B21))</f>
        <v>2.896822215353994</v>
      </c>
      <c r="C24">
        <f>C23/SQRT(COUNT(C2:C21))</f>
        <v>4.7107240475994319</v>
      </c>
      <c r="D24">
        <f>D23/SQRT(COUNT(D2:D19))</f>
        <v>14.431718879049772</v>
      </c>
      <c r="E24">
        <f>E23/SQRT(COUNT(E2:E21))</f>
        <v>0.59118820721510068</v>
      </c>
      <c r="F24">
        <f>F23/SQRT(COUNT(F2:F21))</f>
        <v>0.96137225461212872</v>
      </c>
      <c r="G24">
        <f>G23/SQRT(COUNT(G2:G21))</f>
        <v>2.9452487508264831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 dist</vt:lpstr>
      <vt:lpstr>solubility</vt:lpstr>
      <vt:lpstr>pscore</vt:lpstr>
      <vt:lpstr>align</vt:lpstr>
      <vt:lpstr>align62</vt:lpstr>
      <vt:lpstr>align62%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2021-08-18T15:58:27Z</dcterms:created>
  <dcterms:modified xsi:type="dcterms:W3CDTF">2021-08-23T23:50:25Z</dcterms:modified>
</cp:coreProperties>
</file>