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led\Documents\1A\Statistique descriptive\TD 2\"/>
    </mc:Choice>
  </mc:AlternateContent>
  <bookViews>
    <workbookView minimized="1"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L8" i="1"/>
  <c r="N16" i="1"/>
  <c r="N18" i="1" s="1"/>
  <c r="N22" i="1" s="1"/>
  <c r="M28" i="1"/>
  <c r="M29" i="1" s="1"/>
  <c r="C29" i="1"/>
  <c r="D29" i="1"/>
  <c r="E29" i="1"/>
  <c r="B29" i="1"/>
  <c r="N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C28" i="1"/>
  <c r="D28" i="1"/>
  <c r="E28" i="1"/>
  <c r="B28" i="1"/>
  <c r="C27" i="1"/>
  <c r="D27" i="1"/>
  <c r="E27" i="1"/>
  <c r="B27" i="1"/>
  <c r="C26" i="1"/>
  <c r="D26" i="1"/>
  <c r="E26" i="1"/>
  <c r="B26" i="1"/>
  <c r="N23" i="1" l="1"/>
</calcChain>
</file>

<file path=xl/sharedStrings.xml><?xml version="1.0" encoding="utf-8"?>
<sst xmlns="http://schemas.openxmlformats.org/spreadsheetml/2006/main" count="41" uniqueCount="41">
  <si>
    <t>Reg</t>
  </si>
  <si>
    <t>nbHot</t>
  </si>
  <si>
    <t>nbHpub</t>
  </si>
  <si>
    <t>nbHpri</t>
  </si>
  <si>
    <t>nbMed</t>
  </si>
  <si>
    <t>nbMedM</t>
  </si>
  <si>
    <t>Alsace</t>
  </si>
  <si>
    <t>Aquitaine</t>
  </si>
  <si>
    <t>Auvergne</t>
  </si>
  <si>
    <t>Bourgogne</t>
  </si>
  <si>
    <t>Bretagne</t>
  </si>
  <si>
    <t>Centre</t>
  </si>
  <si>
    <t>Champagne</t>
  </si>
  <si>
    <t>Corse</t>
  </si>
  <si>
    <t>Franche-Comté</t>
  </si>
  <si>
    <t>IdF</t>
  </si>
  <si>
    <t>Languedoc</t>
  </si>
  <si>
    <t>Limousin</t>
  </si>
  <si>
    <t>Lorraine</t>
  </si>
  <si>
    <t>Midi-Pyrénées</t>
  </si>
  <si>
    <t>Nord Pas-de-Calais</t>
  </si>
  <si>
    <t>Basse-Normandie</t>
  </si>
  <si>
    <t>Haute-Normandie</t>
  </si>
  <si>
    <t>Pays-de-la-Loire</t>
  </si>
  <si>
    <t>Picardie</t>
  </si>
  <si>
    <t>Poitou-Charentes</t>
  </si>
  <si>
    <t>PACA</t>
  </si>
  <si>
    <t>Rhône-Alpes</t>
  </si>
  <si>
    <t>Médiane</t>
  </si>
  <si>
    <t>Moyenne</t>
  </si>
  <si>
    <t>Max</t>
  </si>
  <si>
    <t>Ecart-type</t>
  </si>
  <si>
    <t>PartLitPub</t>
  </si>
  <si>
    <t>PartLitPri</t>
  </si>
  <si>
    <t>Ensemble</t>
  </si>
  <si>
    <t>Somme Med</t>
  </si>
  <si>
    <t>Somme Hot</t>
  </si>
  <si>
    <t>Somme Med*Hot</t>
  </si>
  <si>
    <t>Cov</t>
  </si>
  <si>
    <t>beta</t>
  </si>
  <si>
    <t>beta2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</si>
</sst>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N20" sqref="N20"/>
    </sheetView>
  </sheetViews>
  <sheetFormatPr baseColWidth="10" defaultRowHeight="15" x14ac:dyDescent="0.25"/>
  <cols>
    <col min="11" max="11" width="17.85546875" bestFit="1" customWidth="1"/>
    <col min="13" max="13" width="17.7109375" customWidth="1"/>
    <col min="14" max="14" width="32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</v>
      </c>
      <c r="H1" t="s">
        <v>33</v>
      </c>
      <c r="I1" t="s">
        <v>34</v>
      </c>
    </row>
    <row r="2" spans="1:14" x14ac:dyDescent="0.25">
      <c r="A2" t="s">
        <v>6</v>
      </c>
      <c r="B2">
        <v>7930</v>
      </c>
      <c r="C2">
        <v>5438</v>
      </c>
      <c r="D2">
        <v>2492</v>
      </c>
      <c r="E2">
        <v>6533</v>
      </c>
      <c r="F2">
        <v>7</v>
      </c>
      <c r="G2">
        <v>3</v>
      </c>
      <c r="H2">
        <v>3</v>
      </c>
      <c r="I2">
        <f t="shared" ref="I2:I22" si="0">100*(C2+D2)/SUM(B$2:B$23)</f>
        <v>3.0782249549717409</v>
      </c>
    </row>
    <row r="3" spans="1:14" x14ac:dyDescent="0.25">
      <c r="A3" t="s">
        <v>7</v>
      </c>
      <c r="B3">
        <v>14079</v>
      </c>
      <c r="C3">
        <v>8011</v>
      </c>
      <c r="D3">
        <v>6068</v>
      </c>
      <c r="E3">
        <v>11551</v>
      </c>
      <c r="F3">
        <v>12</v>
      </c>
      <c r="G3">
        <v>5</v>
      </c>
      <c r="H3">
        <v>6</v>
      </c>
      <c r="I3">
        <f t="shared" si="0"/>
        <v>5.465110862679337</v>
      </c>
    </row>
    <row r="4" spans="1:14" x14ac:dyDescent="0.25">
      <c r="A4" t="s">
        <v>8</v>
      </c>
      <c r="B4">
        <v>5932</v>
      </c>
      <c r="C4">
        <v>4117</v>
      </c>
      <c r="D4">
        <v>1815</v>
      </c>
      <c r="E4">
        <v>4121</v>
      </c>
      <c r="F4">
        <v>4</v>
      </c>
      <c r="G4">
        <v>3</v>
      </c>
      <c r="H4">
        <v>2</v>
      </c>
      <c r="I4">
        <f t="shared" si="0"/>
        <v>2.3026520091919758</v>
      </c>
    </row>
    <row r="5" spans="1:14" x14ac:dyDescent="0.25">
      <c r="A5" t="s">
        <v>9</v>
      </c>
      <c r="B5">
        <v>7464</v>
      </c>
      <c r="C5">
        <v>5169</v>
      </c>
      <c r="D5">
        <v>2295</v>
      </c>
      <c r="E5">
        <v>4758</v>
      </c>
      <c r="F5">
        <v>5</v>
      </c>
      <c r="G5">
        <v>3</v>
      </c>
      <c r="H5">
        <v>2</v>
      </c>
      <c r="I5">
        <f t="shared" si="0"/>
        <v>2.8973355692193032</v>
      </c>
    </row>
    <row r="6" spans="1:14" x14ac:dyDescent="0.25">
      <c r="A6" t="s">
        <v>10</v>
      </c>
      <c r="B6">
        <v>13090</v>
      </c>
      <c r="C6">
        <v>8784</v>
      </c>
      <c r="D6">
        <v>4306</v>
      </c>
      <c r="E6">
        <v>10061</v>
      </c>
      <c r="F6">
        <v>10</v>
      </c>
      <c r="G6">
        <v>5</v>
      </c>
      <c r="H6">
        <v>5</v>
      </c>
      <c r="I6">
        <f t="shared" si="0"/>
        <v>5.0812061362648286</v>
      </c>
    </row>
    <row r="7" spans="1:14" x14ac:dyDescent="0.25">
      <c r="A7" t="s">
        <v>11</v>
      </c>
      <c r="B7">
        <v>9997</v>
      </c>
      <c r="C7">
        <v>6624</v>
      </c>
      <c r="D7">
        <v>3373</v>
      </c>
      <c r="E7">
        <v>6835</v>
      </c>
      <c r="F7">
        <v>7</v>
      </c>
      <c r="G7">
        <v>4</v>
      </c>
      <c r="H7">
        <v>4</v>
      </c>
      <c r="I7">
        <f t="shared" si="0"/>
        <v>3.880581951431588</v>
      </c>
    </row>
    <row r="8" spans="1:14" x14ac:dyDescent="0.25">
      <c r="A8" t="s">
        <v>12</v>
      </c>
      <c r="B8">
        <v>6274</v>
      </c>
      <c r="C8">
        <v>4040</v>
      </c>
      <c r="D8">
        <v>2234</v>
      </c>
      <c r="E8">
        <v>3773</v>
      </c>
      <c r="F8">
        <v>4</v>
      </c>
      <c r="G8">
        <v>2</v>
      </c>
      <c r="H8">
        <v>2</v>
      </c>
      <c r="I8">
        <f t="shared" si="0"/>
        <v>2.4354077386497734</v>
      </c>
      <c r="L8" t="e">
        <f>REGRE</f>
        <v>#NAME?</v>
      </c>
    </row>
    <row r="9" spans="1:14" x14ac:dyDescent="0.25">
      <c r="A9" t="s">
        <v>13</v>
      </c>
      <c r="B9">
        <v>1192</v>
      </c>
      <c r="C9">
        <v>657</v>
      </c>
      <c r="D9">
        <v>535</v>
      </c>
      <c r="E9">
        <v>941</v>
      </c>
      <c r="F9">
        <v>1</v>
      </c>
      <c r="G9">
        <v>0</v>
      </c>
      <c r="H9">
        <v>1</v>
      </c>
      <c r="I9">
        <f t="shared" si="0"/>
        <v>0.46270417986460466</v>
      </c>
    </row>
    <row r="10" spans="1:14" x14ac:dyDescent="0.25">
      <c r="A10" t="s">
        <v>14</v>
      </c>
      <c r="B10">
        <v>4770</v>
      </c>
      <c r="C10">
        <v>3786</v>
      </c>
      <c r="D10">
        <v>984</v>
      </c>
      <c r="E10">
        <v>3571</v>
      </c>
      <c r="F10">
        <v>4</v>
      </c>
      <c r="G10">
        <v>2</v>
      </c>
      <c r="H10">
        <v>1</v>
      </c>
      <c r="I10">
        <f t="shared" si="0"/>
        <v>1.8515930687534936</v>
      </c>
    </row>
    <row r="11" spans="1:14" x14ac:dyDescent="0.25">
      <c r="A11" t="s">
        <v>15</v>
      </c>
      <c r="B11">
        <v>46343</v>
      </c>
      <c r="C11">
        <v>27715</v>
      </c>
      <c r="D11">
        <v>18628</v>
      </c>
      <c r="E11">
        <v>47491</v>
      </c>
      <c r="F11">
        <v>47</v>
      </c>
      <c r="G11">
        <v>17</v>
      </c>
      <c r="H11">
        <v>20</v>
      </c>
      <c r="I11">
        <f t="shared" si="0"/>
        <v>17.989177690826658</v>
      </c>
    </row>
    <row r="12" spans="1:14" x14ac:dyDescent="0.25">
      <c r="A12" t="s">
        <v>16</v>
      </c>
      <c r="B12">
        <v>10803</v>
      </c>
      <c r="C12">
        <v>5991</v>
      </c>
      <c r="D12">
        <v>4812</v>
      </c>
      <c r="E12">
        <v>9845</v>
      </c>
      <c r="F12">
        <v>10</v>
      </c>
      <c r="G12">
        <v>4</v>
      </c>
      <c r="H12">
        <v>5</v>
      </c>
      <c r="I12">
        <f t="shared" si="0"/>
        <v>4.1934507173467486</v>
      </c>
    </row>
    <row r="13" spans="1:14" x14ac:dyDescent="0.25">
      <c r="A13" t="s">
        <v>17</v>
      </c>
      <c r="B13">
        <v>3794</v>
      </c>
      <c r="C13">
        <v>2634</v>
      </c>
      <c r="D13">
        <v>1160</v>
      </c>
      <c r="E13">
        <v>2524</v>
      </c>
      <c r="F13">
        <v>3</v>
      </c>
      <c r="G13">
        <v>4</v>
      </c>
      <c r="H13">
        <v>1</v>
      </c>
      <c r="I13">
        <f t="shared" si="0"/>
        <v>1.4727346127569716</v>
      </c>
    </row>
    <row r="14" spans="1:14" x14ac:dyDescent="0.25">
      <c r="A14" t="s">
        <v>18</v>
      </c>
      <c r="B14">
        <v>10176</v>
      </c>
      <c r="C14">
        <v>6478</v>
      </c>
      <c r="D14">
        <v>3698</v>
      </c>
      <c r="E14">
        <v>7166</v>
      </c>
      <c r="F14">
        <v>7</v>
      </c>
      <c r="G14">
        <v>4</v>
      </c>
      <c r="H14">
        <v>4</v>
      </c>
      <c r="I14">
        <f t="shared" si="0"/>
        <v>3.9500652133407863</v>
      </c>
    </row>
    <row r="15" spans="1:14" x14ac:dyDescent="0.25">
      <c r="A15" t="s">
        <v>19</v>
      </c>
      <c r="B15">
        <v>10903</v>
      </c>
      <c r="C15">
        <v>6411</v>
      </c>
      <c r="D15">
        <v>4492</v>
      </c>
      <c r="E15">
        <v>10151</v>
      </c>
      <c r="F15">
        <v>10</v>
      </c>
      <c r="G15">
        <v>4</v>
      </c>
      <c r="H15">
        <v>5</v>
      </c>
      <c r="I15">
        <f t="shared" si="0"/>
        <v>4.2322681821004906</v>
      </c>
    </row>
    <row r="16" spans="1:14" x14ac:dyDescent="0.25">
      <c r="A16" t="s">
        <v>20</v>
      </c>
      <c r="B16">
        <v>17509</v>
      </c>
      <c r="C16">
        <v>10304</v>
      </c>
      <c r="D16">
        <v>7205</v>
      </c>
      <c r="E16">
        <v>12491</v>
      </c>
      <c r="F16">
        <v>12</v>
      </c>
      <c r="G16">
        <v>6</v>
      </c>
      <c r="H16">
        <v>8</v>
      </c>
      <c r="I16">
        <f t="shared" si="0"/>
        <v>6.7965499037326875</v>
      </c>
      <c r="M16" t="s">
        <v>35</v>
      </c>
      <c r="N16" s="1">
        <f>SUM(E2:E23)</f>
        <v>213227</v>
      </c>
    </row>
    <row r="17" spans="1:14" x14ac:dyDescent="0.25">
      <c r="A17" t="s">
        <v>21</v>
      </c>
      <c r="B17">
        <v>6658</v>
      </c>
      <c r="C17">
        <v>5004</v>
      </c>
      <c r="D17">
        <v>1654</v>
      </c>
      <c r="E17">
        <v>4301</v>
      </c>
      <c r="F17">
        <v>4</v>
      </c>
      <c r="G17">
        <v>3</v>
      </c>
      <c r="H17">
        <v>2</v>
      </c>
      <c r="I17">
        <f t="shared" si="0"/>
        <v>2.5844668033041427</v>
      </c>
      <c r="M17" t="s">
        <v>36</v>
      </c>
      <c r="N17" s="1">
        <f>SUM(B2:B23)</f>
        <v>257616</v>
      </c>
    </row>
    <row r="18" spans="1:14" x14ac:dyDescent="0.25">
      <c r="A18" t="s">
        <v>22</v>
      </c>
      <c r="B18">
        <v>6576</v>
      </c>
      <c r="C18">
        <v>4365</v>
      </c>
      <c r="D18">
        <v>2211</v>
      </c>
      <c r="E18">
        <v>5060</v>
      </c>
      <c r="F18">
        <v>5</v>
      </c>
      <c r="G18">
        <v>3</v>
      </c>
      <c r="H18">
        <v>2</v>
      </c>
      <c r="I18">
        <f t="shared" si="0"/>
        <v>2.5526364822060743</v>
      </c>
      <c r="M18" t="s">
        <v>38</v>
      </c>
      <c r="N18" s="1">
        <f>(N20-(N16*N17/22))/22</f>
        <v>90079618.842975199</v>
      </c>
    </row>
    <row r="19" spans="1:14" x14ac:dyDescent="0.25">
      <c r="A19" t="s">
        <v>23</v>
      </c>
      <c r="B19">
        <v>13224</v>
      </c>
      <c r="C19">
        <v>8194</v>
      </c>
      <c r="D19">
        <v>5030</v>
      </c>
      <c r="E19">
        <v>10224</v>
      </c>
      <c r="F19">
        <v>10</v>
      </c>
      <c r="G19">
        <v>5</v>
      </c>
      <c r="H19">
        <v>5</v>
      </c>
      <c r="I19">
        <f t="shared" si="0"/>
        <v>5.1332215390348424</v>
      </c>
    </row>
    <row r="20" spans="1:14" x14ac:dyDescent="0.25">
      <c r="A20" t="s">
        <v>24</v>
      </c>
      <c r="B20">
        <v>7427</v>
      </c>
      <c r="C20">
        <v>5669</v>
      </c>
      <c r="D20">
        <v>1758</v>
      </c>
      <c r="E20">
        <v>4959</v>
      </c>
      <c r="F20">
        <v>5</v>
      </c>
      <c r="G20">
        <v>3</v>
      </c>
      <c r="H20">
        <v>2</v>
      </c>
      <c r="I20">
        <f t="shared" si="0"/>
        <v>2.8829731072604186</v>
      </c>
      <c r="M20" t="s">
        <v>37</v>
      </c>
      <c r="N20" s="1">
        <f>SUMPRODUCT(E2:E23,B2:B23)</f>
        <v>4478601016</v>
      </c>
    </row>
    <row r="21" spans="1:14" x14ac:dyDescent="0.25">
      <c r="A21" t="s">
        <v>25</v>
      </c>
      <c r="B21">
        <v>6791</v>
      </c>
      <c r="C21">
        <v>5028</v>
      </c>
      <c r="D21">
        <v>1763</v>
      </c>
      <c r="E21">
        <v>5267</v>
      </c>
      <c r="F21">
        <v>5</v>
      </c>
      <c r="G21">
        <v>3</v>
      </c>
      <c r="H21">
        <v>2</v>
      </c>
      <c r="I21">
        <f t="shared" si="0"/>
        <v>2.6360940314266195</v>
      </c>
    </row>
    <row r="22" spans="1:14" x14ac:dyDescent="0.25">
      <c r="A22" t="s">
        <v>26</v>
      </c>
      <c r="B22">
        <v>21428</v>
      </c>
      <c r="C22">
        <v>11624</v>
      </c>
      <c r="D22">
        <v>9804</v>
      </c>
      <c r="E22">
        <v>20172</v>
      </c>
      <c r="F22">
        <v>20</v>
      </c>
      <c r="G22">
        <v>7</v>
      </c>
      <c r="H22">
        <v>9</v>
      </c>
      <c r="I22">
        <f t="shared" si="0"/>
        <v>8.3178063474318371</v>
      </c>
      <c r="M22" t="s">
        <v>39</v>
      </c>
      <c r="N22">
        <f>N18/(E29^2)</f>
        <v>0.96144109276123813</v>
      </c>
    </row>
    <row r="23" spans="1:14" x14ac:dyDescent="0.25">
      <c r="A23" t="s">
        <v>27</v>
      </c>
      <c r="B23">
        <v>25256</v>
      </c>
      <c r="C23">
        <v>16434</v>
      </c>
      <c r="D23">
        <v>8822</v>
      </c>
      <c r="E23">
        <v>21432</v>
      </c>
      <c r="F23">
        <v>21</v>
      </c>
      <c r="G23">
        <v>10</v>
      </c>
      <c r="H23">
        <v>9</v>
      </c>
      <c r="I23">
        <f>100*(C23+D23)/SUM(B$2:B$23)</f>
        <v>9.803738898205081</v>
      </c>
      <c r="M23" t="s">
        <v>40</v>
      </c>
      <c r="N23">
        <f>N18/(B29*B29)</f>
        <v>1.0222035370393747</v>
      </c>
    </row>
    <row r="26" spans="1:14" x14ac:dyDescent="0.25">
      <c r="A26" t="s">
        <v>28</v>
      </c>
      <c r="B26">
        <f>MEDIAN(B2:B23)</f>
        <v>8963.5</v>
      </c>
      <c r="C26">
        <f t="shared" ref="C26:F26" si="1">MEDIAN(C2:C23)</f>
        <v>5830</v>
      </c>
      <c r="D26">
        <f t="shared" si="1"/>
        <v>2932.5</v>
      </c>
      <c r="E26">
        <f t="shared" si="1"/>
        <v>6684</v>
      </c>
    </row>
    <row r="27" spans="1:14" x14ac:dyDescent="0.25">
      <c r="A27" t="s">
        <v>29</v>
      </c>
      <c r="B27">
        <f>AVERAGE(B2:B23)</f>
        <v>11709.818181818182</v>
      </c>
      <c r="C27">
        <f t="shared" ref="C27:E27" si="2">AVERAGE(C2:C23)</f>
        <v>7385.318181818182</v>
      </c>
      <c r="D27">
        <f t="shared" si="2"/>
        <v>4324.5</v>
      </c>
      <c r="E27">
        <f t="shared" si="2"/>
        <v>9692.136363636364</v>
      </c>
    </row>
    <row r="28" spans="1:14" x14ac:dyDescent="0.25">
      <c r="A28" t="s">
        <v>30</v>
      </c>
      <c r="B28">
        <f>MAX(B2:B23)</f>
        <v>46343</v>
      </c>
      <c r="C28">
        <f t="shared" ref="C28:E28" si="3">MAX(C2:C23)</f>
        <v>27715</v>
      </c>
      <c r="D28">
        <f t="shared" si="3"/>
        <v>18628</v>
      </c>
      <c r="E28">
        <f t="shared" si="3"/>
        <v>47491</v>
      </c>
      <c r="M28">
        <f>N20-(SUM(E2:E23)*SUM(B2:B23)/23)</f>
        <v>2090310284.173913</v>
      </c>
    </row>
    <row r="29" spans="1:14" x14ac:dyDescent="0.25">
      <c r="A29" t="s">
        <v>31</v>
      </c>
      <c r="B29">
        <f>_xlfn.STDEV.S(B2:B23)*SQRT(21)/SQRT(22)</f>
        <v>9387.3839304596058</v>
      </c>
      <c r="C29">
        <f t="shared" ref="C29:E29" si="4">_xlfn.STDEV.S(C2:C23)*SQRT(21)/SQRT(22)</f>
        <v>5492.2713746960626</v>
      </c>
      <c r="D29">
        <f t="shared" si="4"/>
        <v>3969.5770641444687</v>
      </c>
      <c r="E29">
        <f t="shared" si="4"/>
        <v>9679.4778376045506</v>
      </c>
      <c r="M29">
        <f>M28/(B29*B29)</f>
        <v>23.720377521990205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Khaled</cp:lastModifiedBy>
  <dcterms:created xsi:type="dcterms:W3CDTF">2019-10-21T15:04:47Z</dcterms:created>
  <dcterms:modified xsi:type="dcterms:W3CDTF">2019-10-21T17:42:51Z</dcterms:modified>
</cp:coreProperties>
</file>